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9" i="3" l="1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3" i="3"/>
  <c r="O26" i="3"/>
  <c r="P26" i="3"/>
  <c r="Q26" i="3"/>
  <c r="R26" i="3"/>
  <c r="S26" i="3"/>
  <c r="O27" i="3"/>
  <c r="P27" i="3"/>
  <c r="Q27" i="3"/>
  <c r="R27" i="3"/>
  <c r="S27" i="3"/>
  <c r="O28" i="3"/>
  <c r="P28" i="3"/>
  <c r="Q28" i="3"/>
  <c r="R28" i="3"/>
  <c r="S28" i="3"/>
  <c r="O29" i="3"/>
  <c r="P29" i="3"/>
  <c r="Q29" i="3"/>
  <c r="R29" i="3"/>
  <c r="S29" i="3"/>
  <c r="O30" i="3"/>
  <c r="P30" i="3"/>
  <c r="Q30" i="3"/>
  <c r="R30" i="3"/>
  <c r="S30" i="3"/>
  <c r="O31" i="3"/>
  <c r="P31" i="3"/>
  <c r="Q31" i="3"/>
  <c r="R31" i="3"/>
  <c r="S31" i="3"/>
  <c r="O32" i="3"/>
  <c r="P32" i="3"/>
  <c r="Q32" i="3"/>
  <c r="R32" i="3"/>
  <c r="S32" i="3"/>
  <c r="O33" i="3"/>
  <c r="P33" i="3"/>
  <c r="Q33" i="3"/>
  <c r="R33" i="3"/>
  <c r="S33" i="3"/>
  <c r="O34" i="3"/>
  <c r="P34" i="3"/>
  <c r="Q34" i="3"/>
  <c r="R34" i="3"/>
  <c r="S34" i="3"/>
  <c r="O35" i="3"/>
  <c r="P35" i="3"/>
  <c r="Q35" i="3"/>
  <c r="R35" i="3"/>
  <c r="S35" i="3"/>
  <c r="O36" i="3"/>
  <c r="P36" i="3"/>
  <c r="Q36" i="3"/>
  <c r="R36" i="3"/>
  <c r="S36" i="3"/>
  <c r="O37" i="3"/>
  <c r="P37" i="3"/>
  <c r="Q37" i="3"/>
  <c r="R37" i="3"/>
  <c r="S37" i="3"/>
  <c r="O38" i="3"/>
  <c r="P38" i="3"/>
  <c r="Q38" i="3"/>
  <c r="R38" i="3"/>
  <c r="S38" i="3"/>
  <c r="O39" i="3"/>
  <c r="P39" i="3"/>
  <c r="Q39" i="3"/>
  <c r="R39" i="3"/>
  <c r="S39" i="3"/>
  <c r="O40" i="3"/>
  <c r="P40" i="3"/>
  <c r="Q40" i="3"/>
  <c r="R40" i="3"/>
  <c r="S40" i="3"/>
  <c r="O41" i="3"/>
  <c r="P41" i="3"/>
  <c r="Q41" i="3"/>
  <c r="R41" i="3"/>
  <c r="S41" i="3"/>
  <c r="O42" i="3"/>
  <c r="P42" i="3"/>
  <c r="Q42" i="3"/>
  <c r="R42" i="3"/>
  <c r="S42" i="3"/>
  <c r="O43" i="3"/>
  <c r="P43" i="3"/>
  <c r="Q43" i="3"/>
  <c r="R43" i="3"/>
  <c r="S43" i="3"/>
  <c r="O44" i="3"/>
  <c r="P44" i="3"/>
  <c r="Q44" i="3"/>
  <c r="R44" i="3"/>
  <c r="S44" i="3"/>
  <c r="O45" i="3"/>
  <c r="P45" i="3"/>
  <c r="Q45" i="3"/>
  <c r="R45" i="3"/>
  <c r="S45" i="3"/>
  <c r="O46" i="3"/>
  <c r="P46" i="3"/>
  <c r="Q46" i="3"/>
  <c r="R46" i="3"/>
  <c r="S46" i="3"/>
  <c r="O47" i="3"/>
  <c r="P47" i="3"/>
  <c r="Q47" i="3"/>
  <c r="R47" i="3"/>
  <c r="S47" i="3"/>
  <c r="O48" i="3"/>
  <c r="P48" i="3"/>
  <c r="Q48" i="3"/>
  <c r="R48" i="3"/>
  <c r="S48" i="3"/>
  <c r="O49" i="3"/>
  <c r="P49" i="3"/>
  <c r="Q49" i="3"/>
  <c r="R49" i="3"/>
  <c r="S49" i="3"/>
  <c r="O50" i="3"/>
  <c r="P50" i="3"/>
  <c r="Q50" i="3"/>
  <c r="R50" i="3"/>
  <c r="S50" i="3"/>
  <c r="O51" i="3"/>
  <c r="P51" i="3"/>
  <c r="Q51" i="3"/>
  <c r="R51" i="3"/>
  <c r="S51" i="3"/>
  <c r="O52" i="3"/>
  <c r="P52" i="3"/>
  <c r="Q52" i="3"/>
  <c r="R52" i="3"/>
  <c r="S52" i="3"/>
  <c r="O53" i="3"/>
  <c r="P53" i="3"/>
  <c r="Q53" i="3"/>
  <c r="R53" i="3"/>
  <c r="S53" i="3"/>
  <c r="O54" i="3"/>
  <c r="P54" i="3"/>
  <c r="Q54" i="3"/>
  <c r="R54" i="3"/>
  <c r="S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O58" i="3"/>
  <c r="P58" i="3"/>
  <c r="Q58" i="3"/>
  <c r="R58" i="3"/>
  <c r="S58" i="3"/>
  <c r="O59" i="3"/>
  <c r="P59" i="3"/>
  <c r="Q59" i="3"/>
  <c r="R59" i="3"/>
  <c r="S59" i="3"/>
  <c r="O60" i="3"/>
  <c r="P60" i="3"/>
  <c r="Q60" i="3"/>
  <c r="R60" i="3"/>
  <c r="S60" i="3"/>
  <c r="O61" i="3"/>
  <c r="P61" i="3"/>
  <c r="Q61" i="3"/>
  <c r="R61" i="3"/>
  <c r="S61" i="3"/>
  <c r="O62" i="3"/>
  <c r="P62" i="3"/>
  <c r="Q62" i="3"/>
  <c r="R62" i="3"/>
  <c r="S62" i="3"/>
  <c r="O63" i="3"/>
  <c r="P63" i="3"/>
  <c r="Q63" i="3"/>
  <c r="R63" i="3"/>
  <c r="S63" i="3"/>
  <c r="O64" i="3"/>
  <c r="P64" i="3"/>
  <c r="Q64" i="3"/>
  <c r="R64" i="3"/>
  <c r="S64" i="3"/>
  <c r="O65" i="3"/>
  <c r="P65" i="3"/>
  <c r="Q65" i="3"/>
  <c r="R65" i="3"/>
  <c r="S65" i="3"/>
  <c r="O66" i="3"/>
  <c r="P66" i="3"/>
  <c r="Q66" i="3"/>
  <c r="R66" i="3"/>
  <c r="S66" i="3"/>
  <c r="O67" i="3"/>
  <c r="P67" i="3"/>
  <c r="Q67" i="3"/>
  <c r="R67" i="3"/>
  <c r="S67" i="3"/>
  <c r="O68" i="3"/>
  <c r="P68" i="3"/>
  <c r="Q68" i="3"/>
  <c r="R68" i="3"/>
  <c r="S68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O20" i="3"/>
  <c r="P20" i="3"/>
  <c r="Q20" i="3"/>
  <c r="R20" i="3"/>
  <c r="S20" i="3"/>
  <c r="O21" i="3"/>
  <c r="P21" i="3"/>
  <c r="Q21" i="3"/>
  <c r="R21" i="3"/>
  <c r="S21" i="3"/>
  <c r="O22" i="3"/>
  <c r="P22" i="3"/>
  <c r="Q22" i="3"/>
  <c r="R22" i="3"/>
  <c r="S22" i="3"/>
  <c r="O23" i="3"/>
  <c r="P23" i="3"/>
  <c r="Q23" i="3"/>
  <c r="R23" i="3"/>
  <c r="S23" i="3"/>
  <c r="O24" i="3"/>
  <c r="P24" i="3"/>
  <c r="Q24" i="3"/>
  <c r="R24" i="3"/>
  <c r="S24" i="3"/>
  <c r="O25" i="3"/>
  <c r="P25" i="3"/>
  <c r="Q25" i="3"/>
  <c r="R25" i="3"/>
  <c r="S25" i="3"/>
  <c r="P3" i="3"/>
  <c r="Q3" i="3"/>
  <c r="R3" i="3"/>
  <c r="S3" i="3"/>
  <c r="O3" i="3"/>
  <c r="AZ2" i="3" l="1"/>
  <c r="BA2" i="3"/>
  <c r="BB2" i="3"/>
  <c r="AY2" i="3"/>
  <c r="AP3" i="3" l="1"/>
  <c r="AP4" i="3" l="1"/>
  <c r="A9" i="8"/>
  <c r="A4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P5" i="3" l="1"/>
  <c r="A10" i="8"/>
  <c r="AL3" i="3"/>
  <c r="AM3" i="3" s="1"/>
  <c r="W62" i="3"/>
  <c r="W56" i="3"/>
  <c r="W50" i="3"/>
  <c r="W44" i="3"/>
  <c r="W38" i="3"/>
  <c r="W32" i="3"/>
  <c r="W20" i="3"/>
  <c r="V17" i="3"/>
  <c r="A5" i="3"/>
  <c r="W41" i="3"/>
  <c r="W29" i="3"/>
  <c r="W9" i="3"/>
  <c r="W57" i="3"/>
  <c r="W45" i="3"/>
  <c r="W33" i="3"/>
  <c r="W21" i="3"/>
  <c r="W13" i="3"/>
  <c r="W64" i="3"/>
  <c r="W58" i="3"/>
  <c r="W46" i="3"/>
  <c r="W40" i="3"/>
  <c r="W34" i="3"/>
  <c r="W22" i="3"/>
  <c r="W14" i="3"/>
  <c r="W8" i="3"/>
  <c r="W66" i="3"/>
  <c r="W60" i="3"/>
  <c r="W54" i="3"/>
  <c r="W42" i="3"/>
  <c r="W36" i="3"/>
  <c r="W30" i="3"/>
  <c r="W24" i="3"/>
  <c r="W10" i="3"/>
  <c r="W4" i="3"/>
  <c r="W49" i="3"/>
  <c r="W37" i="3"/>
  <c r="W25" i="3"/>
  <c r="W65" i="3"/>
  <c r="W52" i="3"/>
  <c r="W48" i="3"/>
  <c r="W53" i="3"/>
  <c r="W26" i="3"/>
  <c r="W5" i="3"/>
  <c r="W61" i="3"/>
  <c r="V18" i="3"/>
  <c r="W28" i="3"/>
  <c r="W12" i="3"/>
  <c r="W6" i="3"/>
  <c r="U3" i="3"/>
  <c r="V37" i="3"/>
  <c r="V29" i="3"/>
  <c r="V13" i="3"/>
  <c r="U18" i="3"/>
  <c r="T18" i="3"/>
  <c r="T65" i="3"/>
  <c r="T64" i="3"/>
  <c r="V61" i="3"/>
  <c r="T60" i="3"/>
  <c r="V57" i="3"/>
  <c r="T56" i="3"/>
  <c r="V53" i="3"/>
  <c r="T52" i="3"/>
  <c r="V49" i="3"/>
  <c r="T48" i="3"/>
  <c r="V45" i="3"/>
  <c r="T44" i="3"/>
  <c r="V42" i="3"/>
  <c r="V41" i="3"/>
  <c r="T40" i="3"/>
  <c r="T36" i="3"/>
  <c r="V33" i="3"/>
  <c r="T32" i="3"/>
  <c r="T28" i="3"/>
  <c r="V25" i="3"/>
  <c r="T24" i="3"/>
  <c r="V21" i="3"/>
  <c r="T20" i="3"/>
  <c r="T19" i="3"/>
  <c r="T12" i="3"/>
  <c r="V9" i="3"/>
  <c r="T8" i="3"/>
  <c r="V5" i="3"/>
  <c r="T4" i="3"/>
  <c r="V3" i="3"/>
  <c r="U64" i="3"/>
  <c r="U62" i="3"/>
  <c r="U60" i="3"/>
  <c r="U52" i="3"/>
  <c r="U50" i="3"/>
  <c r="U48" i="3"/>
  <c r="U44" i="3"/>
  <c r="U42" i="3"/>
  <c r="U40" i="3"/>
  <c r="U36" i="3"/>
  <c r="U34" i="3"/>
  <c r="U32" i="3"/>
  <c r="U28" i="3"/>
  <c r="U24" i="3"/>
  <c r="U20" i="3"/>
  <c r="U19" i="3"/>
  <c r="U14" i="3"/>
  <c r="U12" i="3"/>
  <c r="U8" i="3"/>
  <c r="U4" i="3"/>
  <c r="V65" i="3"/>
  <c r="T45" i="3"/>
  <c r="U67" i="3"/>
  <c r="V56" i="3"/>
  <c r="V52" i="3"/>
  <c r="U49" i="3"/>
  <c r="U47" i="3"/>
  <c r="U41" i="3"/>
  <c r="V40" i="3"/>
  <c r="V36" i="3"/>
  <c r="V32" i="3"/>
  <c r="U31" i="3"/>
  <c r="U29" i="3"/>
  <c r="V28" i="3"/>
  <c r="U23" i="3"/>
  <c r="U21" i="3"/>
  <c r="V19" i="3"/>
  <c r="V4" i="3"/>
  <c r="W3" i="3"/>
  <c r="T61" i="3"/>
  <c r="V58" i="3"/>
  <c r="T57" i="3"/>
  <c r="V54" i="3"/>
  <c r="T53" i="3"/>
  <c r="T49" i="3"/>
  <c r="V46" i="3"/>
  <c r="T41" i="3"/>
  <c r="V38" i="3"/>
  <c r="T37" i="3"/>
  <c r="T33" i="3"/>
  <c r="V30" i="3"/>
  <c r="T29" i="3"/>
  <c r="V26" i="3"/>
  <c r="T25" i="3"/>
  <c r="T21" i="3"/>
  <c r="T13" i="3"/>
  <c r="V10" i="3"/>
  <c r="T9" i="3"/>
  <c r="V6" i="3"/>
  <c r="T5" i="3"/>
  <c r="X18" i="3"/>
  <c r="U10" i="3"/>
  <c r="V62" i="3"/>
  <c r="V50" i="3"/>
  <c r="V34" i="3"/>
  <c r="V43" i="3"/>
  <c r="T30" i="3"/>
  <c r="X24" i="3"/>
  <c r="X20" i="3"/>
  <c r="X13" i="3"/>
  <c r="X10" i="3"/>
  <c r="X5" i="3"/>
  <c r="X15" i="3"/>
  <c r="U17" i="3"/>
  <c r="X49" i="3"/>
  <c r="V14" i="3"/>
  <c r="U6" i="3"/>
  <c r="T17" i="3"/>
  <c r="U54" i="3"/>
  <c r="W18" i="3"/>
  <c r="U38" i="3"/>
  <c r="U26" i="3"/>
  <c r="U30" i="3"/>
  <c r="U13" i="3"/>
  <c r="W7" i="3"/>
  <c r="X21" i="3"/>
  <c r="T43" i="3"/>
  <c r="T10" i="3"/>
  <c r="T67" i="3"/>
  <c r="V67" i="3"/>
  <c r="U65" i="3"/>
  <c r="X65" i="3"/>
  <c r="T63" i="3"/>
  <c r="U63" i="3"/>
  <c r="U61" i="3"/>
  <c r="X61" i="3"/>
  <c r="T59" i="3"/>
  <c r="U59" i="3"/>
  <c r="V59" i="3"/>
  <c r="U57" i="3"/>
  <c r="X57" i="3"/>
  <c r="X55" i="3"/>
  <c r="W55" i="3"/>
  <c r="T54" i="3"/>
  <c r="X54" i="3"/>
  <c r="W51" i="3"/>
  <c r="X51" i="3"/>
  <c r="T3" i="3"/>
  <c r="X3" i="3"/>
  <c r="W67" i="3"/>
  <c r="X67" i="3"/>
  <c r="X66" i="3"/>
  <c r="T66" i="3"/>
  <c r="X64" i="3"/>
  <c r="V64" i="3"/>
  <c r="W63" i="3"/>
  <c r="X63" i="3"/>
  <c r="T62" i="3"/>
  <c r="X62" i="3"/>
  <c r="X60" i="3"/>
  <c r="V60" i="3"/>
  <c r="X59" i="3"/>
  <c r="W59" i="3"/>
  <c r="T58" i="3"/>
  <c r="X58" i="3"/>
  <c r="T55" i="3"/>
  <c r="V55" i="3"/>
  <c r="X53" i="3"/>
  <c r="U53" i="3"/>
  <c r="U55" i="3"/>
  <c r="T50" i="3"/>
  <c r="X50" i="3"/>
  <c r="V48" i="3"/>
  <c r="X48" i="3"/>
  <c r="U45" i="3"/>
  <c r="X45" i="3"/>
  <c r="T39" i="3"/>
  <c r="V39" i="3"/>
  <c r="U37" i="3"/>
  <c r="X37" i="3"/>
  <c r="W35" i="3"/>
  <c r="X35" i="3"/>
  <c r="W31" i="3"/>
  <c r="X31" i="3"/>
  <c r="W27" i="3"/>
  <c r="X27" i="3"/>
  <c r="U27" i="3"/>
  <c r="V27" i="3"/>
  <c r="T27" i="3"/>
  <c r="T26" i="3"/>
  <c r="X26" i="3"/>
  <c r="U25" i="3"/>
  <c r="X25" i="3"/>
  <c r="W23" i="3"/>
  <c r="X23" i="3"/>
  <c r="T23" i="3"/>
  <c r="V23" i="3"/>
  <c r="T22" i="3"/>
  <c r="X22" i="3"/>
  <c r="W16" i="3"/>
  <c r="X16" i="3"/>
  <c r="X9" i="3"/>
  <c r="U9" i="3"/>
  <c r="V8" i="3"/>
  <c r="X8" i="3"/>
  <c r="U7" i="3"/>
  <c r="V7" i="3"/>
  <c r="T7" i="3"/>
  <c r="T6" i="3"/>
  <c r="X6" i="3"/>
  <c r="X68" i="3"/>
  <c r="W68" i="3"/>
  <c r="T68" i="3"/>
  <c r="V68" i="3"/>
  <c r="U68" i="3"/>
  <c r="W17" i="3"/>
  <c r="X17" i="3"/>
  <c r="T15" i="3"/>
  <c r="W15" i="3"/>
  <c r="V15" i="3"/>
  <c r="T47" i="3"/>
  <c r="X4" i="3"/>
  <c r="X7" i="3"/>
  <c r="U15" i="3"/>
  <c r="V24" i="3"/>
  <c r="U43" i="3"/>
  <c r="V20" i="3"/>
  <c r="X41" i="3"/>
  <c r="V51" i="3"/>
  <c r="T51" i="3"/>
  <c r="U51" i="3"/>
  <c r="W47" i="3"/>
  <c r="X47" i="3"/>
  <c r="X46" i="3"/>
  <c r="T46" i="3"/>
  <c r="V44" i="3"/>
  <c r="X44" i="3"/>
  <c r="X43" i="3"/>
  <c r="W43" i="3"/>
  <c r="X42" i="3"/>
  <c r="T42" i="3"/>
  <c r="X39" i="3"/>
  <c r="W39" i="3"/>
  <c r="T38" i="3"/>
  <c r="X38" i="3"/>
  <c r="U35" i="3"/>
  <c r="T35" i="3"/>
  <c r="V35" i="3"/>
  <c r="T34" i="3"/>
  <c r="X34" i="3"/>
  <c r="U33" i="3"/>
  <c r="X33" i="3"/>
  <c r="U16" i="3"/>
  <c r="V16" i="3"/>
  <c r="T16" i="3"/>
  <c r="X14" i="3"/>
  <c r="T14" i="3"/>
  <c r="V12" i="3"/>
  <c r="X12" i="3"/>
  <c r="W11" i="3"/>
  <c r="X11" i="3"/>
  <c r="T11" i="3"/>
  <c r="V11" i="3"/>
  <c r="U11" i="3"/>
  <c r="T31" i="3"/>
  <c r="U39" i="3"/>
  <c r="X30" i="3"/>
  <c r="X28" i="3"/>
  <c r="V31" i="3"/>
  <c r="U5" i="3"/>
  <c r="U58" i="3"/>
  <c r="U46" i="3"/>
  <c r="W19" i="3"/>
  <c r="X19" i="3"/>
  <c r="V66" i="3"/>
  <c r="U66" i="3"/>
  <c r="V63" i="3"/>
  <c r="U56" i="3"/>
  <c r="X56" i="3"/>
  <c r="X52" i="3"/>
  <c r="V47" i="3"/>
  <c r="X40" i="3"/>
  <c r="X36" i="3"/>
  <c r="X32" i="3"/>
  <c r="X29" i="3"/>
  <c r="V22" i="3"/>
  <c r="U22" i="3"/>
  <c r="L25" i="3" l="1"/>
  <c r="AG22" i="3"/>
  <c r="J22" i="3" s="1"/>
  <c r="AB22" i="3"/>
  <c r="AC25" i="3"/>
  <c r="AH25" i="3"/>
  <c r="AH10" i="3"/>
  <c r="AC10" i="3"/>
  <c r="AB53" i="3"/>
  <c r="AG53" i="3"/>
  <c r="AH49" i="3"/>
  <c r="AC49" i="3"/>
  <c r="AH42" i="3"/>
  <c r="AC42" i="3"/>
  <c r="AD25" i="3"/>
  <c r="AI25" i="3"/>
  <c r="AJ65" i="3"/>
  <c r="AE65" i="3"/>
  <c r="AI17" i="3"/>
  <c r="AD17" i="3"/>
  <c r="AH22" i="3"/>
  <c r="K22" i="3" s="1"/>
  <c r="AC22" i="3"/>
  <c r="AI11" i="3"/>
  <c r="AD11" i="3"/>
  <c r="AI20" i="3"/>
  <c r="AD20" i="3"/>
  <c r="AH68" i="3"/>
  <c r="AC68" i="3"/>
  <c r="AB6" i="3"/>
  <c r="AG6" i="3"/>
  <c r="AH9" i="3"/>
  <c r="AC9" i="3"/>
  <c r="AI23" i="3"/>
  <c r="AD23" i="3"/>
  <c r="AJ27" i="3"/>
  <c r="AE27" i="3"/>
  <c r="AC37" i="3"/>
  <c r="AH37" i="3"/>
  <c r="AD48" i="3"/>
  <c r="AI48" i="3"/>
  <c r="AI60" i="3"/>
  <c r="AD60" i="3"/>
  <c r="AD64" i="3"/>
  <c r="AI64" i="3"/>
  <c r="AJ55" i="3"/>
  <c r="AE55" i="3"/>
  <c r="AB59" i="3"/>
  <c r="AG59" i="3"/>
  <c r="AH65" i="3"/>
  <c r="AC65" i="3"/>
  <c r="AJ7" i="3"/>
  <c r="AE7" i="3"/>
  <c r="AH54" i="3"/>
  <c r="AC54" i="3"/>
  <c r="AG30" i="3"/>
  <c r="AB30" i="3"/>
  <c r="AI22" i="3"/>
  <c r="AD22" i="3"/>
  <c r="AI15" i="3"/>
  <c r="AD15" i="3"/>
  <c r="AI63" i="3"/>
  <c r="AD63" i="3"/>
  <c r="AH58" i="3"/>
  <c r="AC58" i="3"/>
  <c r="AG31" i="3"/>
  <c r="AB31" i="3"/>
  <c r="AC16" i="3"/>
  <c r="AH16" i="3"/>
  <c r="AB35" i="3"/>
  <c r="AG35" i="3"/>
  <c r="AB42" i="3"/>
  <c r="AG42" i="3"/>
  <c r="AG46" i="3"/>
  <c r="AB46" i="3"/>
  <c r="AI51" i="3"/>
  <c r="AD51" i="3"/>
  <c r="AH27" i="3"/>
  <c r="AC27" i="3"/>
  <c r="AJ35" i="3"/>
  <c r="AE35" i="3"/>
  <c r="AH45" i="3"/>
  <c r="AC45" i="3"/>
  <c r="AH53" i="3"/>
  <c r="AC53" i="3"/>
  <c r="AE59" i="3"/>
  <c r="AJ59" i="3"/>
  <c r="AI59" i="3"/>
  <c r="AD59" i="3"/>
  <c r="AG63" i="3"/>
  <c r="AB63" i="3"/>
  <c r="AG43" i="3"/>
  <c r="AB43" i="3"/>
  <c r="AH38" i="3"/>
  <c r="AC38" i="3"/>
  <c r="AI62" i="3"/>
  <c r="AD62" i="3"/>
  <c r="AD10" i="3"/>
  <c r="AI10" i="3"/>
  <c r="AD30" i="3"/>
  <c r="AI30" i="3"/>
  <c r="AG49" i="3"/>
  <c r="AB49" i="3"/>
  <c r="AJ3" i="3"/>
  <c r="AE3" i="3"/>
  <c r="AH29" i="3"/>
  <c r="AC29" i="3"/>
  <c r="AH47" i="3"/>
  <c r="AC47" i="3"/>
  <c r="AI65" i="3"/>
  <c r="AD65" i="3"/>
  <c r="AH20" i="3"/>
  <c r="AC20" i="3"/>
  <c r="AH40" i="3"/>
  <c r="AC40" i="3"/>
  <c r="AH60" i="3"/>
  <c r="AC60" i="3"/>
  <c r="AB8" i="3"/>
  <c r="AG8" i="3"/>
  <c r="AB24" i="3"/>
  <c r="AG24" i="3"/>
  <c r="AG40" i="3"/>
  <c r="AB40" i="3"/>
  <c r="AD49" i="3"/>
  <c r="AI49" i="3"/>
  <c r="AD61" i="3"/>
  <c r="AI61" i="3"/>
  <c r="AI29" i="3"/>
  <c r="AD29" i="3"/>
  <c r="AI18" i="3"/>
  <c r="AD18" i="3"/>
  <c r="AE52" i="3"/>
  <c r="AJ52" i="3"/>
  <c r="AJ10" i="3"/>
  <c r="AE10" i="3"/>
  <c r="AJ60" i="3"/>
  <c r="AE60" i="3"/>
  <c r="AJ40" i="3"/>
  <c r="AE40" i="3"/>
  <c r="AJ33" i="3"/>
  <c r="AE33" i="3"/>
  <c r="AE50" i="3"/>
  <c r="AJ50" i="3"/>
  <c r="AC66" i="3"/>
  <c r="AH66" i="3"/>
  <c r="AG13" i="3"/>
  <c r="AB13" i="3"/>
  <c r="AH4" i="3"/>
  <c r="AC4" i="3"/>
  <c r="AI9" i="3"/>
  <c r="AD9" i="3"/>
  <c r="L9" i="3" s="1"/>
  <c r="AD37" i="3"/>
  <c r="AI37" i="3"/>
  <c r="AJ24" i="3"/>
  <c r="AE24" i="3"/>
  <c r="M24" i="3" s="1"/>
  <c r="AJ66" i="3"/>
  <c r="AE66" i="3"/>
  <c r="AE56" i="3"/>
  <c r="AJ56" i="3"/>
  <c r="AI47" i="3"/>
  <c r="AD47" i="3"/>
  <c r="AD66" i="3"/>
  <c r="AI66" i="3"/>
  <c r="AI31" i="3"/>
  <c r="AD31" i="3"/>
  <c r="AB14" i="3"/>
  <c r="AG14" i="3"/>
  <c r="AH33" i="3"/>
  <c r="AC33" i="3"/>
  <c r="AG47" i="3"/>
  <c r="AB47" i="3"/>
  <c r="AG21" i="3"/>
  <c r="AB21" i="3"/>
  <c r="AG37" i="3"/>
  <c r="AB37" i="3"/>
  <c r="AI54" i="3"/>
  <c r="AD54" i="3"/>
  <c r="AD19" i="3"/>
  <c r="AI19" i="3"/>
  <c r="AI32" i="3"/>
  <c r="AD32" i="3"/>
  <c r="AD52" i="3"/>
  <c r="AI52" i="3"/>
  <c r="AH8" i="3"/>
  <c r="AC8" i="3"/>
  <c r="AH28" i="3"/>
  <c r="AC28" i="3"/>
  <c r="AH44" i="3"/>
  <c r="AC44" i="3"/>
  <c r="AH64" i="3"/>
  <c r="AC64" i="3"/>
  <c r="AG12" i="3"/>
  <c r="AB12" i="3"/>
  <c r="J12" i="3" s="1"/>
  <c r="AG28" i="3"/>
  <c r="AB28" i="3"/>
  <c r="AI42" i="3"/>
  <c r="AD42" i="3"/>
  <c r="AI53" i="3"/>
  <c r="AD53" i="3"/>
  <c r="AG65" i="3"/>
  <c r="AB65" i="3"/>
  <c r="AH3" i="3"/>
  <c r="AC3" i="3"/>
  <c r="AJ5" i="3"/>
  <c r="AE5" i="3"/>
  <c r="M5" i="3" s="1"/>
  <c r="AJ25" i="3"/>
  <c r="AE25" i="3"/>
  <c r="M25" i="3" s="1"/>
  <c r="AJ30" i="3"/>
  <c r="AE30" i="3"/>
  <c r="AJ8" i="3"/>
  <c r="AE8" i="3"/>
  <c r="M8" i="3" s="1"/>
  <c r="AJ58" i="3"/>
  <c r="AE58" i="3"/>
  <c r="AJ57" i="3"/>
  <c r="AE57" i="3"/>
  <c r="AJ20" i="3"/>
  <c r="AE20" i="3"/>
  <c r="M20" i="3" s="1"/>
  <c r="AJ62" i="3"/>
  <c r="AE62" i="3"/>
  <c r="AI8" i="3"/>
  <c r="AD8" i="3"/>
  <c r="AG54" i="3"/>
  <c r="AB54" i="3"/>
  <c r="AJ18" i="3"/>
  <c r="AE18" i="3"/>
  <c r="AD4" i="3"/>
  <c r="AI4" i="3"/>
  <c r="AH24" i="3"/>
  <c r="AC24" i="3"/>
  <c r="K24" i="3" s="1"/>
  <c r="AG64" i="3"/>
  <c r="AB64" i="3"/>
  <c r="AJ45" i="3"/>
  <c r="AE45" i="3"/>
  <c r="AJ43" i="3"/>
  <c r="AE43" i="3"/>
  <c r="AD55" i="3"/>
  <c r="AI55" i="3"/>
  <c r="AB26" i="3"/>
  <c r="AG26" i="3"/>
  <c r="AE14" i="3"/>
  <c r="AJ14" i="3"/>
  <c r="AD12" i="3"/>
  <c r="AI12" i="3"/>
  <c r="AG52" i="3"/>
  <c r="AB52" i="3"/>
  <c r="AG11" i="3"/>
  <c r="AB11" i="3"/>
  <c r="AE47" i="3"/>
  <c r="AJ47" i="3"/>
  <c r="AI68" i="3"/>
  <c r="AD68" i="3"/>
  <c r="AD39" i="3"/>
  <c r="AI39" i="3"/>
  <c r="AG55" i="3"/>
  <c r="AB55" i="3"/>
  <c r="AB5" i="3"/>
  <c r="AG5" i="3"/>
  <c r="AI38" i="3"/>
  <c r="AD38" i="3"/>
  <c r="AC21" i="3"/>
  <c r="AH21" i="3"/>
  <c r="AI56" i="3"/>
  <c r="AD56" i="3"/>
  <c r="AC48" i="3"/>
  <c r="AH48" i="3"/>
  <c r="AG19" i="3"/>
  <c r="AB19" i="3"/>
  <c r="AB32" i="3"/>
  <c r="AG32" i="3"/>
  <c r="AG56" i="3"/>
  <c r="AB56" i="3"/>
  <c r="AJ6" i="3"/>
  <c r="AE6" i="3"/>
  <c r="AJ37" i="3"/>
  <c r="AE37" i="3"/>
  <c r="AJ64" i="3"/>
  <c r="AE64" i="3"/>
  <c r="AJ9" i="3"/>
  <c r="AE9" i="3"/>
  <c r="AJ32" i="3"/>
  <c r="AE32" i="3"/>
  <c r="AJ19" i="3"/>
  <c r="AE19" i="3"/>
  <c r="M19" i="3" s="1"/>
  <c r="AG16" i="3"/>
  <c r="AB16" i="3"/>
  <c r="AG34" i="3"/>
  <c r="AB34" i="3"/>
  <c r="AJ39" i="3"/>
  <c r="AE39" i="3"/>
  <c r="AH51" i="3"/>
  <c r="AC51" i="3"/>
  <c r="AI24" i="3"/>
  <c r="AD24" i="3"/>
  <c r="AJ15" i="3"/>
  <c r="AE15" i="3"/>
  <c r="AB68" i="3"/>
  <c r="AG68" i="3"/>
  <c r="AD7" i="3"/>
  <c r="AI7" i="3"/>
  <c r="AG27" i="3"/>
  <c r="AB27" i="3"/>
  <c r="AJ31" i="3"/>
  <c r="AE31" i="3"/>
  <c r="AG39" i="3"/>
  <c r="AB39" i="3"/>
  <c r="AB50" i="3"/>
  <c r="AG50" i="3"/>
  <c r="AG66" i="3"/>
  <c r="AB66" i="3"/>
  <c r="AC61" i="3"/>
  <c r="AH61" i="3"/>
  <c r="AG67" i="3"/>
  <c r="AB67" i="3"/>
  <c r="AC30" i="3"/>
  <c r="AH30" i="3"/>
  <c r="AH6" i="3"/>
  <c r="AC6" i="3"/>
  <c r="AD34" i="3"/>
  <c r="AI34" i="3"/>
  <c r="AI6" i="3"/>
  <c r="AD6" i="3"/>
  <c r="L6" i="3" s="1"/>
  <c r="AI26" i="3"/>
  <c r="AD26" i="3"/>
  <c r="AB41" i="3"/>
  <c r="AG41" i="3"/>
  <c r="AD58" i="3"/>
  <c r="AI58" i="3"/>
  <c r="AH23" i="3"/>
  <c r="AC23" i="3"/>
  <c r="AI40" i="3"/>
  <c r="AD40" i="3"/>
  <c r="AH67" i="3"/>
  <c r="AC67" i="3"/>
  <c r="AH14" i="3"/>
  <c r="AC14" i="3"/>
  <c r="AC34" i="3"/>
  <c r="AH34" i="3"/>
  <c r="AH50" i="3"/>
  <c r="AC50" i="3"/>
  <c r="AG4" i="3"/>
  <c r="AB4" i="3"/>
  <c r="AG20" i="3"/>
  <c r="AB20" i="3"/>
  <c r="AI33" i="3"/>
  <c r="AD33" i="3"/>
  <c r="AI45" i="3"/>
  <c r="AD45" i="3"/>
  <c r="AD57" i="3"/>
  <c r="AI57" i="3"/>
  <c r="AH18" i="3"/>
  <c r="AC18" i="3"/>
  <c r="AJ12" i="3"/>
  <c r="AE12" i="3"/>
  <c r="AJ53" i="3"/>
  <c r="AE53" i="3"/>
  <c r="AJ49" i="3"/>
  <c r="AE49" i="3"/>
  <c r="AJ42" i="3"/>
  <c r="AE42" i="3"/>
  <c r="AJ22" i="3"/>
  <c r="AE22" i="3"/>
  <c r="M22" i="3" s="1"/>
  <c r="AJ13" i="3"/>
  <c r="AE13" i="3"/>
  <c r="M13" i="3" s="1"/>
  <c r="AJ29" i="3"/>
  <c r="AE29" i="3"/>
  <c r="AE38" i="3"/>
  <c r="AJ38" i="3"/>
  <c r="AH5" i="3"/>
  <c r="AC5" i="3"/>
  <c r="AH11" i="3"/>
  <c r="AC11" i="3"/>
  <c r="AH35" i="3"/>
  <c r="AC35" i="3"/>
  <c r="AJ17" i="3"/>
  <c r="AE17" i="3"/>
  <c r="AJ63" i="3"/>
  <c r="AE63" i="3"/>
  <c r="AE67" i="3"/>
  <c r="AJ67" i="3"/>
  <c r="AH59" i="3"/>
  <c r="AC59" i="3"/>
  <c r="AH17" i="3"/>
  <c r="AC17" i="3"/>
  <c r="AB33" i="3"/>
  <c r="AG33" i="3"/>
  <c r="AH31" i="3"/>
  <c r="AC31" i="3"/>
  <c r="AH62" i="3"/>
  <c r="AC62" i="3"/>
  <c r="AI41" i="3"/>
  <c r="AD41" i="3"/>
  <c r="AE61" i="3"/>
  <c r="AJ61" i="3"/>
  <c r="AJ46" i="3"/>
  <c r="AE46" i="3"/>
  <c r="AG38" i="3"/>
  <c r="AB38" i="3"/>
  <c r="AC43" i="3"/>
  <c r="AH43" i="3"/>
  <c r="AG7" i="3"/>
  <c r="AB7" i="3"/>
  <c r="AB23" i="3"/>
  <c r="AG23" i="3"/>
  <c r="AG3" i="3"/>
  <c r="AB3" i="3"/>
  <c r="AI67" i="3"/>
  <c r="AD67" i="3"/>
  <c r="AH13" i="3"/>
  <c r="AC13" i="3"/>
  <c r="AB17" i="3"/>
  <c r="AG17" i="3"/>
  <c r="AD43" i="3"/>
  <c r="AI43" i="3"/>
  <c r="AG25" i="3"/>
  <c r="AB25" i="3"/>
  <c r="J25" i="3" s="1"/>
  <c r="AG57" i="3"/>
  <c r="AB57" i="3"/>
  <c r="AI36" i="3"/>
  <c r="AD36" i="3"/>
  <c r="AC12" i="3"/>
  <c r="AH12" i="3"/>
  <c r="AH32" i="3"/>
  <c r="AC32" i="3"/>
  <c r="AI3" i="3"/>
  <c r="L3" i="3" s="1"/>
  <c r="AD3" i="3"/>
  <c r="AB44" i="3"/>
  <c r="AG44" i="3"/>
  <c r="AG18" i="3"/>
  <c r="AB18" i="3"/>
  <c r="AJ26" i="3"/>
  <c r="AE26" i="3"/>
  <c r="AJ36" i="3"/>
  <c r="AE36" i="3"/>
  <c r="AH56" i="3"/>
  <c r="AC56" i="3"/>
  <c r="AH46" i="3"/>
  <c r="AC46" i="3"/>
  <c r="AC39" i="3"/>
  <c r="AH39" i="3"/>
  <c r="AJ11" i="3"/>
  <c r="AE11" i="3"/>
  <c r="AD16" i="3"/>
  <c r="AI16" i="3"/>
  <c r="AI35" i="3"/>
  <c r="AD35" i="3"/>
  <c r="AI44" i="3"/>
  <c r="AD44" i="3"/>
  <c r="AB51" i="3"/>
  <c r="AG51" i="3"/>
  <c r="AH15" i="3"/>
  <c r="AC15" i="3"/>
  <c r="AB15" i="3"/>
  <c r="AG15" i="3"/>
  <c r="AE68" i="3"/>
  <c r="AJ68" i="3"/>
  <c r="AC7" i="3"/>
  <c r="AH7" i="3"/>
  <c r="AJ16" i="3"/>
  <c r="AE16" i="3"/>
  <c r="AJ23" i="3"/>
  <c r="AE23" i="3"/>
  <c r="AI27" i="3"/>
  <c r="AD27" i="3"/>
  <c r="AH55" i="3"/>
  <c r="AC55" i="3"/>
  <c r="AG58" i="3"/>
  <c r="AB58" i="3"/>
  <c r="AB62" i="3"/>
  <c r="AG62" i="3"/>
  <c r="AJ51" i="3"/>
  <c r="AE51" i="3"/>
  <c r="AC57" i="3"/>
  <c r="AH57" i="3"/>
  <c r="AH63" i="3"/>
  <c r="AC63" i="3"/>
  <c r="AG10" i="3"/>
  <c r="AB10" i="3"/>
  <c r="AH26" i="3"/>
  <c r="AC26" i="3"/>
  <c r="AI14" i="3"/>
  <c r="AD14" i="3"/>
  <c r="AI50" i="3"/>
  <c r="AD50" i="3"/>
  <c r="AG9" i="3"/>
  <c r="AB9" i="3"/>
  <c r="AG29" i="3"/>
  <c r="AB29" i="3"/>
  <c r="AD46" i="3"/>
  <c r="AI46" i="3"/>
  <c r="AG61" i="3"/>
  <c r="AB61" i="3"/>
  <c r="AD28" i="3"/>
  <c r="AI28" i="3"/>
  <c r="AH41" i="3"/>
  <c r="AC41" i="3"/>
  <c r="AG45" i="3"/>
  <c r="AB45" i="3"/>
  <c r="AH19" i="3"/>
  <c r="AC19" i="3"/>
  <c r="K19" i="3" s="1"/>
  <c r="AH36" i="3"/>
  <c r="AC36" i="3"/>
  <c r="AC52" i="3"/>
  <c r="AH52" i="3"/>
  <c r="AI5" i="3"/>
  <c r="AD5" i="3"/>
  <c r="L5" i="3" s="1"/>
  <c r="AD21" i="3"/>
  <c r="AI21" i="3"/>
  <c r="AG36" i="3"/>
  <c r="AB36" i="3"/>
  <c r="AG48" i="3"/>
  <c r="AB48" i="3"/>
  <c r="AB60" i="3"/>
  <c r="AG60" i="3"/>
  <c r="AI13" i="3"/>
  <c r="AD13" i="3"/>
  <c r="AJ28" i="3"/>
  <c r="AE28" i="3"/>
  <c r="AJ48" i="3"/>
  <c r="AE48" i="3"/>
  <c r="AJ4" i="3"/>
  <c r="AE4" i="3"/>
  <c r="AJ54" i="3"/>
  <c r="AE54" i="3"/>
  <c r="AJ34" i="3"/>
  <c r="AE34" i="3"/>
  <c r="AJ21" i="3"/>
  <c r="AE21" i="3"/>
  <c r="M21" i="3" s="1"/>
  <c r="AE41" i="3"/>
  <c r="AJ41" i="3"/>
  <c r="AJ44" i="3"/>
  <c r="AE44" i="3"/>
  <c r="AP6" i="3"/>
  <c r="A11" i="8"/>
  <c r="A6" i="3"/>
  <c r="AL4" i="3"/>
  <c r="AM4" i="3" s="1"/>
  <c r="Y3" i="3"/>
  <c r="J13" i="3"/>
  <c r="M4" i="3"/>
  <c r="Y13" i="3"/>
  <c r="M12" i="3"/>
  <c r="L13" i="3"/>
  <c r="Z40" i="3" a="1"/>
  <c r="Z40" i="3" s="1"/>
  <c r="Z32" i="3" a="1"/>
  <c r="Z32" i="3" s="1"/>
  <c r="Y40" i="3"/>
  <c r="J4" i="3"/>
  <c r="Y34" i="3"/>
  <c r="Z64" i="3" a="1"/>
  <c r="Z64" i="3" s="1"/>
  <c r="Y14" i="3"/>
  <c r="Y42" i="3"/>
  <c r="Z48" i="3" a="1"/>
  <c r="Z48" i="3" s="1"/>
  <c r="K4" i="3"/>
  <c r="K8" i="3"/>
  <c r="Y28" i="3"/>
  <c r="Y6" i="3"/>
  <c r="Y32" i="3"/>
  <c r="Z62" i="3" a="1"/>
  <c r="Z62" i="3" s="1"/>
  <c r="Z44" i="3" a="1"/>
  <c r="Z44" i="3" s="1"/>
  <c r="L4" i="3"/>
  <c r="Z33" i="3" a="1"/>
  <c r="Z33" i="3" s="1"/>
  <c r="J20" i="3"/>
  <c r="Y20" i="3"/>
  <c r="Z60" i="3" a="1"/>
  <c r="Z60" i="3" s="1"/>
  <c r="K20" i="3"/>
  <c r="Z28" i="3" a="1"/>
  <c r="Z28" i="3" s="1"/>
  <c r="Z36" i="3" a="1"/>
  <c r="Z36" i="3" s="1"/>
  <c r="J8" i="3"/>
  <c r="Z52" i="3" a="1"/>
  <c r="Z52" i="3" s="1"/>
  <c r="Y4" i="3"/>
  <c r="Z4" i="3" a="1"/>
  <c r="Z4" i="3" s="1"/>
  <c r="Z34" i="3" a="1"/>
  <c r="Z34" i="3" s="1"/>
  <c r="Y36" i="3"/>
  <c r="Y65" i="3"/>
  <c r="Y52" i="3"/>
  <c r="Y24" i="3"/>
  <c r="Y29" i="3"/>
  <c r="Z6" i="3" a="1"/>
  <c r="Z6" i="3" s="1"/>
  <c r="Z49" i="3" a="1"/>
  <c r="Z49" i="3" s="1"/>
  <c r="Y50" i="3"/>
  <c r="K17" i="3"/>
  <c r="J21" i="3"/>
  <c r="Y9" i="3"/>
  <c r="Y21" i="3"/>
  <c r="Z41" i="3" a="1"/>
  <c r="Z41" i="3" s="1"/>
  <c r="Y49" i="3"/>
  <c r="Z29" i="3" a="1"/>
  <c r="Z29" i="3" s="1"/>
  <c r="Z26" i="3" a="1"/>
  <c r="Z26" i="3" s="1"/>
  <c r="Z38" i="3" a="1"/>
  <c r="Z38" i="3" s="1"/>
  <c r="Y41" i="3"/>
  <c r="Z53" i="3" a="1"/>
  <c r="Z53" i="3" s="1"/>
  <c r="Z21" i="3" a="1"/>
  <c r="Z21" i="3" s="1"/>
  <c r="Z24" i="3" a="1"/>
  <c r="Z24" i="3" s="1"/>
  <c r="Y25" i="3"/>
  <c r="Y61" i="3"/>
  <c r="Z31" i="3" a="1"/>
  <c r="Z31" i="3" s="1"/>
  <c r="Y19" i="3"/>
  <c r="Y68" i="3"/>
  <c r="Y44" i="3"/>
  <c r="Z23" i="3" a="1"/>
  <c r="Z23" i="3" s="1"/>
  <c r="Y18" i="3"/>
  <c r="Z20" i="3" a="1"/>
  <c r="Z20" i="3" s="1"/>
  <c r="Y38" i="3"/>
  <c r="Z42" i="3" a="1"/>
  <c r="Z42" i="3" s="1"/>
  <c r="M7" i="3"/>
  <c r="Y33" i="3"/>
  <c r="Y43" i="3"/>
  <c r="Y17" i="3"/>
  <c r="Z68" i="3" a="1"/>
  <c r="Z68" i="3" s="1"/>
  <c r="Y27" i="3"/>
  <c r="J7" i="3"/>
  <c r="Z30" i="3" a="1"/>
  <c r="Z30" i="3" s="1"/>
  <c r="Y60" i="3"/>
  <c r="Z13" i="3" a="1"/>
  <c r="Z13" i="3" s="1"/>
  <c r="Y30" i="3"/>
  <c r="Z8" i="3" a="1"/>
  <c r="Z8" i="3" s="1"/>
  <c r="Z18" i="3" a="1"/>
  <c r="Z18" i="3" s="1"/>
  <c r="Y59" i="3"/>
  <c r="Z67" i="3" a="1"/>
  <c r="Z67" i="3" s="1"/>
  <c r="Y62" i="3"/>
  <c r="Y10" i="3"/>
  <c r="J10" i="3"/>
  <c r="Y15" i="3"/>
  <c r="Z10" i="3" a="1"/>
  <c r="Z10" i="3" s="1"/>
  <c r="Z7" i="3" a="1"/>
  <c r="Z7" i="3" s="1"/>
  <c r="Z9" i="3" a="1"/>
  <c r="Z9" i="3" s="1"/>
  <c r="Z50" i="3" a="1"/>
  <c r="Z50" i="3" s="1"/>
  <c r="Y53" i="3"/>
  <c r="Z11" i="3" a="1"/>
  <c r="Z11" i="3" s="1"/>
  <c r="Y37" i="3"/>
  <c r="Y45" i="3"/>
  <c r="Z45" i="3" a="1"/>
  <c r="Z45" i="3" s="1"/>
  <c r="Z12" i="3" a="1"/>
  <c r="Z12" i="3" s="1"/>
  <c r="Y58" i="3"/>
  <c r="Z58" i="3" a="1"/>
  <c r="Z58" i="3" s="1"/>
  <c r="Y67" i="3"/>
  <c r="Z19" i="3" a="1"/>
  <c r="Z19" i="3" s="1"/>
  <c r="Z35" i="3" a="1"/>
  <c r="Z35" i="3" s="1"/>
  <c r="Y7" i="3"/>
  <c r="Z14" i="3" a="1"/>
  <c r="Z14" i="3" s="1"/>
  <c r="Y51" i="3"/>
  <c r="Z25" i="3" a="1"/>
  <c r="Z25" i="3" s="1"/>
  <c r="Y35" i="3"/>
  <c r="Z55" i="3" a="1"/>
  <c r="Z55" i="3" s="1"/>
  <c r="Y64" i="3"/>
  <c r="Z59" i="3" a="1"/>
  <c r="Z59" i="3" s="1"/>
  <c r="Y16" i="3"/>
  <c r="Z61" i="3" a="1"/>
  <c r="Z61" i="3" s="1"/>
  <c r="Z65" i="3" a="1"/>
  <c r="Z65" i="3" s="1"/>
  <c r="Y39" i="3"/>
  <c r="Z3" i="3" a="1"/>
  <c r="Z3" i="3" s="1"/>
  <c r="Y46" i="3"/>
  <c r="Z27" i="3" a="1"/>
  <c r="Z27" i="3" s="1"/>
  <c r="Y31" i="3"/>
  <c r="Y55" i="3"/>
  <c r="Z15" i="3" a="1"/>
  <c r="Z15" i="3" s="1"/>
  <c r="Z37" i="3" a="1"/>
  <c r="Z37" i="3" s="1"/>
  <c r="L8" i="3"/>
  <c r="Y48" i="3"/>
  <c r="Y23" i="3"/>
  <c r="Y8" i="3"/>
  <c r="Y5" i="3"/>
  <c r="Y12" i="3"/>
  <c r="Z5" i="3" a="1"/>
  <c r="Z5" i="3" s="1"/>
  <c r="Y11" i="3"/>
  <c r="Z16" i="3" a="1"/>
  <c r="Z16" i="3" s="1"/>
  <c r="Z39" i="3" a="1"/>
  <c r="Z39" i="3" s="1"/>
  <c r="Z46" i="3" a="1"/>
  <c r="Z46" i="3" s="1"/>
  <c r="Z51" i="3" a="1"/>
  <c r="Z51" i="3" s="1"/>
  <c r="Z43" i="3" a="1"/>
  <c r="Z43" i="3" s="1"/>
  <c r="Z17" i="3" a="1"/>
  <c r="Z17" i="3" s="1"/>
  <c r="Y26" i="3"/>
  <c r="Z54" i="3" a="1"/>
  <c r="Z54" i="3" s="1"/>
  <c r="Y54" i="3"/>
  <c r="Y57" i="3"/>
  <c r="Z57" i="3" a="1"/>
  <c r="Z57" i="3" s="1"/>
  <c r="Y63" i="3"/>
  <c r="Z63" i="3" a="1"/>
  <c r="Z63" i="3" s="1"/>
  <c r="Y66" i="3"/>
  <c r="Z22" i="3" a="1"/>
  <c r="Z22" i="3" s="1"/>
  <c r="Y22" i="3"/>
  <c r="Z47" i="3" a="1"/>
  <c r="Z47" i="3" s="1"/>
  <c r="Z56" i="3" a="1"/>
  <c r="Z56" i="3" s="1"/>
  <c r="Y56" i="3"/>
  <c r="Y47" i="3"/>
  <c r="Z66" i="3" a="1"/>
  <c r="Z66" i="3" s="1"/>
  <c r="K12" i="3" l="1"/>
  <c r="M14" i="3"/>
  <c r="J24" i="3"/>
  <c r="K25" i="3"/>
  <c r="L22" i="3"/>
  <c r="K14" i="3"/>
  <c r="K6" i="3"/>
  <c r="L24" i="3"/>
  <c r="J5" i="3"/>
  <c r="K3" i="3"/>
  <c r="L19" i="3"/>
  <c r="L18" i="3"/>
  <c r="L21" i="3"/>
  <c r="M16" i="3"/>
  <c r="J15" i="3"/>
  <c r="J18" i="3"/>
  <c r="J17" i="3"/>
  <c r="J3" i="3"/>
  <c r="K5" i="3"/>
  <c r="K18" i="3"/>
  <c r="M9" i="3"/>
  <c r="M6" i="3"/>
  <c r="J19" i="3"/>
  <c r="L12" i="3"/>
  <c r="M18" i="3"/>
  <c r="M10" i="3"/>
  <c r="M3" i="3"/>
  <c r="L10" i="3"/>
  <c r="K9" i="3"/>
  <c r="L17" i="3"/>
  <c r="K10" i="3"/>
  <c r="AP7" i="3"/>
  <c r="A12" i="8"/>
  <c r="L23" i="3"/>
  <c r="J23" i="3"/>
  <c r="K23" i="3"/>
  <c r="M23" i="3"/>
  <c r="BE4" i="3"/>
  <c r="BG4" i="3"/>
  <c r="BF4" i="3"/>
  <c r="BD4" i="3"/>
  <c r="A7" i="3"/>
  <c r="A8" i="3" s="1"/>
  <c r="AL5" i="3"/>
  <c r="AM5" i="3" s="1"/>
  <c r="K13" i="3"/>
  <c r="K21" i="3"/>
  <c r="J9" i="3"/>
  <c r="K15" i="3"/>
  <c r="L7" i="3"/>
  <c r="M15" i="3"/>
  <c r="L16" i="3"/>
  <c r="M11" i="3"/>
  <c r="J11" i="3"/>
  <c r="L14" i="3"/>
  <c r="J16" i="3"/>
  <c r="K11" i="3"/>
  <c r="L20" i="3"/>
  <c r="K7" i="3"/>
  <c r="J14" i="3"/>
  <c r="M17" i="3"/>
  <c r="L11" i="3"/>
  <c r="K16" i="3"/>
  <c r="L15" i="3"/>
  <c r="J6" i="3"/>
  <c r="AP8" i="3" l="1"/>
  <c r="A13" i="8"/>
  <c r="BG3" i="3"/>
  <c r="BG6" i="3" s="1"/>
  <c r="BF3" i="3"/>
  <c r="BF6" i="3" s="1"/>
  <c r="BE3" i="3"/>
  <c r="BE6" i="3" s="1"/>
  <c r="BD3" i="3"/>
  <c r="BD6" i="3" s="1"/>
  <c r="AL7" i="3"/>
  <c r="AM7" i="3" s="1"/>
  <c r="AL6" i="3"/>
  <c r="AM6" i="3" s="1"/>
  <c r="A9" i="3"/>
  <c r="AL8" i="3" s="1"/>
  <c r="AM8" i="3" s="1"/>
  <c r="BE7" i="3" l="1"/>
  <c r="BD7" i="3"/>
  <c r="BG7" i="3"/>
  <c r="BF7" i="3"/>
  <c r="AP9" i="3"/>
  <c r="A14" i="8"/>
  <c r="BE9" i="3"/>
  <c r="BE10" i="3" s="1"/>
  <c r="BF9" i="3"/>
  <c r="BF10" i="3" s="1"/>
  <c r="BG9" i="3"/>
  <c r="BG10" i="3" s="1"/>
  <c r="BD9" i="3"/>
  <c r="BD10" i="3" s="1"/>
  <c r="BD13" i="3" s="1"/>
  <c r="A10" i="3"/>
  <c r="BE13" i="3" l="1"/>
  <c r="C3" i="8" s="1"/>
  <c r="B1" i="8"/>
  <c r="B2" i="8" s="1"/>
  <c r="AP10" i="3"/>
  <c r="A15" i="8"/>
  <c r="B6" i="8"/>
  <c r="B3" i="8"/>
  <c r="B5" i="8"/>
  <c r="AL9" i="3"/>
  <c r="AM9" i="3" s="1"/>
  <c r="A11" i="3"/>
  <c r="C5" i="8" l="1"/>
  <c r="C6" i="8"/>
  <c r="BF13" i="3"/>
  <c r="C1" i="8"/>
  <c r="C2" i="8" s="1"/>
  <c r="AP11" i="3"/>
  <c r="A16" i="8"/>
  <c r="AL10" i="3"/>
  <c r="AM10" i="3" s="1"/>
  <c r="A12" i="3"/>
  <c r="BG13" i="3" l="1"/>
  <c r="D1" i="8"/>
  <c r="D2" i="8" s="1"/>
  <c r="D3" i="8"/>
  <c r="D6" i="8"/>
  <c r="D5" i="8"/>
  <c r="AP12" i="3"/>
  <c r="A17" i="8"/>
  <c r="AL11" i="3"/>
  <c r="AM11" i="3" s="1"/>
  <c r="A13" i="3"/>
  <c r="E1" i="8" l="1"/>
  <c r="E2" i="8" s="1"/>
  <c r="E3" i="8"/>
  <c r="E6" i="8"/>
  <c r="E5" i="8"/>
  <c r="AP13" i="3"/>
  <c r="A18" i="8"/>
  <c r="AL12" i="3"/>
  <c r="AM12" i="3" s="1"/>
  <c r="A14" i="3"/>
  <c r="AP14" i="3" l="1"/>
  <c r="A19" i="8"/>
  <c r="AL13" i="3"/>
  <c r="AM13" i="3" s="1"/>
  <c r="A15" i="3"/>
  <c r="AP15" i="3" l="1"/>
  <c r="A20" i="8"/>
  <c r="AL14" i="3"/>
  <c r="AM14" i="3" s="1"/>
  <c r="A16" i="3"/>
  <c r="AP16" i="3" l="1"/>
  <c r="A21" i="8"/>
  <c r="AL15" i="3"/>
  <c r="AM15" i="3" s="1"/>
  <c r="A17" i="3"/>
  <c r="AP17" i="3" l="1"/>
  <c r="A22" i="8"/>
  <c r="AL16" i="3"/>
  <c r="AM16" i="3" s="1"/>
  <c r="A18" i="3"/>
  <c r="AP18" i="3" l="1"/>
  <c r="A23" i="8"/>
  <c r="AL17" i="3"/>
  <c r="AM17" i="3" s="1"/>
  <c r="A19" i="3"/>
  <c r="AP19" i="3" l="1"/>
  <c r="A24" i="8"/>
  <c r="AL18" i="3"/>
  <c r="AM18" i="3" s="1"/>
  <c r="A20" i="3"/>
  <c r="AP20" i="3" l="1"/>
  <c r="A25" i="8"/>
  <c r="AL19" i="3"/>
  <c r="AM19" i="3" s="1"/>
  <c r="A21" i="3"/>
  <c r="A26" i="8" l="1"/>
  <c r="AL20" i="3"/>
  <c r="AM20" i="3" s="1"/>
  <c r="A22" i="3"/>
  <c r="AL21" i="3" l="1"/>
  <c r="AM21" i="3" s="1"/>
  <c r="A23" i="3"/>
  <c r="AL22" i="3" l="1"/>
  <c r="AM22" i="3" s="1"/>
  <c r="A24" i="3"/>
  <c r="AL23" i="3" l="1"/>
  <c r="AM23" i="3" s="1"/>
  <c r="A25" i="3"/>
  <c r="AL24" i="3" l="1"/>
  <c r="AM24" i="3" s="1"/>
  <c r="A26" i="3"/>
  <c r="AL25" i="3" l="1"/>
  <c r="AM25" i="3" s="1"/>
  <c r="A27" i="3"/>
  <c r="AL26" i="3" l="1"/>
  <c r="AM26" i="3" s="1"/>
  <c r="A28" i="3"/>
  <c r="AL27" i="3" l="1"/>
  <c r="AM27" i="3" s="1"/>
  <c r="A29" i="3"/>
  <c r="AL28" i="3" l="1"/>
  <c r="AM28" i="3" s="1"/>
  <c r="A30" i="3"/>
  <c r="AL29" i="3" l="1"/>
  <c r="AM29" i="3" s="1"/>
  <c r="A31" i="3"/>
  <c r="AL30" i="3" l="1"/>
  <c r="AM30" i="3" s="1"/>
  <c r="A32" i="3"/>
  <c r="AL31" i="3" l="1"/>
  <c r="AM31" i="3" s="1"/>
  <c r="A33" i="3"/>
  <c r="AL32" i="3" l="1"/>
  <c r="AM32" i="3" s="1"/>
  <c r="A34" i="3"/>
  <c r="AL33" i="3" l="1"/>
  <c r="AM33" i="3" s="1"/>
  <c r="A35" i="3"/>
  <c r="AL34" i="3" l="1"/>
  <c r="AM34" i="3" s="1"/>
  <c r="A36" i="3"/>
  <c r="AL35" i="3" l="1"/>
  <c r="AM35" i="3" s="1"/>
  <c r="A37" i="3"/>
  <c r="AL36" i="3" l="1"/>
  <c r="AM36" i="3" s="1"/>
  <c r="A38" i="3"/>
  <c r="AL37" i="3" s="1"/>
  <c r="AM37" i="3" s="1"/>
  <c r="A39" i="3" l="1"/>
  <c r="AL38" i="3" l="1"/>
  <c r="AM38" i="3" s="1"/>
  <c r="A40" i="3"/>
  <c r="AL39" i="3" l="1"/>
  <c r="AM39" i="3" s="1"/>
  <c r="A41" i="3"/>
  <c r="AL40" i="3" l="1"/>
  <c r="AM40" i="3" s="1"/>
  <c r="A42" i="3"/>
  <c r="AL41" i="3" l="1"/>
  <c r="AM41" i="3" s="1"/>
  <c r="A43" i="3"/>
  <c r="AL42" i="3" l="1"/>
  <c r="AM42" i="3" s="1"/>
  <c r="A44" i="3"/>
  <c r="AL43" i="3" l="1"/>
  <c r="AM43" i="3" s="1"/>
  <c r="A45" i="3"/>
  <c r="AL44" i="3" l="1"/>
  <c r="AM44" i="3" s="1"/>
  <c r="A46" i="3"/>
  <c r="AL45" i="3" l="1"/>
  <c r="AM45" i="3" s="1"/>
  <c r="A47" i="3"/>
  <c r="AL46" i="3" l="1"/>
  <c r="AM46" i="3" s="1"/>
  <c r="A48" i="3"/>
  <c r="AL47" i="3" l="1"/>
  <c r="AM47" i="3" s="1"/>
  <c r="A49" i="3"/>
  <c r="AL48" i="3" l="1"/>
  <c r="AM48" i="3" s="1"/>
  <c r="A50" i="3"/>
  <c r="AL49" i="3" l="1"/>
  <c r="AM49" i="3" s="1"/>
  <c r="A51" i="3"/>
  <c r="AL50" i="3" l="1"/>
  <c r="AM50" i="3" s="1"/>
  <c r="A52" i="3"/>
  <c r="AL51" i="3" l="1"/>
  <c r="AM51" i="3" s="1"/>
  <c r="A53" i="3"/>
  <c r="AL52" i="3" l="1"/>
  <c r="AM52" i="3" s="1"/>
  <c r="A54" i="3"/>
  <c r="AL53" i="3" l="1"/>
  <c r="AM53" i="3" s="1"/>
  <c r="A55" i="3"/>
  <c r="AL54" i="3" l="1"/>
  <c r="AM54" i="3" s="1"/>
  <c r="A56" i="3"/>
  <c r="AL55" i="3" l="1"/>
  <c r="AM55" i="3" s="1"/>
  <c r="A57" i="3"/>
  <c r="AL56" i="3" l="1"/>
  <c r="AM56" i="3" s="1"/>
  <c r="A58" i="3"/>
  <c r="AL57" i="3" l="1"/>
  <c r="AM57" i="3" s="1"/>
  <c r="A59" i="3"/>
  <c r="AL58" i="3" l="1"/>
  <c r="AM58" i="3" s="1"/>
  <c r="A60" i="3"/>
  <c r="AL59" i="3" l="1"/>
  <c r="AM59" i="3" s="1"/>
  <c r="A61" i="3"/>
  <c r="AL60" i="3" l="1"/>
  <c r="AM60" i="3" s="1"/>
  <c r="A62" i="3"/>
  <c r="AL61" i="3" l="1"/>
  <c r="AM61" i="3" s="1"/>
  <c r="A63" i="3"/>
  <c r="AL62" i="3" l="1"/>
  <c r="AM62" i="3" s="1"/>
  <c r="A64" i="3"/>
  <c r="AL63" i="3" l="1"/>
  <c r="AM63" i="3" s="1"/>
  <c r="A65" i="3"/>
  <c r="AL64" i="3" l="1"/>
  <c r="AM64" i="3" s="1"/>
  <c r="A66" i="3"/>
  <c r="AL65" i="3" l="1"/>
  <c r="AM65" i="3" s="1"/>
  <c r="A67" i="3"/>
  <c r="AL66" i="3" l="1"/>
  <c r="AM66" i="3" s="1"/>
  <c r="A68" i="3"/>
  <c r="AL68" i="3" s="1"/>
  <c r="AM68" i="3" s="1"/>
  <c r="AL67" i="3" l="1"/>
  <c r="AM67" i="3" l="1"/>
  <c r="AN9" i="3" l="1"/>
  <c r="AO9" i="3" s="1"/>
  <c r="AT9" i="3" s="1"/>
  <c r="AN3" i="3"/>
  <c r="AO3" i="3" s="1"/>
  <c r="AQ3" i="3" s="1"/>
  <c r="AN7" i="3"/>
  <c r="AO7" i="3" s="1"/>
  <c r="AS7" i="3" s="1"/>
  <c r="AN15" i="3"/>
  <c r="AO15" i="3" s="1"/>
  <c r="AQ15" i="3" s="1"/>
  <c r="AN8" i="3"/>
  <c r="AO8" i="3" s="1"/>
  <c r="AT8" i="3" s="1"/>
  <c r="AN4" i="3"/>
  <c r="AO4" i="3" s="1"/>
  <c r="AS4" i="3" s="1"/>
  <c r="AN17" i="3"/>
  <c r="AO17" i="3" s="1"/>
  <c r="AS17" i="3" s="1"/>
  <c r="AN20" i="3"/>
  <c r="AO20" i="3" s="1"/>
  <c r="AS20" i="3" s="1"/>
  <c r="AN10" i="3"/>
  <c r="AO10" i="3" s="1"/>
  <c r="AQ10" i="3" s="1"/>
  <c r="AN11" i="3"/>
  <c r="AO11" i="3" s="1"/>
  <c r="AN18" i="3"/>
  <c r="AO18" i="3" s="1"/>
  <c r="AR18" i="3" s="1"/>
  <c r="AN13" i="3"/>
  <c r="AO13" i="3" s="1"/>
  <c r="AQ13" i="3" s="1"/>
  <c r="AN16" i="3"/>
  <c r="AO16" i="3" s="1"/>
  <c r="AR16" i="3" s="1"/>
  <c r="AN19" i="3"/>
  <c r="AO19" i="3" s="1"/>
  <c r="AQ19" i="3" s="1"/>
  <c r="AN6" i="3"/>
  <c r="AO6" i="3" s="1"/>
  <c r="AR6" i="3" s="1"/>
  <c r="AN5" i="3"/>
  <c r="AO5" i="3" s="1"/>
  <c r="AQ5" i="3" s="1"/>
  <c r="AN14" i="3"/>
  <c r="AO14" i="3" s="1"/>
  <c r="AS14" i="3" s="1"/>
  <c r="AN12" i="3"/>
  <c r="AO12" i="3" s="1"/>
  <c r="AQ12" i="3" s="1"/>
  <c r="AQ17" i="3"/>
  <c r="AT17" i="3" l="1"/>
  <c r="AS9" i="3"/>
  <c r="AR9" i="3"/>
  <c r="AQ16" i="3"/>
  <c r="AU17" i="3" s="1"/>
  <c r="AQ7" i="3"/>
  <c r="AR7" i="3"/>
  <c r="AV7" i="3" s="1"/>
  <c r="AT16" i="3"/>
  <c r="AX17" i="3" s="1"/>
  <c r="AQ9" i="3"/>
  <c r="AU10" i="3" s="1"/>
  <c r="AT3" i="3"/>
  <c r="AX3" i="3" s="1"/>
  <c r="AS16" i="3"/>
  <c r="AW17" i="3" s="1"/>
  <c r="AR17" i="3"/>
  <c r="AV18" i="3" s="1"/>
  <c r="B24" i="8" s="1"/>
  <c r="AR20" i="3"/>
  <c r="AT20" i="3"/>
  <c r="AR3" i="3"/>
  <c r="AV3" i="3" s="1"/>
  <c r="AS3" i="3"/>
  <c r="AW4" i="3" s="1"/>
  <c r="AT10" i="3"/>
  <c r="AX10" i="3" s="1"/>
  <c r="AR15" i="3"/>
  <c r="AS15" i="3"/>
  <c r="AW15" i="3" s="1"/>
  <c r="AR19" i="3"/>
  <c r="AV19" i="3" s="1"/>
  <c r="AQ20" i="3"/>
  <c r="AU20" i="3" s="1"/>
  <c r="AQ18" i="3"/>
  <c r="AU18" i="3" s="1"/>
  <c r="AR4" i="3"/>
  <c r="AS19" i="3"/>
  <c r="AW20" i="3" s="1"/>
  <c r="AR13" i="3"/>
  <c r="AS13" i="3"/>
  <c r="AU13" i="3"/>
  <c r="AR14" i="3"/>
  <c r="AT5" i="3"/>
  <c r="AT15" i="3"/>
  <c r="AQ4" i="3"/>
  <c r="AU5" i="3" s="1"/>
  <c r="AS5" i="3"/>
  <c r="AW5" i="3" s="1"/>
  <c r="AT4" i="3"/>
  <c r="AT19" i="3"/>
  <c r="AT7" i="3"/>
  <c r="AX8" i="3" s="1"/>
  <c r="E14" i="8" s="1"/>
  <c r="AS12" i="3"/>
  <c r="AT18" i="3"/>
  <c r="AX18" i="3" s="1"/>
  <c r="AQ14" i="3"/>
  <c r="AU15" i="3" s="1"/>
  <c r="AR8" i="3"/>
  <c r="AR12" i="3"/>
  <c r="AT11" i="3"/>
  <c r="AX11" i="3" s="1"/>
  <c r="E17" i="8" s="1"/>
  <c r="AR11" i="3"/>
  <c r="AS11" i="3"/>
  <c r="AQ11" i="3"/>
  <c r="AU11" i="3" s="1"/>
  <c r="AQ6" i="3"/>
  <c r="AS6" i="3"/>
  <c r="AW7" i="3" s="1"/>
  <c r="AT13" i="3"/>
  <c r="AS18" i="3"/>
  <c r="AW18" i="3" s="1"/>
  <c r="AQ8" i="3"/>
  <c r="AT12" i="3"/>
  <c r="AR5" i="3"/>
  <c r="AV6" i="3" s="1"/>
  <c r="AT14" i="3"/>
  <c r="AT6" i="3"/>
  <c r="AS8" i="3"/>
  <c r="AR10" i="3"/>
  <c r="AS10" i="3"/>
  <c r="AX9" i="3"/>
  <c r="AU3" i="3"/>
  <c r="AU16" i="3" l="1"/>
  <c r="AX7" i="3"/>
  <c r="E13" i="8" s="1"/>
  <c r="AW10" i="3"/>
  <c r="AW9" i="3"/>
  <c r="AV9" i="3"/>
  <c r="B15" i="8" s="1"/>
  <c r="AU7" i="3"/>
  <c r="D13" i="8" s="1"/>
  <c r="AU19" i="3"/>
  <c r="B25" i="8" s="1"/>
  <c r="AV14" i="3"/>
  <c r="AV17" i="3"/>
  <c r="C23" i="8" s="1"/>
  <c r="AU9" i="3"/>
  <c r="D15" i="8" s="1"/>
  <c r="AV4" i="3"/>
  <c r="C10" i="8" s="1"/>
  <c r="C24" i="8"/>
  <c r="AW16" i="3"/>
  <c r="D22" i="8" s="1"/>
  <c r="AX19" i="3"/>
  <c r="E25" i="8" s="1"/>
  <c r="B9" i="8"/>
  <c r="AV20" i="3"/>
  <c r="B26" i="8" s="1"/>
  <c r="AX4" i="3"/>
  <c r="E10" i="8" s="1"/>
  <c r="C13" i="8"/>
  <c r="D21" i="8"/>
  <c r="AW3" i="3"/>
  <c r="C9" i="8" s="1"/>
  <c r="AV15" i="3"/>
  <c r="B21" i="8" s="1"/>
  <c r="AW19" i="3"/>
  <c r="C25" i="8" s="1"/>
  <c r="AX20" i="3"/>
  <c r="E26" i="8" s="1"/>
  <c r="AV16" i="3"/>
  <c r="B22" i="8" s="1"/>
  <c r="AX14" i="3"/>
  <c r="E20" i="8" s="1"/>
  <c r="AX15" i="3"/>
  <c r="E21" i="8" s="1"/>
  <c r="AW12" i="3"/>
  <c r="AX6" i="3"/>
  <c r="E12" i="8" s="1"/>
  <c r="AV11" i="3"/>
  <c r="B17" i="8" s="1"/>
  <c r="AW8" i="3"/>
  <c r="AX16" i="3"/>
  <c r="E22" i="8" s="1"/>
  <c r="AX13" i="3"/>
  <c r="E19" i="8" s="1"/>
  <c r="AW13" i="3"/>
  <c r="D19" i="8" s="1"/>
  <c r="AX5" i="3"/>
  <c r="E11" i="8" s="1"/>
  <c r="AU14" i="3"/>
  <c r="AW11" i="3"/>
  <c r="D17" i="8" s="1"/>
  <c r="AU6" i="3"/>
  <c r="B12" i="8" s="1"/>
  <c r="AV8" i="3"/>
  <c r="AW14" i="3"/>
  <c r="C20" i="8" s="1"/>
  <c r="AV13" i="3"/>
  <c r="B19" i="8" s="1"/>
  <c r="AV10" i="3"/>
  <c r="B16" i="8" s="1"/>
  <c r="AU4" i="3"/>
  <c r="D10" i="8" s="1"/>
  <c r="AX12" i="3"/>
  <c r="E18" i="8" s="1"/>
  <c r="AU8" i="3"/>
  <c r="AW6" i="3"/>
  <c r="C12" i="8" s="1"/>
  <c r="AV12" i="3"/>
  <c r="AV5" i="3"/>
  <c r="B11" i="8" s="1"/>
  <c r="AU12" i="3"/>
  <c r="D11" i="8"/>
  <c r="E16" i="8"/>
  <c r="E24" i="8"/>
  <c r="E23" i="8"/>
  <c r="E15" i="8"/>
  <c r="D16" i="8"/>
  <c r="E9" i="8"/>
  <c r="D26" i="8"/>
  <c r="D24" i="8"/>
  <c r="D23" i="8"/>
  <c r="B13" i="8" l="1"/>
  <c r="D14" i="8"/>
  <c r="C15" i="8"/>
  <c r="B23" i="8"/>
  <c r="C22" i="8"/>
  <c r="B18" i="8"/>
  <c r="B10" i="8"/>
  <c r="G10" i="8" s="1"/>
  <c r="D25" i="8"/>
  <c r="D20" i="8"/>
  <c r="C26" i="8"/>
  <c r="C18" i="8"/>
  <c r="B14" i="8"/>
  <c r="C16" i="8"/>
  <c r="C19" i="8"/>
  <c r="D12" i="8"/>
  <c r="G12" i="8" s="1"/>
  <c r="B20" i="8"/>
  <c r="D18" i="8"/>
  <c r="C17" i="8"/>
  <c r="C14" i="8"/>
  <c r="D9" i="8"/>
  <c r="G9" i="8" s="1"/>
  <c r="C11" i="8"/>
  <c r="C21" i="8"/>
  <c r="G13" i="8" l="1"/>
  <c r="G11" i="8"/>
  <c r="G15" i="8" l="1"/>
  <c r="G14" i="8"/>
  <c r="G16" i="8" l="1"/>
  <c r="G17" i="8"/>
  <c r="D29" i="8" l="1"/>
  <c r="D30" i="8"/>
  <c r="D31" i="8"/>
  <c r="D28" i="8"/>
  <c r="G18" i="8" l="1"/>
  <c r="E30" i="8"/>
  <c r="E31" i="8"/>
  <c r="E28" i="8"/>
  <c r="E29" i="8"/>
  <c r="C30" i="8" l="1"/>
  <c r="C28" i="8"/>
  <c r="C31" i="8"/>
  <c r="C29" i="8"/>
  <c r="G19" i="8"/>
  <c r="G20" i="8" l="1"/>
  <c r="G21" i="8" l="1"/>
  <c r="G22" i="8" l="1"/>
  <c r="G23" i="8" l="1"/>
  <c r="G24" i="8" l="1"/>
  <c r="G25" i="8" l="1"/>
  <c r="B30" i="8"/>
  <c r="B28" i="8"/>
  <c r="G26" i="8" l="1"/>
  <c r="B31" i="8"/>
  <c r="B29" i="8"/>
  <c r="G31" i="8" l="1"/>
  <c r="G29" i="8"/>
  <c r="G30" i="8"/>
  <c r="G28" i="8"/>
  <c r="BB8" i="3" l="1"/>
  <c r="BA7" i="3"/>
  <c r="BA4" i="3"/>
  <c r="AY11" i="3"/>
  <c r="BA20" i="3"/>
  <c r="AZ11" i="3"/>
  <c r="AY12" i="3"/>
  <c r="BA14" i="3"/>
  <c r="AY13" i="3"/>
  <c r="AY19" i="3"/>
  <c r="BA11" i="3"/>
  <c r="AY10" i="3"/>
  <c r="BB11" i="3"/>
  <c r="AY14" i="3"/>
  <c r="AZ16" i="3"/>
  <c r="AZ18" i="3"/>
  <c r="BA17" i="3"/>
  <c r="BA15" i="3"/>
  <c r="AZ9" i="3"/>
  <c r="AY9" i="3"/>
  <c r="AZ5" i="3"/>
  <c r="BA16" i="3"/>
  <c r="AY4" i="3"/>
  <c r="BB12" i="3"/>
  <c r="AY20" i="3"/>
  <c r="AZ8" i="3"/>
  <c r="BA13" i="3"/>
  <c r="BB20" i="3"/>
  <c r="BA19" i="3"/>
  <c r="AZ17" i="3"/>
  <c r="BB10" i="3"/>
  <c r="AZ7" i="3"/>
  <c r="BB18" i="3"/>
  <c r="AY16" i="3"/>
  <c r="BB17" i="3"/>
  <c r="AY18" i="3"/>
  <c r="AZ13" i="3"/>
  <c r="BB16" i="3"/>
  <c r="BB19" i="3"/>
  <c r="BB6" i="3"/>
  <c r="BA8" i="3"/>
  <c r="BA9" i="3"/>
  <c r="BB13" i="3"/>
  <c r="AZ19" i="3"/>
  <c r="AZ15" i="3"/>
  <c r="AY7" i="3"/>
  <c r="BB9" i="3"/>
  <c r="AZ12" i="3"/>
  <c r="BA6" i="3"/>
  <c r="AY8" i="3"/>
  <c r="BB14" i="3"/>
  <c r="BA10" i="3"/>
  <c r="BA18" i="3"/>
  <c r="BA5" i="3"/>
  <c r="AZ10" i="3"/>
  <c r="AZ14" i="3"/>
  <c r="AY15" i="3"/>
  <c r="BB15" i="3"/>
  <c r="BA12" i="3"/>
  <c r="AY5" i="3"/>
  <c r="BB5" i="3"/>
  <c r="AZ20" i="3"/>
  <c r="AZ6" i="3"/>
  <c r="AZ4" i="3"/>
  <c r="AY17" i="3"/>
  <c r="BB7" i="3"/>
  <c r="AY6" i="3"/>
  <c r="BB4" i="3"/>
  <c r="AY3" i="3"/>
  <c r="BA3" i="3"/>
  <c r="AZ3" i="3"/>
  <c r="BB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<sst xmlns="http://schemas.openxmlformats.org/spreadsheetml/2006/main" count="293" uniqueCount="246">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</sst>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1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Tipps!$AY$2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Tipps!$AY$3:$AY$20</c:f>
              <c:numCache>
                <c:formatCode>0.000</c:formatCode>
                <c:ptCount val="18"/>
                <c:pt idx="0">
                  <c:v>0.65573770491803274</c:v>
                </c:pt>
                <c:pt idx="1">
                  <c:v>0.91803278688524592</c:v>
                </c:pt>
                <c:pt idx="2">
                  <c:v>1.0054644808743169</c:v>
                </c:pt>
                <c:pt idx="3">
                  <c:v>0.95081967213114749</c:v>
                </c:pt>
                <c:pt idx="4">
                  <c:v>0.83934426229508197</c:v>
                </c:pt>
                <c:pt idx="5">
                  <c:v>0.89617486338797814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Tipps!$AZ$2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1.0491803278688525</c:v>
                </c:pt>
                <c:pt idx="3">
                  <c:v>1.1147540983606556</c:v>
                </c:pt>
                <c:pt idx="4">
                  <c:v>1.180327868852459</c:v>
                </c:pt>
                <c:pt idx="5">
                  <c:v>1.180327868852459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Tipps!$BA$2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0.69945355191256831</c:v>
                </c:pt>
                <c:pt idx="3">
                  <c:v>0.75409836065573765</c:v>
                </c:pt>
                <c:pt idx="4">
                  <c:v>0.97049180327868856</c:v>
                </c:pt>
                <c:pt idx="5">
                  <c:v>1.0710382513661203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Tipps!$BB$2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0.39344262295081966</c:v>
                </c:pt>
                <c:pt idx="1">
                  <c:v>0.78688524590163933</c:v>
                </c:pt>
                <c:pt idx="2">
                  <c:v>0.78688524590163933</c:v>
                </c:pt>
                <c:pt idx="3">
                  <c:v>0.78688524590163933</c:v>
                </c:pt>
                <c:pt idx="4">
                  <c:v>0.78688524590163933</c:v>
                </c:pt>
                <c:pt idx="5">
                  <c:v>0.85245901639344257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F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145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E26" sqref="E26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0" width="4.125" style="2" customWidth="1"/>
    <col min="41" max="41" width="11" style="2"/>
    <col min="42" max="50" width="4.125" style="2" customWidth="1"/>
    <col min="51" max="54" width="11" style="2"/>
    <col min="55" max="59" width="4.125" style="2" customWidth="1"/>
    <col min="60" max="60" width="11" style="2"/>
    <col min="61" max="16384" width="11" style="1"/>
  </cols>
  <sheetData>
    <row r="1" spans="1:60" x14ac:dyDescent="0.2">
      <c r="B1" s="47" t="s">
        <v>0</v>
      </c>
      <c r="C1" s="47" t="s">
        <v>1</v>
      </c>
      <c r="D1" s="47" t="s">
        <v>2</v>
      </c>
      <c r="E1" s="47" t="s">
        <v>3</v>
      </c>
      <c r="F1" s="47"/>
      <c r="G1" s="47"/>
      <c r="H1" s="47"/>
      <c r="I1" s="48" t="s">
        <v>4</v>
      </c>
      <c r="J1" s="46" t="str">
        <f>LEFT(E2,1)</f>
        <v>J</v>
      </c>
      <c r="K1" s="46" t="str">
        <f>LEFT(F2,1)</f>
        <v>F</v>
      </c>
      <c r="L1" s="46" t="str">
        <f>LEFT(G2,1)</f>
        <v>D</v>
      </c>
      <c r="M1" s="46" t="str">
        <f>LEFT(H2,1)</f>
        <v>T</v>
      </c>
      <c r="O1" s="42" t="s">
        <v>5</v>
      </c>
      <c r="P1" s="42"/>
      <c r="Q1" s="42"/>
      <c r="R1" s="42"/>
      <c r="S1" s="42"/>
      <c r="T1" s="42" t="s">
        <v>6</v>
      </c>
      <c r="U1" s="42"/>
      <c r="V1" s="42"/>
      <c r="W1" s="42"/>
      <c r="X1" s="42" t="s">
        <v>7</v>
      </c>
      <c r="Y1" s="42"/>
      <c r="Z1" s="42"/>
      <c r="AA1" s="42" t="s">
        <v>8</v>
      </c>
      <c r="AB1" s="42"/>
      <c r="AC1" s="42"/>
      <c r="AD1" s="42"/>
      <c r="AE1" s="42"/>
      <c r="AF1" s="42" t="s">
        <v>9</v>
      </c>
      <c r="AG1" s="42"/>
      <c r="AH1" s="42"/>
      <c r="AI1" s="42"/>
      <c r="AJ1" s="42"/>
      <c r="AL1" s="42" t="s">
        <v>197</v>
      </c>
      <c r="AM1" s="42"/>
      <c r="AN1" s="42" t="s">
        <v>203</v>
      </c>
      <c r="AO1" s="42"/>
      <c r="AP1" s="42" t="s">
        <v>231</v>
      </c>
      <c r="AQ1" s="42"/>
      <c r="AR1" s="42"/>
      <c r="AS1" s="42"/>
      <c r="AT1" s="42"/>
      <c r="AU1" s="42" t="s">
        <v>202</v>
      </c>
      <c r="AV1" s="42"/>
      <c r="AW1" s="42"/>
      <c r="AX1" s="42"/>
      <c r="AY1" s="42" t="s">
        <v>204</v>
      </c>
      <c r="AZ1" s="42"/>
      <c r="BA1" s="42"/>
      <c r="BB1" s="42"/>
      <c r="BD1" s="42" t="s">
        <v>232</v>
      </c>
      <c r="BE1" s="42"/>
      <c r="BF1" s="42"/>
      <c r="BG1" s="42"/>
    </row>
    <row r="2" spans="1:60" ht="15" customHeight="1" x14ac:dyDescent="0.2">
      <c r="B2" s="47"/>
      <c r="C2" s="47"/>
      <c r="D2" s="47"/>
      <c r="E2" s="18" t="s">
        <v>11</v>
      </c>
      <c r="F2" s="18" t="s">
        <v>12</v>
      </c>
      <c r="G2" s="18" t="s">
        <v>13</v>
      </c>
      <c r="H2" s="18" t="s">
        <v>14</v>
      </c>
      <c r="I2" s="48"/>
      <c r="J2" s="46"/>
      <c r="K2" s="46"/>
      <c r="L2" s="46"/>
      <c r="M2" s="46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Q2" s="2" t="s">
        <v>198</v>
      </c>
      <c r="AR2" s="2" t="s">
        <v>199</v>
      </c>
      <c r="AS2" s="2" t="s">
        <v>200</v>
      </c>
      <c r="AT2" s="2" t="s">
        <v>201</v>
      </c>
      <c r="AU2" s="2" t="s">
        <v>198</v>
      </c>
      <c r="AV2" s="2" t="s">
        <v>199</v>
      </c>
      <c r="AW2" s="2" t="s">
        <v>200</v>
      </c>
      <c r="AX2" s="2" t="s">
        <v>201</v>
      </c>
      <c r="AY2" s="2" t="str">
        <f>E2</f>
        <v>Jasmin</v>
      </c>
      <c r="AZ2" s="2" t="str">
        <f>F2</f>
        <v>Franz</v>
      </c>
      <c r="BA2" s="2" t="str">
        <f>G2</f>
        <v>David</v>
      </c>
      <c r="BB2" s="2" t="str">
        <f>H2</f>
        <v>Thomas</v>
      </c>
    </row>
    <row r="3" spans="1:60" ht="15" x14ac:dyDescent="0.2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 t="shared" ref="J3:J34" si="0">IF(OR($D3="",E3=""),"",(T3*3+AB3+AG3)*IF($I3="x2",2,1))</f>
        <v>0</v>
      </c>
      <c r="K3" s="14">
        <f t="shared" ref="K3:K34" si="1">IF(OR($D3="",F3=""),"",(U3*3+AC3+AH3)*IF($I3="x2",2,1))</f>
        <v>3</v>
      </c>
      <c r="L3" s="14">
        <f t="shared" ref="L3:L34" si="2">IF(OR($D3="",G3=""),"",(V3*3+AD3+AI3)*IF($I3="x2",2,1))</f>
        <v>3</v>
      </c>
      <c r="M3" s="14">
        <f t="shared" ref="M3:M34" si="3">IF(OR($D3="",H3=""),"",(W3*3+AE3+AJ3)*IF($I3="x2",2,1))</f>
        <v>3</v>
      </c>
      <c r="O3" s="2" t="str">
        <f>LEFT(INDEX($D3:$H3,O$2+1),3)</f>
        <v>PHI</v>
      </c>
      <c r="P3" s="2" t="str">
        <f t="shared" ref="P3:S18" si="4">LEFT(INDEX($D3:$H3,P$2+1),3)</f>
        <v xml:space="preserve">NE </v>
      </c>
      <c r="Q3" s="2" t="str">
        <f t="shared" si="4"/>
        <v>PHI</v>
      </c>
      <c r="R3" s="2" t="str">
        <f t="shared" si="4"/>
        <v>PHI</v>
      </c>
      <c r="S3" s="2" t="str">
        <f t="shared" si="4"/>
        <v>PHI</v>
      </c>
      <c r="T3" s="2">
        <f t="shared" ref="T3:T34" si="5">(P3=$O3)*1</f>
        <v>0</v>
      </c>
      <c r="U3" s="2">
        <f t="shared" ref="U3:U34" si="6">(Q3=$O3)*1</f>
        <v>1</v>
      </c>
      <c r="V3" s="2">
        <f t="shared" ref="V3:V34" si="7">(R3=$O3)*1</f>
        <v>1</v>
      </c>
      <c r="W3" s="2">
        <f t="shared" ref="W3:W34" si="8">(S3=$O3)*1</f>
        <v>1</v>
      </c>
      <c r="X3" s="2">
        <f>IF(COUNTIF(P3:S3,P3)=1,1,0)+IF(COUNTIF(P3:S3,Q3)=1,2,0)+IF(COUNTIF(P3:S3,R3)=1,3,0)+IF(COUNTIF(P3:S3,S3)=1,4,0)</f>
        <v>1</v>
      </c>
      <c r="Y3" s="2" t="str">
        <f t="shared" ref="Y3:Y34" si="9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10">(IF(U3=1,MID(INDEX($E3:$H3,AC$2),5,2),MID(INDEX($E3:$H3,AC$2),8,2))=$AA3)*1</f>
        <v>0</v>
      </c>
      <c r="AD3" s="2">
        <f t="shared" si="10"/>
        <v>0</v>
      </c>
      <c r="AE3" s="2">
        <f t="shared" si="10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11">(IF(U3=1,MID(INDEX($E3:$H3,AH$2),8,2),MID(INDEX($E3:$H3,AC$2),5,2))=$AF3)*1</f>
        <v>0</v>
      </c>
      <c r="AI3" s="2">
        <f t="shared" si="11"/>
        <v>0</v>
      </c>
      <c r="AJ3" s="2">
        <f t="shared" si="11"/>
        <v>0</v>
      </c>
      <c r="AL3" s="20" t="b">
        <f>Tipps!A3&lt;&gt;Tipps!A4</f>
        <v>0</v>
      </c>
      <c r="AM3" s="20" t="str">
        <f>IF(AL3,ROW()-2,"")</f>
        <v/>
      </c>
      <c r="AN3" s="20">
        <f>SMALL(AM:AM,ROW()-2)</f>
        <v>4</v>
      </c>
      <c r="AO3" s="20" t="b">
        <f ca="1">OFFSET(Tipps!$D$2,AN3,)&lt;&gt;""</f>
        <v>1</v>
      </c>
      <c r="AP3" s="20">
        <f>AP2+1</f>
        <v>1</v>
      </c>
      <c r="AQ3" s="20">
        <f t="shared" ref="AQ3:AQ20" ca="1" si="12">IF($AO3,SUM(OFFSET(J$3,,,$AN3)),#N/A)</f>
        <v>5</v>
      </c>
      <c r="AR3" s="20">
        <f t="shared" ref="AR3:AR20" ca="1" si="13">IF($AO3,SUM(OFFSET(K$3,,,$AN3)),#N/A)</f>
        <v>3</v>
      </c>
      <c r="AS3" s="20">
        <f t="shared" ref="AS3:AS20" ca="1" si="14">IF($AO3,SUM(OFFSET(L$3,,,$AN3)),#N/A)</f>
        <v>3</v>
      </c>
      <c r="AT3" s="20">
        <f t="shared" ref="AT3:AT20" ca="1" si="15">IF($AO3,SUM(OFFSET(M$3,,,$AN3)),#N/A)</f>
        <v>3</v>
      </c>
      <c r="AU3" s="2">
        <f ca="1">AQ3</f>
        <v>5</v>
      </c>
      <c r="AV3" s="2">
        <f t="shared" ref="AV3:AX3" ca="1" si="16">AR3</f>
        <v>3</v>
      </c>
      <c r="AW3" s="2">
        <f t="shared" ca="1" si="16"/>
        <v>3</v>
      </c>
      <c r="AX3" s="2">
        <f t="shared" ca="1" si="16"/>
        <v>3</v>
      </c>
      <c r="AY3" s="22">
        <f ca="1">AQ3/(Ergebnisse!$G$30/4*(ROW()-2))</f>
        <v>0.65573770491803274</v>
      </c>
      <c r="AZ3" s="22">
        <f ca="1">AR3/(Ergebnisse!$G$30/4*(ROW()-2))</f>
        <v>0.39344262295081966</v>
      </c>
      <c r="BA3" s="22">
        <f ca="1">AS3/(Ergebnisse!$G$30/4*(ROW()-2))</f>
        <v>0.39344262295081966</v>
      </c>
      <c r="BB3" s="22">
        <f ca="1">AT3/(Ergebnisse!$G$30/4*(ROW()-2))</f>
        <v>0.39344262295081966</v>
      </c>
      <c r="BD3" s="2">
        <f>SUM(J:J)</f>
        <v>41</v>
      </c>
      <c r="BE3" s="2">
        <f>SUM(K:K)</f>
        <v>54</v>
      </c>
      <c r="BF3" s="2">
        <f>SUM(L:L)</f>
        <v>49</v>
      </c>
      <c r="BG3" s="2">
        <f>SUM(M:M)</f>
        <v>39</v>
      </c>
      <c r="BH3" s="2" t="s">
        <v>10</v>
      </c>
    </row>
    <row r="4" spans="1:60" ht="15" x14ac:dyDescent="0.2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si="0"/>
        <v>0</v>
      </c>
      <c r="K4" s="14">
        <f t="shared" si="1"/>
        <v>0</v>
      </c>
      <c r="L4" s="14">
        <f t="shared" si="2"/>
        <v>0</v>
      </c>
      <c r="M4" s="14">
        <f t="shared" si="3"/>
        <v>0</v>
      </c>
      <c r="O4" s="2" t="str">
        <f t="shared" ref="O4:S27" si="17">LEFT(INDEX($D4:$H4,O$2+1),3)</f>
        <v>DET</v>
      </c>
      <c r="P4" s="2" t="str">
        <f t="shared" si="4"/>
        <v xml:space="preserve">KC </v>
      </c>
      <c r="Q4" s="2" t="str">
        <f t="shared" si="4"/>
        <v xml:space="preserve">KC </v>
      </c>
      <c r="R4" s="2" t="str">
        <f t="shared" si="4"/>
        <v xml:space="preserve">KC </v>
      </c>
      <c r="S4" s="2" t="str">
        <f t="shared" si="4"/>
        <v xml:space="preserve">KC 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2">
        <f t="shared" si="8"/>
        <v>0</v>
      </c>
      <c r="X4" s="2">
        <f t="shared" ref="X4:X67" si="18">IF(COUNTIF(P4:S4,P4)=1,1,0)+IF(COUNTIF(P4:S4,Q4)=1,2,0)+IF(COUNTIF(P4:S4,R4)=1,3,0)+IF(COUNTIF(P4:S4,S4)=1,4,0)</f>
        <v>0</v>
      </c>
      <c r="Y4" s="2" t="str">
        <f t="shared" si="9"/>
        <v/>
      </c>
      <c r="Z4" s="2" t="str" cm="1">
        <f t="array" ref="Z4">IF(AND(O4&lt;&gt;"",SUM(T4:W4)=3),SUMPRODUCT(P$2:S$2,1-T4:W4),"")</f>
        <v/>
      </c>
      <c r="AA4" s="2" t="str">
        <f t="shared" ref="AA4:AA67" si="19">MID(D4,5,2)</f>
        <v>21</v>
      </c>
      <c r="AB4" s="2">
        <f t="shared" ref="AB4:AB67" si="20">(IF(T4=1,MID(INDEX($E4:$H4,AB$2),5,2),MID(INDEX($E4:$H4,AB$2),8,2))=$AA4)*1</f>
        <v>0</v>
      </c>
      <c r="AC4" s="2">
        <f t="shared" ref="AC4:AC67" si="21">(IF(U4=1,MID(INDEX($E4:$H4,AC$2),5,2),MID(INDEX($E4:$H4,AC$2),8,2))=$AA4)*1</f>
        <v>0</v>
      </c>
      <c r="AD4" s="2">
        <f t="shared" ref="AD4:AD67" si="22">(IF(V4=1,MID(INDEX($E4:$H4,AD$2),5,2),MID(INDEX($E4:$H4,AD$2),8,2))=$AA4)*1</f>
        <v>0</v>
      </c>
      <c r="AE4" s="2">
        <f t="shared" ref="AE4:AE67" si="23">(IF(W4=1,MID(INDEX($E4:$H4,AE$2),5,2),MID(INDEX($E4:$H4,AE$2),8,2))=$AA4)*1</f>
        <v>0</v>
      </c>
      <c r="AF4" s="2" t="str">
        <f t="shared" ref="AF4:AF67" si="24">MID(D4,8,2)</f>
        <v>20</v>
      </c>
      <c r="AG4" s="2">
        <f t="shared" ref="AG4:AG67" si="25">(IF(T4=1,MID(INDEX($E4:$H4,AG$2),8,2),MID(INDEX($E4:$H4,AB$2),5,2))=$AF4)*1</f>
        <v>0</v>
      </c>
      <c r="AH4" s="2">
        <f t="shared" ref="AH4:AH67" si="26">(IF(U4=1,MID(INDEX($E4:$H4,AH$2),8,2),MID(INDEX($E4:$H4,AC$2),5,2))=$AF4)*1</f>
        <v>0</v>
      </c>
      <c r="AI4" s="2">
        <f t="shared" ref="AI4:AI67" si="27">(IF(V4=1,MID(INDEX($E4:$H4,AI$2),8,2),MID(INDEX($E4:$H4,AD$2),5,2))=$AF4)*1</f>
        <v>0</v>
      </c>
      <c r="AJ4" s="2">
        <f t="shared" ref="AJ4:AJ67" si="28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9">IF(AL4,ROW()-2,"")</f>
        <v/>
      </c>
      <c r="AN4" s="20">
        <f t="shared" ref="AN4:AN20" si="30">SMALL(AM:AM,ROW()-2)</f>
        <v>8</v>
      </c>
      <c r="AO4" s="20" t="b">
        <f ca="1">OFFSET(Tipps!$D$2,AN4,)&lt;&gt;""</f>
        <v>1</v>
      </c>
      <c r="AP4" s="20">
        <f t="shared" ref="AP4:AP20" si="31">AP3+1</f>
        <v>2</v>
      </c>
      <c r="AQ4" s="20">
        <f t="shared" ca="1" si="12"/>
        <v>14</v>
      </c>
      <c r="AR4" s="20">
        <f t="shared" ca="1" si="13"/>
        <v>12</v>
      </c>
      <c r="AS4" s="20">
        <f t="shared" ca="1" si="14"/>
        <v>12</v>
      </c>
      <c r="AT4" s="20">
        <f t="shared" ca="1" si="15"/>
        <v>12</v>
      </c>
      <c r="AU4" s="2">
        <f ca="1">AQ4-AQ3</f>
        <v>9</v>
      </c>
      <c r="AV4" s="2">
        <f t="shared" ref="AV4:AX4" ca="1" si="32">AR4-AR3</f>
        <v>9</v>
      </c>
      <c r="AW4" s="2">
        <f t="shared" ca="1" si="32"/>
        <v>9</v>
      </c>
      <c r="AX4" s="2">
        <f t="shared" ca="1" si="32"/>
        <v>9</v>
      </c>
      <c r="AY4" s="22">
        <f ca="1">AQ4/(Ergebnisse!$G$30/4*(ROW()-2))</f>
        <v>0.91803278688524592</v>
      </c>
      <c r="AZ4" s="22">
        <f ca="1">AR4/(Ergebnisse!$G$30/4*(ROW()-2))</f>
        <v>0.78688524590163933</v>
      </c>
      <c r="BA4" s="22">
        <f ca="1">AS4/(Ergebnisse!$G$30/4*(ROW()-2))</f>
        <v>0.78688524590163933</v>
      </c>
      <c r="BB4" s="22">
        <f ca="1">AT4/(Ergebnisse!$G$30/4*(ROW()-2))</f>
        <v>0.78688524590163933</v>
      </c>
      <c r="BD4" s="2">
        <f>COUNTIF($Y:$Y,COLUMN()-55)</f>
        <v>1</v>
      </c>
      <c r="BE4" s="2">
        <f>COUNTIF($Y:$Y,COLUMN()-55)</f>
        <v>2</v>
      </c>
      <c r="BF4" s="2">
        <f>COUNTIF($Y:$Y,COLUMN()-55)</f>
        <v>2</v>
      </c>
      <c r="BG4" s="2">
        <f>COUNTIF($Y:$Y,COLUMN()-55)</f>
        <v>0</v>
      </c>
      <c r="BH4" s="2" t="s">
        <v>233</v>
      </c>
    </row>
    <row r="5" spans="1:60" ht="15" x14ac:dyDescent="0.2">
      <c r="A5" s="3">
        <f t="shared" ref="A5:A68" si="33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0"/>
        <v>5</v>
      </c>
      <c r="K5" s="14">
        <f t="shared" si="1"/>
        <v>0</v>
      </c>
      <c r="L5" s="14">
        <f t="shared" si="2"/>
        <v>0</v>
      </c>
      <c r="M5" s="14">
        <f t="shared" si="3"/>
        <v>0</v>
      </c>
      <c r="O5" s="2" t="str">
        <f t="shared" si="17"/>
        <v xml:space="preserve">TB </v>
      </c>
      <c r="P5" s="2" t="str">
        <f t="shared" si="4"/>
        <v xml:space="preserve">TB </v>
      </c>
      <c r="Q5" s="2" t="str">
        <f t="shared" si="4"/>
        <v>MIN</v>
      </c>
      <c r="R5" s="2" t="str">
        <f t="shared" si="4"/>
        <v>MIN</v>
      </c>
      <c r="S5" s="2" t="str">
        <f t="shared" si="4"/>
        <v>MIN</v>
      </c>
      <c r="T5" s="2">
        <f t="shared" si="5"/>
        <v>1</v>
      </c>
      <c r="U5" s="2">
        <f t="shared" si="6"/>
        <v>0</v>
      </c>
      <c r="V5" s="2">
        <f t="shared" si="7"/>
        <v>0</v>
      </c>
      <c r="W5" s="2">
        <f t="shared" si="8"/>
        <v>0</v>
      </c>
      <c r="X5" s="2">
        <f t="shared" si="18"/>
        <v>1</v>
      </c>
      <c r="Y5" s="2">
        <f t="shared" si="9"/>
        <v>1</v>
      </c>
      <c r="Z5" s="2" t="str" cm="1">
        <f t="array" ref="Z5">IF(AND(O5&lt;&gt;"",SUM(T5:W5)=3),SUMPRODUCT(P$2:S$2,1-T5:W5),"")</f>
        <v/>
      </c>
      <c r="AA5" s="2" t="str">
        <f t="shared" si="19"/>
        <v>20</v>
      </c>
      <c r="AB5" s="2">
        <f t="shared" si="20"/>
        <v>1</v>
      </c>
      <c r="AC5" s="2">
        <f t="shared" si="21"/>
        <v>0</v>
      </c>
      <c r="AD5" s="2">
        <f t="shared" si="22"/>
        <v>0</v>
      </c>
      <c r="AE5" s="2">
        <f t="shared" si="23"/>
        <v>0</v>
      </c>
      <c r="AF5" s="2" t="str">
        <f t="shared" si="24"/>
        <v>17</v>
      </c>
      <c r="AG5" s="2">
        <f t="shared" si="25"/>
        <v>1</v>
      </c>
      <c r="AH5" s="2">
        <f t="shared" si="26"/>
        <v>0</v>
      </c>
      <c r="AI5" s="2">
        <f t="shared" si="27"/>
        <v>0</v>
      </c>
      <c r="AJ5" s="2">
        <f t="shared" si="28"/>
        <v>0</v>
      </c>
      <c r="AL5" s="20" t="b">
        <f>Tipps!A5&lt;&gt;Tipps!A6</f>
        <v>0</v>
      </c>
      <c r="AM5" s="20" t="str">
        <f t="shared" si="29"/>
        <v/>
      </c>
      <c r="AN5" s="20">
        <f t="shared" si="30"/>
        <v>12</v>
      </c>
      <c r="AO5" s="20" t="b">
        <f ca="1">OFFSET(Tipps!$D$2,AN5,)&lt;&gt;""</f>
        <v>1</v>
      </c>
      <c r="AP5" s="20">
        <f t="shared" si="31"/>
        <v>3</v>
      </c>
      <c r="AQ5" s="20">
        <f t="shared" ca="1" si="12"/>
        <v>23</v>
      </c>
      <c r="AR5" s="20">
        <f t="shared" ca="1" si="13"/>
        <v>24</v>
      </c>
      <c r="AS5" s="20">
        <f t="shared" ca="1" si="14"/>
        <v>16</v>
      </c>
      <c r="AT5" s="20">
        <f t="shared" ca="1" si="15"/>
        <v>18</v>
      </c>
      <c r="AU5" s="2">
        <f t="shared" ref="AU5:AU20" ca="1" si="34">AQ5-AQ4</f>
        <v>9</v>
      </c>
      <c r="AV5" s="2">
        <f t="shared" ref="AV5:AV20" ca="1" si="35">AR5-AR4</f>
        <v>12</v>
      </c>
      <c r="AW5" s="2">
        <f t="shared" ref="AW5:AW20" ca="1" si="36">AS5-AS4</f>
        <v>4</v>
      </c>
      <c r="AX5" s="2">
        <f t="shared" ref="AX5:AX20" ca="1" si="37">AT5-AT4</f>
        <v>6</v>
      </c>
      <c r="AY5" s="22">
        <f ca="1">AQ5/(Ergebnisse!$G$30/4*(ROW()-2))</f>
        <v>1.0054644808743169</v>
      </c>
      <c r="AZ5" s="22">
        <f ca="1">AR5/(Ergebnisse!$G$30/4*(ROW()-2))</f>
        <v>1.0491803278688525</v>
      </c>
      <c r="BA5" s="22">
        <f ca="1">AS5/(Ergebnisse!$G$30/4*(ROW()-2))</f>
        <v>0.69945355191256831</v>
      </c>
      <c r="BB5" s="22">
        <f ca="1">AT5/(Ergebnisse!$G$30/4*(ROW()-2))</f>
        <v>0.78688524590163933</v>
      </c>
    </row>
    <row r="6" spans="1:60" ht="15" x14ac:dyDescent="0.2">
      <c r="A6" s="3">
        <f t="shared" si="33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0"/>
        <v>0</v>
      </c>
      <c r="K6" s="14">
        <f t="shared" si="1"/>
        <v>0</v>
      </c>
      <c r="L6" s="14">
        <f t="shared" si="2"/>
        <v>0</v>
      </c>
      <c r="M6" s="14">
        <f t="shared" si="3"/>
        <v>0</v>
      </c>
      <c r="O6" s="2" t="str">
        <f t="shared" si="17"/>
        <v>LAR</v>
      </c>
      <c r="P6" s="2" t="str">
        <f t="shared" si="4"/>
        <v>SEA</v>
      </c>
      <c r="Q6" s="2" t="str">
        <f t="shared" si="4"/>
        <v>SEA</v>
      </c>
      <c r="R6" s="2" t="str">
        <f t="shared" si="4"/>
        <v>SEA</v>
      </c>
      <c r="S6" s="2" t="str">
        <f t="shared" si="4"/>
        <v>SEA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2">
        <f t="shared" si="8"/>
        <v>0</v>
      </c>
      <c r="X6" s="2">
        <f t="shared" si="18"/>
        <v>0</v>
      </c>
      <c r="Y6" s="2" t="str">
        <f t="shared" si="9"/>
        <v/>
      </c>
      <c r="Z6" s="2" t="str" cm="1">
        <f t="array" ref="Z6">IF(AND(O6&lt;&gt;"",SUM(T6:W6)=3),SUMPRODUCT(P$2:S$2,1-T6:W6),"")</f>
        <v/>
      </c>
      <c r="AA6" s="2" t="str">
        <f t="shared" si="19"/>
        <v>30</v>
      </c>
      <c r="AB6" s="2">
        <f t="shared" si="20"/>
        <v>0</v>
      </c>
      <c r="AC6" s="2">
        <f t="shared" si="21"/>
        <v>0</v>
      </c>
      <c r="AD6" s="2">
        <f t="shared" si="22"/>
        <v>0</v>
      </c>
      <c r="AE6" s="2">
        <f t="shared" si="23"/>
        <v>0</v>
      </c>
      <c r="AF6" s="2" t="str">
        <f t="shared" si="24"/>
        <v>13</v>
      </c>
      <c r="AG6" s="2">
        <f t="shared" si="25"/>
        <v>0</v>
      </c>
      <c r="AH6" s="2">
        <f t="shared" si="26"/>
        <v>0</v>
      </c>
      <c r="AI6" s="2">
        <f t="shared" si="27"/>
        <v>0</v>
      </c>
      <c r="AJ6" s="2">
        <f t="shared" si="28"/>
        <v>0</v>
      </c>
      <c r="AL6" s="20" t="b">
        <f>Tipps!A6&lt;&gt;Tipps!A7</f>
        <v>1</v>
      </c>
      <c r="AM6" s="20">
        <f t="shared" si="29"/>
        <v>4</v>
      </c>
      <c r="AN6" s="20">
        <f t="shared" si="30"/>
        <v>16</v>
      </c>
      <c r="AO6" s="20" t="b">
        <f ca="1">OFFSET(Tipps!$D$2,AN6,)&lt;&gt;""</f>
        <v>1</v>
      </c>
      <c r="AP6" s="20">
        <f t="shared" si="31"/>
        <v>4</v>
      </c>
      <c r="AQ6" s="20">
        <f t="shared" ca="1" si="12"/>
        <v>29</v>
      </c>
      <c r="AR6" s="20">
        <f t="shared" ca="1" si="13"/>
        <v>34</v>
      </c>
      <c r="AS6" s="20">
        <f t="shared" ca="1" si="14"/>
        <v>23</v>
      </c>
      <c r="AT6" s="20">
        <f t="shared" ca="1" si="15"/>
        <v>24</v>
      </c>
      <c r="AU6" s="2">
        <f t="shared" ca="1" si="34"/>
        <v>6</v>
      </c>
      <c r="AV6" s="2">
        <f t="shared" ca="1" si="35"/>
        <v>10</v>
      </c>
      <c r="AW6" s="2">
        <f t="shared" ca="1" si="36"/>
        <v>7</v>
      </c>
      <c r="AX6" s="2">
        <f t="shared" ca="1" si="37"/>
        <v>6</v>
      </c>
      <c r="AY6" s="22">
        <f ca="1">AQ6/(Ergebnisse!$G$30/4*(ROW()-2))</f>
        <v>0.95081967213114749</v>
      </c>
      <c r="AZ6" s="22">
        <f ca="1">AR6/(Ergebnisse!$G$30/4*(ROW()-2))</f>
        <v>1.1147540983606556</v>
      </c>
      <c r="BA6" s="22">
        <f ca="1">AS6/(Ergebnisse!$G$30/4*(ROW()-2))</f>
        <v>0.75409836065573765</v>
      </c>
      <c r="BB6" s="22">
        <f ca="1">AT6/(Ergebnisse!$G$30/4*(ROW()-2))</f>
        <v>0.78688524590163933</v>
      </c>
      <c r="BD6" s="2">
        <f>BD3+BD4/100</f>
        <v>41.01</v>
      </c>
      <c r="BE6" s="2">
        <f t="shared" ref="BE6:BG6" si="38">BE3+BE4/100</f>
        <v>54.02</v>
      </c>
      <c r="BF6" s="2">
        <f t="shared" si="38"/>
        <v>49.02</v>
      </c>
      <c r="BG6" s="2">
        <f t="shared" si="38"/>
        <v>39</v>
      </c>
      <c r="BH6" s="2" t="s">
        <v>234</v>
      </c>
    </row>
    <row r="7" spans="1:60" ht="15" x14ac:dyDescent="0.2">
      <c r="A7" s="3">
        <f t="shared" si="33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0"/>
        <v>0</v>
      </c>
      <c r="K7" s="14">
        <f t="shared" si="1"/>
        <v>3</v>
      </c>
      <c r="L7" s="14">
        <f t="shared" si="2"/>
        <v>3</v>
      </c>
      <c r="M7" s="14">
        <f t="shared" si="3"/>
        <v>3</v>
      </c>
      <c r="O7" s="2" t="str">
        <f t="shared" si="17"/>
        <v>MIA</v>
      </c>
      <c r="P7" s="2" t="str">
        <f t="shared" si="4"/>
        <v xml:space="preserve">NE </v>
      </c>
      <c r="Q7" s="2" t="str">
        <f t="shared" si="4"/>
        <v>MIA</v>
      </c>
      <c r="R7" s="2" t="str">
        <f t="shared" si="4"/>
        <v>MIA</v>
      </c>
      <c r="S7" s="2" t="str">
        <f t="shared" si="4"/>
        <v>MIA</v>
      </c>
      <c r="T7" s="2">
        <f t="shared" si="5"/>
        <v>0</v>
      </c>
      <c r="U7" s="2">
        <f t="shared" si="6"/>
        <v>1</v>
      </c>
      <c r="V7" s="2">
        <f t="shared" si="7"/>
        <v>1</v>
      </c>
      <c r="W7" s="2">
        <f t="shared" si="8"/>
        <v>1</v>
      </c>
      <c r="X7" s="2">
        <f t="shared" si="18"/>
        <v>1</v>
      </c>
      <c r="Y7" s="2" t="str">
        <f t="shared" si="9"/>
        <v/>
      </c>
      <c r="Z7" s="2" cm="1">
        <f t="array" ref="Z7">IF(AND(O7&lt;&gt;"",SUM(T7:W7)=3),SUMPRODUCT(P$2:S$2,1-T7:W7),"")</f>
        <v>1</v>
      </c>
      <c r="AA7" s="2" t="str">
        <f t="shared" si="19"/>
        <v>24</v>
      </c>
      <c r="AB7" s="2">
        <f t="shared" si="20"/>
        <v>0</v>
      </c>
      <c r="AC7" s="2">
        <f t="shared" si="21"/>
        <v>0</v>
      </c>
      <c r="AD7" s="2">
        <f t="shared" si="22"/>
        <v>0</v>
      </c>
      <c r="AE7" s="2">
        <f t="shared" si="23"/>
        <v>0</v>
      </c>
      <c r="AF7" s="2" t="str">
        <f t="shared" si="24"/>
        <v>17</v>
      </c>
      <c r="AG7" s="2">
        <f t="shared" si="25"/>
        <v>0</v>
      </c>
      <c r="AH7" s="2">
        <f t="shared" si="26"/>
        <v>0</v>
      </c>
      <c r="AI7" s="2">
        <f t="shared" si="27"/>
        <v>0</v>
      </c>
      <c r="AJ7" s="2">
        <f t="shared" si="28"/>
        <v>0</v>
      </c>
      <c r="AL7" s="20" t="b">
        <f>Tipps!A7&lt;&gt;Tipps!A8</f>
        <v>0</v>
      </c>
      <c r="AM7" s="20" t="str">
        <f t="shared" si="29"/>
        <v/>
      </c>
      <c r="AN7" s="20">
        <f t="shared" si="30"/>
        <v>19</v>
      </c>
      <c r="AO7" s="20" t="b">
        <f ca="1">OFFSET(Tipps!$D$2,AN7,)&lt;&gt;""</f>
        <v>1</v>
      </c>
      <c r="AP7" s="20">
        <f t="shared" si="31"/>
        <v>5</v>
      </c>
      <c r="AQ7" s="20">
        <f t="shared" ca="1" si="12"/>
        <v>32</v>
      </c>
      <c r="AR7" s="20">
        <f t="shared" ca="1" si="13"/>
        <v>45</v>
      </c>
      <c r="AS7" s="20">
        <f t="shared" ca="1" si="14"/>
        <v>37</v>
      </c>
      <c r="AT7" s="20">
        <f t="shared" ca="1" si="15"/>
        <v>30</v>
      </c>
      <c r="AU7" s="2">
        <f t="shared" ca="1" si="34"/>
        <v>3</v>
      </c>
      <c r="AV7" s="2">
        <f t="shared" ca="1" si="35"/>
        <v>11</v>
      </c>
      <c r="AW7" s="2">
        <f t="shared" ca="1" si="36"/>
        <v>14</v>
      </c>
      <c r="AX7" s="2">
        <f t="shared" ca="1" si="37"/>
        <v>6</v>
      </c>
      <c r="AY7" s="22">
        <f ca="1">AQ7/(Ergebnisse!$G$30/4*(ROW()-2))</f>
        <v>0.83934426229508197</v>
      </c>
      <c r="AZ7" s="22">
        <f ca="1">AR7/(Ergebnisse!$G$30/4*(ROW()-2))</f>
        <v>1.180327868852459</v>
      </c>
      <c r="BA7" s="22">
        <f ca="1">AS7/(Ergebnisse!$G$30/4*(ROW()-2))</f>
        <v>0.97049180327868856</v>
      </c>
      <c r="BB7" s="22">
        <f ca="1">AT7/(Ergebnisse!$G$30/4*(ROW()-2))</f>
        <v>0.78688524590163933</v>
      </c>
      <c r="BD7" s="2">
        <f>RANK(BD6,$BD$6:$BG$6)</f>
        <v>3</v>
      </c>
      <c r="BE7" s="2">
        <f t="shared" ref="BE7:BG7" si="39">RANK(BE6,$BD$6:$BG$6)</f>
        <v>1</v>
      </c>
      <c r="BF7" s="2">
        <f t="shared" si="39"/>
        <v>2</v>
      </c>
      <c r="BG7" s="2">
        <f t="shared" si="39"/>
        <v>4</v>
      </c>
      <c r="BH7" s="2" t="s">
        <v>241</v>
      </c>
    </row>
    <row r="8" spans="1:60" ht="15" x14ac:dyDescent="0.2">
      <c r="A8" s="3">
        <f t="shared" si="33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0"/>
        <v>3</v>
      </c>
      <c r="K8" s="14">
        <f t="shared" si="1"/>
        <v>0</v>
      </c>
      <c r="L8" s="14">
        <f t="shared" si="2"/>
        <v>3</v>
      </c>
      <c r="M8" s="14">
        <f t="shared" si="3"/>
        <v>0</v>
      </c>
      <c r="O8" s="2" t="str">
        <f t="shared" si="17"/>
        <v xml:space="preserve">KC </v>
      </c>
      <c r="P8" s="2" t="str">
        <f t="shared" si="4"/>
        <v xml:space="preserve">KC </v>
      </c>
      <c r="Q8" s="2" t="str">
        <f t="shared" si="4"/>
        <v>JAX</v>
      </c>
      <c r="R8" s="2" t="str">
        <f t="shared" si="4"/>
        <v xml:space="preserve">KC </v>
      </c>
      <c r="S8" s="2" t="str">
        <f t="shared" si="4"/>
        <v>JAX</v>
      </c>
      <c r="T8" s="2">
        <f t="shared" si="5"/>
        <v>1</v>
      </c>
      <c r="U8" s="2">
        <f t="shared" si="6"/>
        <v>0</v>
      </c>
      <c r="V8" s="2">
        <f t="shared" si="7"/>
        <v>1</v>
      </c>
      <c r="W8" s="2">
        <f t="shared" si="8"/>
        <v>0</v>
      </c>
      <c r="X8" s="2">
        <f t="shared" si="18"/>
        <v>0</v>
      </c>
      <c r="Y8" s="2" t="str">
        <f t="shared" si="9"/>
        <v/>
      </c>
      <c r="Z8" s="2" t="str" cm="1">
        <f t="array" ref="Z8">IF(AND(O8&lt;&gt;"",SUM(T8:W8)=3),SUMPRODUCT(P$2:S$2,1-T8:W8),"")</f>
        <v/>
      </c>
      <c r="AA8" s="2" t="str">
        <f t="shared" si="19"/>
        <v>17</v>
      </c>
      <c r="AB8" s="2">
        <f t="shared" si="20"/>
        <v>0</v>
      </c>
      <c r="AC8" s="2">
        <f t="shared" si="21"/>
        <v>0</v>
      </c>
      <c r="AD8" s="2">
        <f t="shared" si="22"/>
        <v>0</v>
      </c>
      <c r="AE8" s="2">
        <f t="shared" si="23"/>
        <v>0</v>
      </c>
      <c r="AF8" s="2" t="str">
        <f t="shared" si="24"/>
        <v>09</v>
      </c>
      <c r="AG8" s="2">
        <f t="shared" si="25"/>
        <v>0</v>
      </c>
      <c r="AH8" s="2">
        <f t="shared" si="26"/>
        <v>0</v>
      </c>
      <c r="AI8" s="2">
        <f t="shared" si="27"/>
        <v>0</v>
      </c>
      <c r="AJ8" s="2">
        <f t="shared" si="28"/>
        <v>0</v>
      </c>
      <c r="AL8" s="20" t="b">
        <f>Tipps!A8&lt;&gt;Tipps!A9</f>
        <v>0</v>
      </c>
      <c r="AM8" s="20" t="str">
        <f t="shared" si="29"/>
        <v/>
      </c>
      <c r="AN8" s="20">
        <f t="shared" si="30"/>
        <v>23</v>
      </c>
      <c r="AO8" s="20" t="b">
        <f ca="1">OFFSET(Tipps!$D$2,AN8,)&lt;&gt;""</f>
        <v>1</v>
      </c>
      <c r="AP8" s="20">
        <f t="shared" si="31"/>
        <v>6</v>
      </c>
      <c r="AQ8" s="20">
        <f t="shared" ca="1" si="12"/>
        <v>41</v>
      </c>
      <c r="AR8" s="20">
        <f t="shared" ca="1" si="13"/>
        <v>54</v>
      </c>
      <c r="AS8" s="20">
        <f t="shared" ca="1" si="14"/>
        <v>49</v>
      </c>
      <c r="AT8" s="20">
        <f t="shared" ca="1" si="15"/>
        <v>39</v>
      </c>
      <c r="AU8" s="2">
        <f t="shared" ca="1" si="34"/>
        <v>9</v>
      </c>
      <c r="AV8" s="2">
        <f t="shared" ca="1" si="35"/>
        <v>9</v>
      </c>
      <c r="AW8" s="2">
        <f t="shared" ca="1" si="36"/>
        <v>12</v>
      </c>
      <c r="AX8" s="2">
        <f t="shared" ca="1" si="37"/>
        <v>9</v>
      </c>
      <c r="AY8" s="22">
        <f ca="1">AQ8/(Ergebnisse!$G$30/4*(ROW()-2))</f>
        <v>0.89617486338797814</v>
      </c>
      <c r="AZ8" s="22">
        <f ca="1">AR8/(Ergebnisse!$G$30/4*(ROW()-2))</f>
        <v>1.180327868852459</v>
      </c>
      <c r="BA8" s="22">
        <f ca="1">AS8/(Ergebnisse!$G$30/4*(ROW()-2))</f>
        <v>1.0710382513661203</v>
      </c>
      <c r="BB8" s="22">
        <f ca="1">AT8/(Ergebnisse!$G$30/4*(ROW()-2))</f>
        <v>0.85245901639344257</v>
      </c>
    </row>
    <row r="9" spans="1:60" ht="15" x14ac:dyDescent="0.2">
      <c r="A9" s="3">
        <f t="shared" si="33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0"/>
        <v>3</v>
      </c>
      <c r="K9" s="14">
        <f t="shared" si="1"/>
        <v>3</v>
      </c>
      <c r="L9" s="14">
        <f t="shared" si="2"/>
        <v>0</v>
      </c>
      <c r="M9" s="14">
        <f t="shared" si="3"/>
        <v>3</v>
      </c>
      <c r="O9" s="2" t="str">
        <f t="shared" si="17"/>
        <v>PHI</v>
      </c>
      <c r="P9" s="2" t="str">
        <f t="shared" si="4"/>
        <v>PHI</v>
      </c>
      <c r="Q9" s="2" t="str">
        <f t="shared" si="4"/>
        <v>PHI</v>
      </c>
      <c r="R9" s="2" t="str">
        <f t="shared" si="4"/>
        <v>MIN</v>
      </c>
      <c r="S9" s="2" t="str">
        <f t="shared" si="4"/>
        <v>PHI</v>
      </c>
      <c r="T9" s="2">
        <f t="shared" si="5"/>
        <v>1</v>
      </c>
      <c r="U9" s="2">
        <f t="shared" si="6"/>
        <v>1</v>
      </c>
      <c r="V9" s="2">
        <f t="shared" si="7"/>
        <v>0</v>
      </c>
      <c r="W9" s="2">
        <f t="shared" si="8"/>
        <v>1</v>
      </c>
      <c r="X9" s="2">
        <f t="shared" si="18"/>
        <v>3</v>
      </c>
      <c r="Y9" s="2" t="str">
        <f t="shared" si="9"/>
        <v/>
      </c>
      <c r="Z9" s="2" cm="1">
        <f t="array" ref="Z9">IF(AND(O9&lt;&gt;"",SUM(T9:W9)=3),SUMPRODUCT(P$2:S$2,1-T9:W9),"")</f>
        <v>3</v>
      </c>
      <c r="AA9" s="2" t="str">
        <f t="shared" si="19"/>
        <v>34</v>
      </c>
      <c r="AB9" s="2">
        <f t="shared" si="20"/>
        <v>0</v>
      </c>
      <c r="AC9" s="2">
        <f t="shared" si="21"/>
        <v>0</v>
      </c>
      <c r="AD9" s="2">
        <f t="shared" si="22"/>
        <v>0</v>
      </c>
      <c r="AE9" s="2">
        <f t="shared" si="23"/>
        <v>0</v>
      </c>
      <c r="AF9" s="2" t="str">
        <f t="shared" si="24"/>
        <v>28</v>
      </c>
      <c r="AG9" s="2">
        <f t="shared" si="25"/>
        <v>0</v>
      </c>
      <c r="AH9" s="2">
        <f t="shared" si="26"/>
        <v>0</v>
      </c>
      <c r="AI9" s="2">
        <f t="shared" si="27"/>
        <v>0</v>
      </c>
      <c r="AJ9" s="2">
        <f t="shared" si="28"/>
        <v>0</v>
      </c>
      <c r="AL9" s="20" t="b">
        <f>Tipps!A9&lt;&gt;Tipps!A10</f>
        <v>0</v>
      </c>
      <c r="AM9" s="20" t="str">
        <f t="shared" si="29"/>
        <v/>
      </c>
      <c r="AN9" s="20">
        <f t="shared" si="30"/>
        <v>27</v>
      </c>
      <c r="AO9" s="20" t="b">
        <f ca="1">OFFSET(Tipps!$D$2,AN9,)&lt;&gt;""</f>
        <v>0</v>
      </c>
      <c r="AP9" s="20">
        <f t="shared" si="31"/>
        <v>7</v>
      </c>
      <c r="AQ9" s="20" t="e">
        <f t="shared" ca="1" si="12"/>
        <v>#N/A</v>
      </c>
      <c r="AR9" s="20" t="e">
        <f t="shared" ca="1" si="13"/>
        <v>#N/A</v>
      </c>
      <c r="AS9" s="20" t="e">
        <f t="shared" ca="1" si="14"/>
        <v>#N/A</v>
      </c>
      <c r="AT9" s="20" t="e">
        <f t="shared" ca="1" si="15"/>
        <v>#N/A</v>
      </c>
      <c r="AU9" s="2" t="e">
        <f t="shared" ca="1" si="34"/>
        <v>#N/A</v>
      </c>
      <c r="AV9" s="2" t="e">
        <f t="shared" ca="1" si="35"/>
        <v>#N/A</v>
      </c>
      <c r="AW9" s="2" t="e">
        <f t="shared" ca="1" si="36"/>
        <v>#N/A</v>
      </c>
      <c r="AX9" s="2" t="e">
        <f t="shared" ca="1" si="37"/>
        <v>#N/A</v>
      </c>
      <c r="AY9" s="22" t="e">
        <f ca="1">AQ9/(Ergebnisse!$G$30/4*(ROW()-2))</f>
        <v>#N/A</v>
      </c>
      <c r="AZ9" s="22" t="e">
        <f ca="1">AR9/(Ergebnisse!$G$30/4*(ROW()-2))</f>
        <v>#N/A</v>
      </c>
      <c r="BA9" s="22" t="e">
        <f ca="1">AS9/(Ergebnisse!$G$30/4*(ROW()-2))</f>
        <v>#N/A</v>
      </c>
      <c r="BB9" s="22" t="e">
        <f ca="1">AT9/(Ergebnisse!$G$30/4*(ROW()-2))</f>
        <v>#N/A</v>
      </c>
      <c r="BD9" s="2">
        <f>LARGE($BD$6:$BG$6,COLUMN()-55)</f>
        <v>54.02</v>
      </c>
      <c r="BE9" s="2">
        <f t="shared" ref="BE9:BG9" si="40">LARGE($BD$6:$BG$6,COLUMN()-55)</f>
        <v>49.02</v>
      </c>
      <c r="BF9" s="2">
        <f t="shared" si="40"/>
        <v>41.01</v>
      </c>
      <c r="BG9" s="2">
        <f t="shared" si="40"/>
        <v>39</v>
      </c>
      <c r="BH9" s="2" t="s">
        <v>235</v>
      </c>
    </row>
    <row r="10" spans="1:60" ht="15" x14ac:dyDescent="0.2">
      <c r="A10" s="3">
        <f t="shared" si="33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0"/>
        <v>3</v>
      </c>
      <c r="K10" s="14">
        <f t="shared" si="1"/>
        <v>3</v>
      </c>
      <c r="L10" s="14">
        <f t="shared" si="2"/>
        <v>3</v>
      </c>
      <c r="M10" s="14">
        <f t="shared" si="3"/>
        <v>3</v>
      </c>
      <c r="O10" s="2" t="str">
        <f t="shared" si="17"/>
        <v xml:space="preserve">SF </v>
      </c>
      <c r="P10" s="2" t="str">
        <f t="shared" si="4"/>
        <v xml:space="preserve">SF </v>
      </c>
      <c r="Q10" s="2" t="str">
        <f t="shared" si="4"/>
        <v xml:space="preserve">SF </v>
      </c>
      <c r="R10" s="2" t="str">
        <f t="shared" si="4"/>
        <v xml:space="preserve">SF </v>
      </c>
      <c r="S10" s="2" t="str">
        <f t="shared" si="4"/>
        <v xml:space="preserve">SF </v>
      </c>
      <c r="T10" s="2">
        <f t="shared" si="5"/>
        <v>1</v>
      </c>
      <c r="U10" s="2">
        <f t="shared" si="6"/>
        <v>1</v>
      </c>
      <c r="V10" s="2">
        <f t="shared" si="7"/>
        <v>1</v>
      </c>
      <c r="W10" s="2">
        <f t="shared" si="8"/>
        <v>1</v>
      </c>
      <c r="X10" s="2">
        <f t="shared" si="18"/>
        <v>0</v>
      </c>
      <c r="Y10" s="2" t="str">
        <f t="shared" si="9"/>
        <v/>
      </c>
      <c r="Z10" s="2" t="str" cm="1">
        <f t="array" ref="Z10">IF(AND(O10&lt;&gt;"",SUM(T10:W10)=3),SUMPRODUCT(P$2:S$2,1-T10:W10),"")</f>
        <v/>
      </c>
      <c r="AA10" s="2" t="str">
        <f t="shared" si="19"/>
        <v>30</v>
      </c>
      <c r="AB10" s="2">
        <f t="shared" si="20"/>
        <v>0</v>
      </c>
      <c r="AC10" s="2">
        <f t="shared" si="21"/>
        <v>0</v>
      </c>
      <c r="AD10" s="2">
        <f t="shared" si="22"/>
        <v>0</v>
      </c>
      <c r="AE10" s="2">
        <f t="shared" si="23"/>
        <v>0</v>
      </c>
      <c r="AF10" s="2" t="str">
        <f t="shared" si="24"/>
        <v>23</v>
      </c>
      <c r="AG10" s="2">
        <f t="shared" si="25"/>
        <v>0</v>
      </c>
      <c r="AH10" s="2">
        <f t="shared" si="26"/>
        <v>0</v>
      </c>
      <c r="AI10" s="2">
        <f t="shared" si="27"/>
        <v>0</v>
      </c>
      <c r="AJ10" s="2">
        <f t="shared" si="28"/>
        <v>0</v>
      </c>
      <c r="AL10" s="20" t="b">
        <f>Tipps!A10&lt;&gt;Tipps!A11</f>
        <v>1</v>
      </c>
      <c r="AM10" s="20">
        <f t="shared" si="29"/>
        <v>8</v>
      </c>
      <c r="AN10" s="20">
        <f t="shared" si="30"/>
        <v>31</v>
      </c>
      <c r="AO10" s="20" t="b">
        <f ca="1">OFFSET(Tipps!$D$2,AN10,)&lt;&gt;""</f>
        <v>0</v>
      </c>
      <c r="AP10" s="20">
        <f t="shared" si="31"/>
        <v>8</v>
      </c>
      <c r="AQ10" s="20" t="e">
        <f t="shared" ca="1" si="12"/>
        <v>#N/A</v>
      </c>
      <c r="AR10" s="20" t="e">
        <f t="shared" ca="1" si="13"/>
        <v>#N/A</v>
      </c>
      <c r="AS10" s="20" t="e">
        <f t="shared" ca="1" si="14"/>
        <v>#N/A</v>
      </c>
      <c r="AT10" s="20" t="e">
        <f t="shared" ca="1" si="15"/>
        <v>#N/A</v>
      </c>
      <c r="AU10" s="2" t="e">
        <f t="shared" ca="1" si="34"/>
        <v>#N/A</v>
      </c>
      <c r="AV10" s="2" t="e">
        <f t="shared" ca="1" si="35"/>
        <v>#N/A</v>
      </c>
      <c r="AW10" s="2" t="e">
        <f t="shared" ca="1" si="36"/>
        <v>#N/A</v>
      </c>
      <c r="AX10" s="2" t="e">
        <f t="shared" ca="1" si="37"/>
        <v>#N/A</v>
      </c>
      <c r="AY10" s="22" t="e">
        <f ca="1">AQ10/(Ergebnisse!$G$30/4*(ROW()-2))</f>
        <v>#N/A</v>
      </c>
      <c r="AZ10" s="22" t="e">
        <f ca="1">AR10/(Ergebnisse!$G$30/4*(ROW()-2))</f>
        <v>#N/A</v>
      </c>
      <c r="BA10" s="22" t="e">
        <f ca="1">AS10/(Ergebnisse!$G$30/4*(ROW()-2))</f>
        <v>#N/A</v>
      </c>
      <c r="BB10" s="22" t="e">
        <f ca="1">AT10/(Ergebnisse!$G$30/4*(ROW()-2))</f>
        <v>#N/A</v>
      </c>
      <c r="BD10" s="2">
        <f>MATCH(BD9,$BD$6:$BG$6,0)</f>
        <v>2</v>
      </c>
      <c r="BE10" s="2">
        <f t="shared" ref="BE10:BG10" si="41">MATCH(BE9,$BD$6:$BG$6,0)</f>
        <v>3</v>
      </c>
      <c r="BF10" s="2">
        <f t="shared" si="41"/>
        <v>1</v>
      </c>
      <c r="BG10" s="2">
        <f t="shared" si="41"/>
        <v>4</v>
      </c>
      <c r="BH10" s="2" t="s">
        <v>236</v>
      </c>
    </row>
    <row r="11" spans="1:60" ht="15" x14ac:dyDescent="0.2">
      <c r="A11" s="3">
        <f t="shared" si="33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0"/>
        <v>3</v>
      </c>
      <c r="K11" s="14">
        <f t="shared" si="1"/>
        <v>3</v>
      </c>
      <c r="L11" s="14">
        <f t="shared" si="2"/>
        <v>0</v>
      </c>
      <c r="M11" s="14">
        <f t="shared" si="3"/>
        <v>3</v>
      </c>
      <c r="O11" s="2" t="str">
        <f t="shared" si="17"/>
        <v xml:space="preserve">NE </v>
      </c>
      <c r="P11" s="2" t="str">
        <f t="shared" si="4"/>
        <v xml:space="preserve">NE </v>
      </c>
      <c r="Q11" s="2" t="str">
        <f t="shared" si="4"/>
        <v xml:space="preserve">NE </v>
      </c>
      <c r="R11" s="2" t="str">
        <f t="shared" si="4"/>
        <v>NYJ</v>
      </c>
      <c r="S11" s="2" t="str">
        <f t="shared" si="4"/>
        <v xml:space="preserve">NE </v>
      </c>
      <c r="T11" s="2">
        <f t="shared" si="5"/>
        <v>1</v>
      </c>
      <c r="U11" s="2">
        <f t="shared" si="6"/>
        <v>1</v>
      </c>
      <c r="V11" s="2">
        <f t="shared" si="7"/>
        <v>0</v>
      </c>
      <c r="W11" s="2">
        <f t="shared" si="8"/>
        <v>1</v>
      </c>
      <c r="X11" s="2">
        <f t="shared" si="18"/>
        <v>3</v>
      </c>
      <c r="Y11" s="2" t="str">
        <f t="shared" si="9"/>
        <v/>
      </c>
      <c r="Z11" s="2" cm="1">
        <f t="array" ref="Z11">IF(AND(O11&lt;&gt;"",SUM(T11:W11)=3),SUMPRODUCT(P$2:S$2,1-T11:W11),"")</f>
        <v>3</v>
      </c>
      <c r="AA11" s="2" t="str">
        <f t="shared" si="19"/>
        <v>15</v>
      </c>
      <c r="AB11" s="2">
        <f t="shared" si="20"/>
        <v>0</v>
      </c>
      <c r="AC11" s="2">
        <f t="shared" si="21"/>
        <v>0</v>
      </c>
      <c r="AD11" s="2">
        <f t="shared" si="22"/>
        <v>0</v>
      </c>
      <c r="AE11" s="2">
        <f t="shared" si="23"/>
        <v>0</v>
      </c>
      <c r="AF11" s="2" t="str">
        <f t="shared" si="24"/>
        <v>10</v>
      </c>
      <c r="AG11" s="2">
        <f t="shared" si="25"/>
        <v>0</v>
      </c>
      <c r="AH11" s="2">
        <f t="shared" si="26"/>
        <v>0</v>
      </c>
      <c r="AI11" s="2">
        <f t="shared" si="27"/>
        <v>0</v>
      </c>
      <c r="AJ11" s="2">
        <f t="shared" si="28"/>
        <v>0</v>
      </c>
      <c r="AL11" s="20" t="b">
        <f>Tipps!A11&lt;&gt;Tipps!A12</f>
        <v>0</v>
      </c>
      <c r="AM11" s="20" t="str">
        <f t="shared" si="29"/>
        <v/>
      </c>
      <c r="AN11" s="20">
        <f t="shared" si="30"/>
        <v>35</v>
      </c>
      <c r="AO11" s="20" t="b">
        <f ca="1">OFFSET(Tipps!$D$2,AN11,)&lt;&gt;""</f>
        <v>0</v>
      </c>
      <c r="AP11" s="20">
        <f t="shared" si="31"/>
        <v>9</v>
      </c>
      <c r="AQ11" s="20" t="e">
        <f t="shared" ca="1" si="12"/>
        <v>#N/A</v>
      </c>
      <c r="AR11" s="20" t="e">
        <f t="shared" ca="1" si="13"/>
        <v>#N/A</v>
      </c>
      <c r="AS11" s="20" t="e">
        <f t="shared" ca="1" si="14"/>
        <v>#N/A</v>
      </c>
      <c r="AT11" s="20" t="e">
        <f t="shared" ca="1" si="15"/>
        <v>#N/A</v>
      </c>
      <c r="AU11" s="2" t="e">
        <f t="shared" ca="1" si="34"/>
        <v>#N/A</v>
      </c>
      <c r="AV11" s="2" t="e">
        <f t="shared" ca="1" si="35"/>
        <v>#N/A</v>
      </c>
      <c r="AW11" s="2" t="e">
        <f t="shared" ca="1" si="36"/>
        <v>#N/A</v>
      </c>
      <c r="AX11" s="2" t="e">
        <f t="shared" ca="1" si="37"/>
        <v>#N/A</v>
      </c>
      <c r="AY11" s="22" t="e">
        <f ca="1">AQ11/(Ergebnisse!$G$30/4*(ROW()-2))</f>
        <v>#N/A</v>
      </c>
      <c r="AZ11" s="22" t="e">
        <f ca="1">AR11/(Ergebnisse!$G$30/4*(ROW()-2))</f>
        <v>#N/A</v>
      </c>
      <c r="BA11" s="22" t="e">
        <f ca="1">AS11/(Ergebnisse!$G$30/4*(ROW()-2))</f>
        <v>#N/A</v>
      </c>
      <c r="BB11" s="22" t="e">
        <f ca="1">AT11/(Ergebnisse!$G$30/4*(ROW()-2))</f>
        <v>#N/A</v>
      </c>
      <c r="BD11" s="42" t="s">
        <v>240</v>
      </c>
      <c r="BE11" s="43"/>
      <c r="BF11" s="44" t="b">
        <v>1</v>
      </c>
      <c r="BG11" s="45"/>
    </row>
    <row r="12" spans="1:60" ht="15" x14ac:dyDescent="0.2">
      <c r="A12" s="3">
        <f t="shared" si="33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0"/>
        <v>3</v>
      </c>
      <c r="K12" s="14">
        <f t="shared" si="1"/>
        <v>3</v>
      </c>
      <c r="L12" s="14">
        <f t="shared" si="2"/>
        <v>4</v>
      </c>
      <c r="M12" s="14">
        <f t="shared" si="3"/>
        <v>3</v>
      </c>
      <c r="O12" s="2" t="str">
        <f t="shared" si="17"/>
        <v xml:space="preserve">KC </v>
      </c>
      <c r="P12" s="2" t="str">
        <f t="shared" si="4"/>
        <v xml:space="preserve">KC </v>
      </c>
      <c r="Q12" s="2" t="str">
        <f t="shared" si="4"/>
        <v xml:space="preserve">KC </v>
      </c>
      <c r="R12" s="2" t="str">
        <f t="shared" si="4"/>
        <v xml:space="preserve">KC </v>
      </c>
      <c r="S12" s="2" t="str">
        <f t="shared" si="4"/>
        <v xml:space="preserve">KC </v>
      </c>
      <c r="T12" s="2">
        <f t="shared" si="5"/>
        <v>1</v>
      </c>
      <c r="U12" s="2">
        <f t="shared" si="6"/>
        <v>1</v>
      </c>
      <c r="V12" s="2">
        <f t="shared" si="7"/>
        <v>1</v>
      </c>
      <c r="W12" s="2">
        <f t="shared" si="8"/>
        <v>1</v>
      </c>
      <c r="X12" s="2">
        <f t="shared" si="18"/>
        <v>0</v>
      </c>
      <c r="Y12" s="2" t="str">
        <f t="shared" si="9"/>
        <v/>
      </c>
      <c r="Z12" s="2" t="str" cm="1">
        <f t="array" ref="Z12">IF(AND(O12&lt;&gt;"",SUM(T12:W12)=3),SUMPRODUCT(P$2:S$2,1-T12:W12),"")</f>
        <v/>
      </c>
      <c r="AA12" s="2" t="str">
        <f t="shared" si="19"/>
        <v>41</v>
      </c>
      <c r="AB12" s="2">
        <f t="shared" si="20"/>
        <v>0</v>
      </c>
      <c r="AC12" s="2">
        <f t="shared" si="21"/>
        <v>0</v>
      </c>
      <c r="AD12" s="2">
        <f t="shared" si="22"/>
        <v>0</v>
      </c>
      <c r="AE12" s="2">
        <f t="shared" si="23"/>
        <v>0</v>
      </c>
      <c r="AF12" s="2" t="str">
        <f t="shared" si="24"/>
        <v>10</v>
      </c>
      <c r="AG12" s="2">
        <f t="shared" si="25"/>
        <v>0</v>
      </c>
      <c r="AH12" s="2">
        <f t="shared" si="26"/>
        <v>0</v>
      </c>
      <c r="AI12" s="2">
        <f t="shared" si="27"/>
        <v>1</v>
      </c>
      <c r="AJ12" s="2">
        <f t="shared" si="28"/>
        <v>0</v>
      </c>
      <c r="AL12" s="20" t="b">
        <f>Tipps!A12&lt;&gt;Tipps!A13</f>
        <v>0</v>
      </c>
      <c r="AM12" s="20" t="str">
        <f t="shared" si="29"/>
        <v/>
      </c>
      <c r="AN12" s="20">
        <f t="shared" si="30"/>
        <v>37</v>
      </c>
      <c r="AO12" s="20" t="b">
        <f ca="1">OFFSET(Tipps!$D$2,AN12,)&lt;&gt;""</f>
        <v>0</v>
      </c>
      <c r="AP12" s="20">
        <f t="shared" si="31"/>
        <v>10</v>
      </c>
      <c r="AQ12" s="20" t="e">
        <f t="shared" ca="1" si="12"/>
        <v>#N/A</v>
      </c>
      <c r="AR12" s="20" t="e">
        <f t="shared" ca="1" si="13"/>
        <v>#N/A</v>
      </c>
      <c r="AS12" s="20" t="e">
        <f t="shared" ca="1" si="14"/>
        <v>#N/A</v>
      </c>
      <c r="AT12" s="20" t="e">
        <f t="shared" ca="1" si="15"/>
        <v>#N/A</v>
      </c>
      <c r="AU12" s="2" t="e">
        <f t="shared" ca="1" si="34"/>
        <v>#N/A</v>
      </c>
      <c r="AV12" s="2" t="e">
        <f t="shared" ca="1" si="35"/>
        <v>#N/A</v>
      </c>
      <c r="AW12" s="2" t="e">
        <f t="shared" ca="1" si="36"/>
        <v>#N/A</v>
      </c>
      <c r="AX12" s="2" t="e">
        <f t="shared" ca="1" si="37"/>
        <v>#N/A</v>
      </c>
      <c r="AY12" s="22" t="e">
        <f ca="1">AQ12/(Ergebnisse!$G$30/4*(ROW()-2))</f>
        <v>#N/A</v>
      </c>
      <c r="AZ12" s="22" t="e">
        <f ca="1">AR12/(Ergebnisse!$G$30/4*(ROW()-2))</f>
        <v>#N/A</v>
      </c>
      <c r="BA12" s="22" t="e">
        <f ca="1">AS12/(Ergebnisse!$G$30/4*(ROW()-2))</f>
        <v>#N/A</v>
      </c>
      <c r="BB12" s="22" t="e">
        <f ca="1">AT12/(Ergebnisse!$G$30/4*(ROW()-2))</f>
        <v>#N/A</v>
      </c>
    </row>
    <row r="13" spans="1:60" ht="15" x14ac:dyDescent="0.2">
      <c r="A13" s="3">
        <f t="shared" si="33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0"/>
        <v>3</v>
      </c>
      <c r="K13" s="14">
        <f t="shared" si="1"/>
        <v>3</v>
      </c>
      <c r="L13" s="14">
        <f t="shared" si="2"/>
        <v>0</v>
      </c>
      <c r="M13" s="14">
        <f t="shared" si="3"/>
        <v>0</v>
      </c>
      <c r="O13" s="2" t="str">
        <f t="shared" si="17"/>
        <v>LAC</v>
      </c>
      <c r="P13" s="2" t="str">
        <f t="shared" si="4"/>
        <v>LAC</v>
      </c>
      <c r="Q13" s="2" t="str">
        <f t="shared" si="4"/>
        <v>LAC</v>
      </c>
      <c r="R13" s="2" t="str">
        <f t="shared" si="4"/>
        <v>MIN</v>
      </c>
      <c r="S13" s="2" t="str">
        <f t="shared" si="4"/>
        <v>MIN</v>
      </c>
      <c r="T13" s="2">
        <f t="shared" si="5"/>
        <v>1</v>
      </c>
      <c r="U13" s="2">
        <f t="shared" si="6"/>
        <v>1</v>
      </c>
      <c r="V13" s="2">
        <f t="shared" si="7"/>
        <v>0</v>
      </c>
      <c r="W13" s="2">
        <f t="shared" si="8"/>
        <v>0</v>
      </c>
      <c r="X13" s="2">
        <f t="shared" si="18"/>
        <v>0</v>
      </c>
      <c r="Y13" s="2" t="str">
        <f t="shared" si="9"/>
        <v/>
      </c>
      <c r="Z13" s="2" t="str" cm="1">
        <f t="array" ref="Z13">IF(AND(O13&lt;&gt;"",SUM(T13:W13)=3),SUMPRODUCT(P$2:S$2,1-T13:W13),"")</f>
        <v/>
      </c>
      <c r="AA13" s="2" t="str">
        <f t="shared" si="19"/>
        <v>28</v>
      </c>
      <c r="AB13" s="2">
        <f t="shared" si="20"/>
        <v>0</v>
      </c>
      <c r="AC13" s="2">
        <f t="shared" si="21"/>
        <v>0</v>
      </c>
      <c r="AD13" s="2">
        <f t="shared" si="22"/>
        <v>0</v>
      </c>
      <c r="AE13" s="2">
        <f t="shared" si="23"/>
        <v>0</v>
      </c>
      <c r="AF13" s="2" t="str">
        <f t="shared" si="24"/>
        <v>24</v>
      </c>
      <c r="AG13" s="2">
        <f t="shared" si="25"/>
        <v>0</v>
      </c>
      <c r="AH13" s="2">
        <f t="shared" si="26"/>
        <v>0</v>
      </c>
      <c r="AI13" s="2">
        <f t="shared" si="27"/>
        <v>0</v>
      </c>
      <c r="AJ13" s="2">
        <f t="shared" si="28"/>
        <v>0</v>
      </c>
      <c r="AL13" s="20" t="b">
        <f>Tipps!A13&lt;&gt;Tipps!A14</f>
        <v>0</v>
      </c>
      <c r="AM13" s="20" t="str">
        <f t="shared" si="29"/>
        <v/>
      </c>
      <c r="AN13" s="20">
        <f t="shared" si="30"/>
        <v>40</v>
      </c>
      <c r="AO13" s="20" t="b">
        <f ca="1">OFFSET(Tipps!$D$2,AN13,)&lt;&gt;""</f>
        <v>0</v>
      </c>
      <c r="AP13" s="20">
        <f t="shared" si="31"/>
        <v>11</v>
      </c>
      <c r="AQ13" s="20" t="e">
        <f t="shared" ca="1" si="12"/>
        <v>#N/A</v>
      </c>
      <c r="AR13" s="20" t="e">
        <f t="shared" ca="1" si="13"/>
        <v>#N/A</v>
      </c>
      <c r="AS13" s="20" t="e">
        <f t="shared" ca="1" si="14"/>
        <v>#N/A</v>
      </c>
      <c r="AT13" s="20" t="e">
        <f t="shared" ca="1" si="15"/>
        <v>#N/A</v>
      </c>
      <c r="AU13" s="2" t="e">
        <f t="shared" ca="1" si="34"/>
        <v>#N/A</v>
      </c>
      <c r="AV13" s="2" t="e">
        <f t="shared" ca="1" si="35"/>
        <v>#N/A</v>
      </c>
      <c r="AW13" s="2" t="e">
        <f t="shared" ca="1" si="36"/>
        <v>#N/A</v>
      </c>
      <c r="AX13" s="2" t="e">
        <f t="shared" ca="1" si="37"/>
        <v>#N/A</v>
      </c>
      <c r="AY13" s="22" t="e">
        <f ca="1">AQ13/(Ergebnisse!$G$30/4*(ROW()-2))</f>
        <v>#N/A</v>
      </c>
      <c r="AZ13" s="22" t="e">
        <f ca="1">AR13/(Ergebnisse!$G$30/4*(ROW()-2))</f>
        <v>#N/A</v>
      </c>
      <c r="BA13" s="22" t="e">
        <f ca="1">AS13/(Ergebnisse!$G$30/4*(ROW()-2))</f>
        <v>#N/A</v>
      </c>
      <c r="BB13" s="22" t="e">
        <f ca="1">AT13/(Ergebnisse!$G$30/4*(ROW()-2))</f>
        <v>#N/A</v>
      </c>
      <c r="BD13" s="2">
        <f>IF($BF$11,BD10,BC12+1)</f>
        <v>2</v>
      </c>
      <c r="BE13" s="2">
        <f>IF($BF$11,BE10,BD13+1)</f>
        <v>3</v>
      </c>
      <c r="BF13" s="2">
        <f>IF($BF$11,BF10,BE13+1)</f>
        <v>1</v>
      </c>
      <c r="BG13" s="2">
        <f>IF($BF$11,BG10,BF13+1)</f>
        <v>4</v>
      </c>
      <c r="BH13" s="2" t="s">
        <v>236</v>
      </c>
    </row>
    <row r="14" spans="1:60" ht="15" x14ac:dyDescent="0.2">
      <c r="A14" s="3">
        <f t="shared" si="33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0"/>
        <v>0</v>
      </c>
      <c r="K14" s="14">
        <f t="shared" si="1"/>
        <v>3</v>
      </c>
      <c r="L14" s="14">
        <f t="shared" si="2"/>
        <v>0</v>
      </c>
      <c r="M14" s="14">
        <f t="shared" si="3"/>
        <v>0</v>
      </c>
      <c r="O14" s="2" t="str">
        <f t="shared" si="17"/>
        <v>CIN</v>
      </c>
      <c r="P14" s="2" t="str">
        <f t="shared" si="4"/>
        <v>LAR</v>
      </c>
      <c r="Q14" s="2" t="str">
        <f t="shared" si="4"/>
        <v>CIN</v>
      </c>
      <c r="R14" s="2" t="str">
        <f t="shared" si="4"/>
        <v>LAR</v>
      </c>
      <c r="S14" s="2" t="str">
        <f t="shared" si="4"/>
        <v>LAR</v>
      </c>
      <c r="T14" s="2">
        <f t="shared" si="5"/>
        <v>0</v>
      </c>
      <c r="U14" s="2">
        <f t="shared" si="6"/>
        <v>1</v>
      </c>
      <c r="V14" s="2">
        <f t="shared" si="7"/>
        <v>0</v>
      </c>
      <c r="W14" s="2">
        <f t="shared" si="8"/>
        <v>0</v>
      </c>
      <c r="X14" s="2">
        <f t="shared" si="18"/>
        <v>2</v>
      </c>
      <c r="Y14" s="2">
        <f t="shared" si="9"/>
        <v>2</v>
      </c>
      <c r="Z14" s="2" t="str" cm="1">
        <f t="array" ref="Z14">IF(AND(O14&lt;&gt;"",SUM(T14:W14)=3),SUMPRODUCT(P$2:S$2,1-T14:W14),"")</f>
        <v/>
      </c>
      <c r="AA14" s="2" t="str">
        <f t="shared" si="19"/>
        <v>19</v>
      </c>
      <c r="AB14" s="2">
        <f t="shared" si="20"/>
        <v>0</v>
      </c>
      <c r="AC14" s="2">
        <f t="shared" si="21"/>
        <v>0</v>
      </c>
      <c r="AD14" s="2">
        <f t="shared" si="22"/>
        <v>0</v>
      </c>
      <c r="AE14" s="2">
        <f t="shared" si="23"/>
        <v>0</v>
      </c>
      <c r="AF14" s="2" t="str">
        <f t="shared" si="24"/>
        <v>16</v>
      </c>
      <c r="AG14" s="2">
        <f t="shared" si="25"/>
        <v>0</v>
      </c>
      <c r="AH14" s="2">
        <f t="shared" si="26"/>
        <v>0</v>
      </c>
      <c r="AI14" s="2">
        <f t="shared" si="27"/>
        <v>0</v>
      </c>
      <c r="AJ14" s="2">
        <f t="shared" si="28"/>
        <v>0</v>
      </c>
      <c r="AL14" s="20" t="b">
        <f>Tipps!A14&lt;&gt;Tipps!A15</f>
        <v>1</v>
      </c>
      <c r="AM14" s="20">
        <f t="shared" si="29"/>
        <v>12</v>
      </c>
      <c r="AN14" s="20">
        <f t="shared" si="30"/>
        <v>44</v>
      </c>
      <c r="AO14" s="20" t="b">
        <f ca="1">OFFSET(Tipps!$D$2,AN14,)&lt;&gt;""</f>
        <v>0</v>
      </c>
      <c r="AP14" s="20">
        <f t="shared" si="31"/>
        <v>12</v>
      </c>
      <c r="AQ14" s="20" t="e">
        <f t="shared" ca="1" si="12"/>
        <v>#N/A</v>
      </c>
      <c r="AR14" s="20" t="e">
        <f t="shared" ca="1" si="13"/>
        <v>#N/A</v>
      </c>
      <c r="AS14" s="20" t="e">
        <f t="shared" ca="1" si="14"/>
        <v>#N/A</v>
      </c>
      <c r="AT14" s="20" t="e">
        <f t="shared" ca="1" si="15"/>
        <v>#N/A</v>
      </c>
      <c r="AU14" s="2" t="e">
        <f t="shared" ca="1" si="34"/>
        <v>#N/A</v>
      </c>
      <c r="AV14" s="2" t="e">
        <f t="shared" ca="1" si="35"/>
        <v>#N/A</v>
      </c>
      <c r="AW14" s="2" t="e">
        <f t="shared" ca="1" si="36"/>
        <v>#N/A</v>
      </c>
      <c r="AX14" s="2" t="e">
        <f t="shared" ca="1" si="37"/>
        <v>#N/A</v>
      </c>
      <c r="AY14" s="22" t="e">
        <f ca="1">AQ14/(Ergebnisse!$G$30/4*(ROW()-2))</f>
        <v>#N/A</v>
      </c>
      <c r="AZ14" s="22" t="e">
        <f ca="1">AR14/(Ergebnisse!$G$30/4*(ROW()-2))</f>
        <v>#N/A</v>
      </c>
      <c r="BA14" s="22" t="e">
        <f ca="1">AS14/(Ergebnisse!$G$30/4*(ROW()-2))</f>
        <v>#N/A</v>
      </c>
      <c r="BB14" s="22" t="e">
        <f ca="1">AT14/(Ergebnisse!$G$30/4*(ROW()-2))</f>
        <v>#N/A</v>
      </c>
    </row>
    <row r="15" spans="1:60" ht="15" x14ac:dyDescent="0.2">
      <c r="A15" s="3">
        <f t="shared" si="33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0"/>
        <v>0</v>
      </c>
      <c r="K15" s="14">
        <f t="shared" si="1"/>
        <v>3</v>
      </c>
      <c r="L15" s="14">
        <f t="shared" si="2"/>
        <v>0</v>
      </c>
      <c r="M15" s="14">
        <f t="shared" si="3"/>
        <v>0</v>
      </c>
      <c r="O15" s="2" t="str">
        <f t="shared" si="17"/>
        <v>DAL</v>
      </c>
      <c r="P15" s="2" t="str">
        <f t="shared" si="4"/>
        <v xml:space="preserve">NE </v>
      </c>
      <c r="Q15" s="2" t="str">
        <f t="shared" si="4"/>
        <v>DAL</v>
      </c>
      <c r="R15" s="2" t="str">
        <f t="shared" si="4"/>
        <v xml:space="preserve">NE </v>
      </c>
      <c r="S15" s="2" t="str">
        <f t="shared" si="4"/>
        <v xml:space="preserve">NE </v>
      </c>
      <c r="T15" s="2">
        <f t="shared" si="5"/>
        <v>0</v>
      </c>
      <c r="U15" s="2">
        <f t="shared" si="6"/>
        <v>1</v>
      </c>
      <c r="V15" s="2">
        <f t="shared" si="7"/>
        <v>0</v>
      </c>
      <c r="W15" s="2">
        <f t="shared" si="8"/>
        <v>0</v>
      </c>
      <c r="X15" s="2">
        <f t="shared" si="18"/>
        <v>2</v>
      </c>
      <c r="Y15" s="2">
        <f t="shared" si="9"/>
        <v>2</v>
      </c>
      <c r="Z15" s="2" t="str" cm="1">
        <f t="array" ref="Z15">IF(AND(O15&lt;&gt;"",SUM(T15:W15)=3),SUMPRODUCT(P$2:S$2,1-T15:W15),"")</f>
        <v/>
      </c>
      <c r="AA15" s="2" t="str">
        <f t="shared" si="19"/>
        <v>03</v>
      </c>
      <c r="AB15" s="2">
        <f t="shared" si="20"/>
        <v>0</v>
      </c>
      <c r="AC15" s="2">
        <f t="shared" si="21"/>
        <v>0</v>
      </c>
      <c r="AD15" s="2">
        <f t="shared" si="22"/>
        <v>0</v>
      </c>
      <c r="AE15" s="2">
        <f t="shared" si="23"/>
        <v>0</v>
      </c>
      <c r="AF15" s="2" t="str">
        <f t="shared" si="24"/>
        <v>38</v>
      </c>
      <c r="AG15" s="2">
        <f t="shared" si="25"/>
        <v>0</v>
      </c>
      <c r="AH15" s="2">
        <f t="shared" si="26"/>
        <v>0</v>
      </c>
      <c r="AI15" s="2">
        <f t="shared" si="27"/>
        <v>0</v>
      </c>
      <c r="AJ15" s="2">
        <f t="shared" si="28"/>
        <v>0</v>
      </c>
      <c r="AL15" s="20" t="b">
        <f>Tipps!A15&lt;&gt;Tipps!A16</f>
        <v>0</v>
      </c>
      <c r="AM15" s="20" t="str">
        <f t="shared" si="29"/>
        <v/>
      </c>
      <c r="AN15" s="20">
        <f t="shared" si="30"/>
        <v>47</v>
      </c>
      <c r="AO15" s="20" t="b">
        <f ca="1">OFFSET(Tipps!$D$2,AN15,)&lt;&gt;""</f>
        <v>0</v>
      </c>
      <c r="AP15" s="20">
        <f t="shared" si="31"/>
        <v>13</v>
      </c>
      <c r="AQ15" s="20" t="e">
        <f t="shared" ca="1" si="12"/>
        <v>#N/A</v>
      </c>
      <c r="AR15" s="20" t="e">
        <f t="shared" ca="1" si="13"/>
        <v>#N/A</v>
      </c>
      <c r="AS15" s="20" t="e">
        <f t="shared" ca="1" si="14"/>
        <v>#N/A</v>
      </c>
      <c r="AT15" s="20" t="e">
        <f t="shared" ca="1" si="15"/>
        <v>#N/A</v>
      </c>
      <c r="AU15" s="2" t="e">
        <f t="shared" ca="1" si="34"/>
        <v>#N/A</v>
      </c>
      <c r="AV15" s="2" t="e">
        <f t="shared" ca="1" si="35"/>
        <v>#N/A</v>
      </c>
      <c r="AW15" s="2" t="e">
        <f t="shared" ca="1" si="36"/>
        <v>#N/A</v>
      </c>
      <c r="AX15" s="2" t="e">
        <f t="shared" ca="1" si="37"/>
        <v>#N/A</v>
      </c>
      <c r="AY15" s="22" t="e">
        <f ca="1">AQ15/(Ergebnisse!$G$30/4*(ROW()-2))</f>
        <v>#N/A</v>
      </c>
      <c r="AZ15" s="22" t="e">
        <f ca="1">AR15/(Ergebnisse!$G$30/4*(ROW()-2))</f>
        <v>#N/A</v>
      </c>
      <c r="BA15" s="22" t="e">
        <f ca="1">AS15/(Ergebnisse!$G$30/4*(ROW()-2))</f>
        <v>#N/A</v>
      </c>
      <c r="BB15" s="22" t="e">
        <f ca="1">AT15/(Ergebnisse!$G$30/4*(ROW()-2))</f>
        <v>#N/A</v>
      </c>
    </row>
    <row r="16" spans="1:60" ht="15" x14ac:dyDescent="0.2">
      <c r="A16" s="3">
        <f t="shared" si="33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0"/>
        <v>3</v>
      </c>
      <c r="K16" s="14">
        <f t="shared" si="1"/>
        <v>3</v>
      </c>
      <c r="L16" s="14">
        <f t="shared" si="2"/>
        <v>3</v>
      </c>
      <c r="M16" s="14">
        <f t="shared" si="3"/>
        <v>3</v>
      </c>
      <c r="O16" s="2" t="str">
        <f t="shared" si="17"/>
        <v xml:space="preserve">KC </v>
      </c>
      <c r="P16" s="2" t="str">
        <f t="shared" si="4"/>
        <v xml:space="preserve">KC </v>
      </c>
      <c r="Q16" s="2" t="str">
        <f t="shared" si="4"/>
        <v xml:space="preserve">KC </v>
      </c>
      <c r="R16" s="2" t="str">
        <f t="shared" si="4"/>
        <v xml:space="preserve">KC </v>
      </c>
      <c r="S16" s="2" t="str">
        <f t="shared" si="4"/>
        <v xml:space="preserve">KC </v>
      </c>
      <c r="T16" s="2">
        <f t="shared" si="5"/>
        <v>1</v>
      </c>
      <c r="U16" s="2">
        <f t="shared" si="6"/>
        <v>1</v>
      </c>
      <c r="V16" s="2">
        <f t="shared" si="7"/>
        <v>1</v>
      </c>
      <c r="W16" s="2">
        <f t="shared" si="8"/>
        <v>1</v>
      </c>
      <c r="X16" s="2">
        <f t="shared" si="18"/>
        <v>0</v>
      </c>
      <c r="Y16" s="2" t="str">
        <f t="shared" si="9"/>
        <v/>
      </c>
      <c r="Z16" s="2" t="str" cm="1">
        <f t="array" ref="Z16">IF(AND(O16&lt;&gt;"",SUM(T16:W16)=3),SUMPRODUCT(P$2:S$2,1-T16:W16),"")</f>
        <v/>
      </c>
      <c r="AA16" s="2" t="str">
        <f t="shared" si="19"/>
        <v>23</v>
      </c>
      <c r="AB16" s="2">
        <f t="shared" si="20"/>
        <v>0</v>
      </c>
      <c r="AC16" s="2">
        <f t="shared" si="21"/>
        <v>0</v>
      </c>
      <c r="AD16" s="2">
        <f t="shared" si="22"/>
        <v>0</v>
      </c>
      <c r="AE16" s="2">
        <f t="shared" si="23"/>
        <v>0</v>
      </c>
      <c r="AF16" s="2" t="str">
        <f t="shared" si="24"/>
        <v>20</v>
      </c>
      <c r="AG16" s="2">
        <f t="shared" si="25"/>
        <v>0</v>
      </c>
      <c r="AH16" s="2">
        <f t="shared" si="26"/>
        <v>0</v>
      </c>
      <c r="AI16" s="2">
        <f t="shared" si="27"/>
        <v>0</v>
      </c>
      <c r="AJ16" s="2">
        <f t="shared" si="28"/>
        <v>0</v>
      </c>
      <c r="AL16" s="20" t="b">
        <f>Tipps!A16&lt;&gt;Tipps!A17</f>
        <v>0</v>
      </c>
      <c r="AM16" s="20" t="str">
        <f t="shared" si="29"/>
        <v/>
      </c>
      <c r="AN16" s="20">
        <f t="shared" si="30"/>
        <v>51</v>
      </c>
      <c r="AO16" s="20" t="b">
        <f ca="1">OFFSET(Tipps!$D$2,AN16,)&lt;&gt;""</f>
        <v>0</v>
      </c>
      <c r="AP16" s="20">
        <f t="shared" si="31"/>
        <v>14</v>
      </c>
      <c r="AQ16" s="20" t="e">
        <f t="shared" ca="1" si="12"/>
        <v>#N/A</v>
      </c>
      <c r="AR16" s="20" t="e">
        <f t="shared" ca="1" si="13"/>
        <v>#N/A</v>
      </c>
      <c r="AS16" s="20" t="e">
        <f t="shared" ca="1" si="14"/>
        <v>#N/A</v>
      </c>
      <c r="AT16" s="20" t="e">
        <f t="shared" ca="1" si="15"/>
        <v>#N/A</v>
      </c>
      <c r="AU16" s="2" t="e">
        <f t="shared" ca="1" si="34"/>
        <v>#N/A</v>
      </c>
      <c r="AV16" s="2" t="e">
        <f t="shared" ca="1" si="35"/>
        <v>#N/A</v>
      </c>
      <c r="AW16" s="2" t="e">
        <f t="shared" ca="1" si="36"/>
        <v>#N/A</v>
      </c>
      <c r="AX16" s="2" t="e">
        <f t="shared" ca="1" si="37"/>
        <v>#N/A</v>
      </c>
      <c r="AY16" s="22" t="e">
        <f ca="1">AQ16/(Ergebnisse!$G$30/4*(ROW()-2))</f>
        <v>#N/A</v>
      </c>
      <c r="AZ16" s="22" t="e">
        <f ca="1">AR16/(Ergebnisse!$G$30/4*(ROW()-2))</f>
        <v>#N/A</v>
      </c>
      <c r="BA16" s="22" t="e">
        <f ca="1">AS16/(Ergebnisse!$G$30/4*(ROW()-2))</f>
        <v>#N/A</v>
      </c>
      <c r="BB16" s="22" t="e">
        <f ca="1">AT16/(Ergebnisse!$G$30/4*(ROW()-2))</f>
        <v>#N/A</v>
      </c>
    </row>
    <row r="17" spans="1:54" ht="15" x14ac:dyDescent="0.2">
      <c r="A17" s="3">
        <f t="shared" si="33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0"/>
        <v>3</v>
      </c>
      <c r="K17" s="14">
        <f t="shared" si="1"/>
        <v>3</v>
      </c>
      <c r="L17" s="14">
        <f t="shared" si="2"/>
        <v>1</v>
      </c>
      <c r="M17" s="14">
        <f t="shared" si="3"/>
        <v>3</v>
      </c>
      <c r="O17" s="2" t="str">
        <f t="shared" si="17"/>
        <v>MIN</v>
      </c>
      <c r="P17" s="2" t="str">
        <f t="shared" si="4"/>
        <v>MIN</v>
      </c>
      <c r="Q17" s="2" t="str">
        <f t="shared" si="4"/>
        <v>MIN</v>
      </c>
      <c r="R17" s="2" t="str">
        <f t="shared" si="4"/>
        <v>CAR</v>
      </c>
      <c r="S17" s="2" t="str">
        <f t="shared" si="4"/>
        <v>MIN</v>
      </c>
      <c r="T17" s="2">
        <f t="shared" si="5"/>
        <v>1</v>
      </c>
      <c r="U17" s="2">
        <f t="shared" si="6"/>
        <v>1</v>
      </c>
      <c r="V17" s="2">
        <f t="shared" si="7"/>
        <v>0</v>
      </c>
      <c r="W17" s="2">
        <f t="shared" si="8"/>
        <v>1</v>
      </c>
      <c r="X17" s="2">
        <f t="shared" si="18"/>
        <v>3</v>
      </c>
      <c r="Y17" s="2" t="str">
        <f t="shared" si="9"/>
        <v/>
      </c>
      <c r="Z17" s="2" cm="1">
        <f t="array" ref="Z17">IF(AND(O17&lt;&gt;"",SUM(T17:W17)=3),SUMPRODUCT(P$2:S$2,1-T17:W17),"")</f>
        <v>3</v>
      </c>
      <c r="AA17" s="2" t="str">
        <f t="shared" si="19"/>
        <v>21</v>
      </c>
      <c r="AB17" s="2">
        <f t="shared" si="20"/>
        <v>0</v>
      </c>
      <c r="AC17" s="2">
        <f t="shared" si="21"/>
        <v>0</v>
      </c>
      <c r="AD17" s="2">
        <f t="shared" si="22"/>
        <v>1</v>
      </c>
      <c r="AE17" s="2">
        <f t="shared" si="23"/>
        <v>0</v>
      </c>
      <c r="AF17" s="2" t="str">
        <f t="shared" si="24"/>
        <v>13</v>
      </c>
      <c r="AG17" s="2">
        <f t="shared" si="25"/>
        <v>0</v>
      </c>
      <c r="AH17" s="2">
        <f t="shared" si="26"/>
        <v>0</v>
      </c>
      <c r="AI17" s="2">
        <f t="shared" si="27"/>
        <v>0</v>
      </c>
      <c r="AJ17" s="2">
        <f t="shared" si="28"/>
        <v>0</v>
      </c>
      <c r="AL17" s="20" t="b">
        <f>Tipps!A17&lt;&gt;Tipps!A18</f>
        <v>0</v>
      </c>
      <c r="AM17" s="20" t="str">
        <f t="shared" si="29"/>
        <v/>
      </c>
      <c r="AN17" s="20">
        <f t="shared" si="30"/>
        <v>54</v>
      </c>
      <c r="AO17" s="20" t="b">
        <f ca="1">OFFSET(Tipps!$D$2,AN17,)&lt;&gt;""</f>
        <v>0</v>
      </c>
      <c r="AP17" s="20">
        <f t="shared" si="31"/>
        <v>15</v>
      </c>
      <c r="AQ17" s="20" t="e">
        <f t="shared" ca="1" si="12"/>
        <v>#N/A</v>
      </c>
      <c r="AR17" s="20" t="e">
        <f t="shared" ca="1" si="13"/>
        <v>#N/A</v>
      </c>
      <c r="AS17" s="20" t="e">
        <f t="shared" ca="1" si="14"/>
        <v>#N/A</v>
      </c>
      <c r="AT17" s="20" t="e">
        <f t="shared" ca="1" si="15"/>
        <v>#N/A</v>
      </c>
      <c r="AU17" s="2" t="e">
        <f t="shared" ca="1" si="34"/>
        <v>#N/A</v>
      </c>
      <c r="AV17" s="2" t="e">
        <f t="shared" ca="1" si="35"/>
        <v>#N/A</v>
      </c>
      <c r="AW17" s="2" t="e">
        <f t="shared" ca="1" si="36"/>
        <v>#N/A</v>
      </c>
      <c r="AX17" s="2" t="e">
        <f t="shared" ca="1" si="37"/>
        <v>#N/A</v>
      </c>
      <c r="AY17" s="22" t="e">
        <f ca="1">AQ17/(Ergebnisse!$G$30/4*(ROW()-2))</f>
        <v>#N/A</v>
      </c>
      <c r="AZ17" s="22" t="e">
        <f ca="1">AR17/(Ergebnisse!$G$30/4*(ROW()-2))</f>
        <v>#N/A</v>
      </c>
      <c r="BA17" s="22" t="e">
        <f ca="1">AS17/(Ergebnisse!$G$30/4*(ROW()-2))</f>
        <v>#N/A</v>
      </c>
      <c r="BB17" s="22" t="e">
        <f ca="1">AT17/(Ergebnisse!$G$30/4*(ROW()-2))</f>
        <v>#N/A</v>
      </c>
    </row>
    <row r="18" spans="1:54" ht="15" x14ac:dyDescent="0.2">
      <c r="A18" s="3">
        <f t="shared" si="33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0"/>
        <v>0</v>
      </c>
      <c r="K18" s="14">
        <f t="shared" si="1"/>
        <v>1</v>
      </c>
      <c r="L18" s="14">
        <f t="shared" si="2"/>
        <v>3</v>
      </c>
      <c r="M18" s="14">
        <f t="shared" si="3"/>
        <v>0</v>
      </c>
      <c r="O18" s="2" t="str">
        <f t="shared" si="17"/>
        <v>LAR</v>
      </c>
      <c r="P18" s="2" t="str">
        <f t="shared" si="4"/>
        <v>IND</v>
      </c>
      <c r="Q18" s="2" t="str">
        <f t="shared" si="4"/>
        <v>IND</v>
      </c>
      <c r="R18" s="2" t="str">
        <f t="shared" si="4"/>
        <v>LAR</v>
      </c>
      <c r="S18" s="2" t="str">
        <f t="shared" si="4"/>
        <v>IND</v>
      </c>
      <c r="T18" s="2">
        <f t="shared" si="5"/>
        <v>0</v>
      </c>
      <c r="U18" s="2">
        <f t="shared" si="6"/>
        <v>0</v>
      </c>
      <c r="V18" s="2">
        <f t="shared" si="7"/>
        <v>1</v>
      </c>
      <c r="W18" s="2">
        <f t="shared" si="8"/>
        <v>0</v>
      </c>
      <c r="X18" s="2">
        <f t="shared" si="18"/>
        <v>3</v>
      </c>
      <c r="Y18" s="2">
        <f t="shared" si="9"/>
        <v>3</v>
      </c>
      <c r="Z18" s="2" t="str" cm="1">
        <f t="array" ref="Z18">IF(AND(O18&lt;&gt;"",SUM(T18:W18)=3),SUMPRODUCT(P$2:S$2,1-T18:W18),"")</f>
        <v/>
      </c>
      <c r="AA18" s="2" t="str">
        <f t="shared" si="19"/>
        <v>29</v>
      </c>
      <c r="AB18" s="2">
        <f t="shared" si="20"/>
        <v>0</v>
      </c>
      <c r="AC18" s="2">
        <f t="shared" si="21"/>
        <v>0</v>
      </c>
      <c r="AD18" s="2">
        <f t="shared" si="22"/>
        <v>0</v>
      </c>
      <c r="AE18" s="2">
        <f t="shared" si="23"/>
        <v>0</v>
      </c>
      <c r="AF18" s="2" t="str">
        <f t="shared" si="24"/>
        <v>23</v>
      </c>
      <c r="AG18" s="2">
        <f t="shared" si="25"/>
        <v>0</v>
      </c>
      <c r="AH18" s="2">
        <f t="shared" si="26"/>
        <v>1</v>
      </c>
      <c r="AI18" s="2">
        <f t="shared" si="27"/>
        <v>0</v>
      </c>
      <c r="AJ18" s="2">
        <f t="shared" si="28"/>
        <v>0</v>
      </c>
      <c r="AL18" s="20" t="b">
        <f>Tipps!A18&lt;&gt;Tipps!A19</f>
        <v>1</v>
      </c>
      <c r="AM18" s="20">
        <f t="shared" si="29"/>
        <v>16</v>
      </c>
      <c r="AN18" s="20">
        <f t="shared" si="30"/>
        <v>58</v>
      </c>
      <c r="AO18" s="20" t="b">
        <f ca="1">OFFSET(Tipps!$D$2,AN18,)&lt;&gt;""</f>
        <v>0</v>
      </c>
      <c r="AP18" s="20">
        <f t="shared" si="31"/>
        <v>16</v>
      </c>
      <c r="AQ18" s="20" t="e">
        <f t="shared" ca="1" si="12"/>
        <v>#N/A</v>
      </c>
      <c r="AR18" s="20" t="e">
        <f t="shared" ca="1" si="13"/>
        <v>#N/A</v>
      </c>
      <c r="AS18" s="20" t="e">
        <f t="shared" ca="1" si="14"/>
        <v>#N/A</v>
      </c>
      <c r="AT18" s="20" t="e">
        <f t="shared" ca="1" si="15"/>
        <v>#N/A</v>
      </c>
      <c r="AU18" s="2" t="e">
        <f t="shared" ca="1" si="34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2" t="e">
        <f ca="1">AQ18/(Ergebnisse!$G$30/4*(ROW()-2))</f>
        <v>#N/A</v>
      </c>
      <c r="AZ18" s="22" t="e">
        <f ca="1">AR18/(Ergebnisse!$G$30/4*(ROW()-2))</f>
        <v>#N/A</v>
      </c>
      <c r="BA18" s="22" t="e">
        <f ca="1">AS18/(Ergebnisse!$G$30/4*(ROW()-2))</f>
        <v>#N/A</v>
      </c>
      <c r="BB18" s="22" t="e">
        <f ca="1">AT18/(Ergebnisse!$G$30/4*(ROW()-2))</f>
        <v>#N/A</v>
      </c>
    </row>
    <row r="19" spans="1:54" ht="15" x14ac:dyDescent="0.2">
      <c r="A19" s="3">
        <f t="shared" si="33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0"/>
        <v>0</v>
      </c>
      <c r="K19" s="14">
        <f t="shared" si="1"/>
        <v>0</v>
      </c>
      <c r="L19" s="14">
        <f t="shared" si="2"/>
        <v>3</v>
      </c>
      <c r="M19" s="14">
        <f t="shared" si="3"/>
        <v>0</v>
      </c>
      <c r="O19" s="2" t="str">
        <f t="shared" si="17"/>
        <v xml:space="preserve">NO </v>
      </c>
      <c r="P19" s="2" t="str">
        <f t="shared" si="17"/>
        <v xml:space="preserve">NE </v>
      </c>
      <c r="Q19" s="2" t="str">
        <f t="shared" si="17"/>
        <v xml:space="preserve">NE </v>
      </c>
      <c r="R19" s="2" t="str">
        <f t="shared" si="17"/>
        <v xml:space="preserve">NO </v>
      </c>
      <c r="S19" s="2" t="str">
        <f t="shared" si="17"/>
        <v xml:space="preserve">NE </v>
      </c>
      <c r="T19" s="2">
        <f t="shared" si="5"/>
        <v>0</v>
      </c>
      <c r="U19" s="2">
        <f t="shared" si="6"/>
        <v>0</v>
      </c>
      <c r="V19" s="2">
        <f t="shared" si="7"/>
        <v>1</v>
      </c>
      <c r="W19" s="2">
        <f t="shared" si="8"/>
        <v>0</v>
      </c>
      <c r="X19" s="2">
        <f t="shared" si="18"/>
        <v>3</v>
      </c>
      <c r="Y19" s="2">
        <f t="shared" si="9"/>
        <v>3</v>
      </c>
      <c r="Z19" s="2" t="str" cm="1">
        <f t="array" ref="Z19">IF(AND(O19&lt;&gt;"",SUM(T19:W19)=3),SUMPRODUCT(P$2:S$2,1-T19:W19),"")</f>
        <v/>
      </c>
      <c r="AA19" s="2" t="str">
        <f t="shared" si="19"/>
        <v>34</v>
      </c>
      <c r="AB19" s="2">
        <f t="shared" si="20"/>
        <v>0</v>
      </c>
      <c r="AC19" s="2">
        <f t="shared" si="21"/>
        <v>0</v>
      </c>
      <c r="AD19" s="2">
        <f t="shared" si="22"/>
        <v>0</v>
      </c>
      <c r="AE19" s="2">
        <f t="shared" si="23"/>
        <v>0</v>
      </c>
      <c r="AF19" s="2" t="str">
        <f t="shared" si="24"/>
        <v>00</v>
      </c>
      <c r="AG19" s="2">
        <f t="shared" si="25"/>
        <v>0</v>
      </c>
      <c r="AH19" s="2">
        <f t="shared" si="26"/>
        <v>0</v>
      </c>
      <c r="AI19" s="2">
        <f t="shared" si="27"/>
        <v>0</v>
      </c>
      <c r="AJ19" s="2">
        <f t="shared" si="28"/>
        <v>0</v>
      </c>
      <c r="AL19" s="20" t="b">
        <f>Tipps!A19&lt;&gt;Tipps!A20</f>
        <v>0</v>
      </c>
      <c r="AM19" s="20" t="str">
        <f t="shared" si="29"/>
        <v/>
      </c>
      <c r="AN19" s="20">
        <f t="shared" si="30"/>
        <v>62</v>
      </c>
      <c r="AO19" s="20" t="b">
        <f ca="1">OFFSET(Tipps!$D$2,AN19,)&lt;&gt;""</f>
        <v>0</v>
      </c>
      <c r="AP19" s="20">
        <f t="shared" si="31"/>
        <v>17</v>
      </c>
      <c r="AQ19" s="20" t="e">
        <f t="shared" ca="1" si="12"/>
        <v>#N/A</v>
      </c>
      <c r="AR19" s="20" t="e">
        <f t="shared" ca="1" si="13"/>
        <v>#N/A</v>
      </c>
      <c r="AS19" s="20" t="e">
        <f t="shared" ca="1" si="14"/>
        <v>#N/A</v>
      </c>
      <c r="AT19" s="20" t="e">
        <f t="shared" ca="1" si="15"/>
        <v>#N/A</v>
      </c>
      <c r="AU19" s="2" t="e">
        <f t="shared" ca="1" si="34"/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2" t="e">
        <f ca="1">AQ19/(Ergebnisse!$G$30/4*(ROW()-2))</f>
        <v>#N/A</v>
      </c>
      <c r="AZ19" s="22" t="e">
        <f ca="1">AR19/(Ergebnisse!$G$30/4*(ROW()-2))</f>
        <v>#N/A</v>
      </c>
      <c r="BA19" s="22" t="e">
        <f ca="1">AS19/(Ergebnisse!$G$30/4*(ROW()-2))</f>
        <v>#N/A</v>
      </c>
      <c r="BB19" s="22" t="e">
        <f ca="1">AT19/(Ergebnisse!$G$30/4*(ROW()-2))</f>
        <v>#N/A</v>
      </c>
    </row>
    <row r="20" spans="1:54" ht="15" x14ac:dyDescent="0.2">
      <c r="A20" s="3">
        <f t="shared" si="33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0"/>
        <v>0</v>
      </c>
      <c r="K20" s="14">
        <f t="shared" si="1"/>
        <v>8</v>
      </c>
      <c r="L20" s="14">
        <f t="shared" si="2"/>
        <v>8</v>
      </c>
      <c r="M20" s="14">
        <f t="shared" si="3"/>
        <v>6</v>
      </c>
      <c r="O20" s="2" t="str">
        <f t="shared" si="17"/>
        <v xml:space="preserve">KC </v>
      </c>
      <c r="P20" s="2" t="str">
        <f t="shared" si="17"/>
        <v>MIN</v>
      </c>
      <c r="Q20" s="2" t="str">
        <f t="shared" si="17"/>
        <v xml:space="preserve">KC </v>
      </c>
      <c r="R20" s="2" t="str">
        <f t="shared" si="17"/>
        <v xml:space="preserve">KC </v>
      </c>
      <c r="S20" s="2" t="str">
        <f t="shared" si="17"/>
        <v xml:space="preserve">KC </v>
      </c>
      <c r="T20" s="2">
        <f t="shared" si="5"/>
        <v>0</v>
      </c>
      <c r="U20" s="2">
        <f t="shared" si="6"/>
        <v>1</v>
      </c>
      <c r="V20" s="2">
        <f t="shared" si="7"/>
        <v>1</v>
      </c>
      <c r="W20" s="2">
        <f t="shared" si="8"/>
        <v>1</v>
      </c>
      <c r="X20" s="2">
        <f t="shared" si="18"/>
        <v>1</v>
      </c>
      <c r="Y20" s="2" t="str">
        <f t="shared" si="9"/>
        <v/>
      </c>
      <c r="Z20" s="2" cm="1">
        <f t="array" ref="Z20">IF(AND(O20&lt;&gt;"",SUM(T20:W20)=3),SUMPRODUCT(P$2:S$2,1-T20:W20),"")</f>
        <v>1</v>
      </c>
      <c r="AA20" s="2" t="str">
        <f t="shared" si="19"/>
        <v>27</v>
      </c>
      <c r="AB20" s="2">
        <f t="shared" si="20"/>
        <v>0</v>
      </c>
      <c r="AC20" s="2">
        <f t="shared" si="21"/>
        <v>1</v>
      </c>
      <c r="AD20" s="2">
        <f t="shared" si="22"/>
        <v>1</v>
      </c>
      <c r="AE20" s="2">
        <f t="shared" si="23"/>
        <v>0</v>
      </c>
      <c r="AF20" s="2" t="str">
        <f t="shared" si="24"/>
        <v>20</v>
      </c>
      <c r="AG20" s="2">
        <f t="shared" si="25"/>
        <v>0</v>
      </c>
      <c r="AH20" s="2">
        <f t="shared" si="26"/>
        <v>0</v>
      </c>
      <c r="AI20" s="2">
        <f t="shared" si="27"/>
        <v>0</v>
      </c>
      <c r="AJ20" s="2">
        <f t="shared" si="28"/>
        <v>0</v>
      </c>
      <c r="AL20" s="20" t="b">
        <f>Tipps!A20&lt;&gt;Tipps!A21</f>
        <v>0</v>
      </c>
      <c r="AM20" s="20" t="str">
        <f t="shared" si="29"/>
        <v/>
      </c>
      <c r="AN20" s="20">
        <f t="shared" si="30"/>
        <v>66</v>
      </c>
      <c r="AO20" s="20" t="b">
        <f ca="1">OFFSET(Tipps!$D$2,AN20,)&lt;&gt;""</f>
        <v>0</v>
      </c>
      <c r="AP20" s="20">
        <f t="shared" si="31"/>
        <v>18</v>
      </c>
      <c r="AQ20" s="20" t="e">
        <f t="shared" ca="1" si="12"/>
        <v>#N/A</v>
      </c>
      <c r="AR20" s="20" t="e">
        <f t="shared" ca="1" si="13"/>
        <v>#N/A</v>
      </c>
      <c r="AS20" s="20" t="e">
        <f t="shared" ca="1" si="14"/>
        <v>#N/A</v>
      </c>
      <c r="AT20" s="20" t="e">
        <f t="shared" ca="1" si="15"/>
        <v>#N/A</v>
      </c>
      <c r="AU20" s="2" t="e">
        <f t="shared" ca="1" si="34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2" t="e">
        <f ca="1">AQ20/(Ergebnisse!$G$30/4*(ROW()-2))</f>
        <v>#N/A</v>
      </c>
      <c r="AZ20" s="22" t="e">
        <f ca="1">AR20/(Ergebnisse!$G$30/4*(ROW()-2))</f>
        <v>#N/A</v>
      </c>
      <c r="BA20" s="22" t="e">
        <f ca="1">AS20/(Ergebnisse!$G$30/4*(ROW()-2))</f>
        <v>#N/A</v>
      </c>
      <c r="BB20" s="22" t="e">
        <f ca="1">AT20/(Ergebnisse!$G$30/4*(ROW()-2))</f>
        <v>#N/A</v>
      </c>
    </row>
    <row r="21" spans="1:54" ht="15" x14ac:dyDescent="0.2">
      <c r="A21" s="3">
        <f t="shared" si="33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0"/>
        <v>3</v>
      </c>
      <c r="K21" s="14">
        <f t="shared" si="1"/>
        <v>3</v>
      </c>
      <c r="L21" s="14">
        <f t="shared" si="2"/>
        <v>3</v>
      </c>
      <c r="M21" s="14">
        <f t="shared" si="3"/>
        <v>0</v>
      </c>
      <c r="O21" s="2" t="str">
        <f t="shared" si="17"/>
        <v>PHI</v>
      </c>
      <c r="P21" s="2" t="str">
        <f t="shared" si="17"/>
        <v>PHI</v>
      </c>
      <c r="Q21" s="2" t="str">
        <f t="shared" si="17"/>
        <v>PHI</v>
      </c>
      <c r="R21" s="2" t="str">
        <f t="shared" si="17"/>
        <v>PHI</v>
      </c>
      <c r="S21" s="2" t="str">
        <f t="shared" si="17"/>
        <v>LAR</v>
      </c>
      <c r="T21" s="2">
        <f t="shared" si="5"/>
        <v>1</v>
      </c>
      <c r="U21" s="2">
        <f t="shared" si="6"/>
        <v>1</v>
      </c>
      <c r="V21" s="2">
        <f t="shared" si="7"/>
        <v>1</v>
      </c>
      <c r="W21" s="2">
        <f t="shared" si="8"/>
        <v>0</v>
      </c>
      <c r="X21" s="2">
        <f t="shared" si="18"/>
        <v>4</v>
      </c>
      <c r="Y21" s="2" t="str">
        <f t="shared" si="9"/>
        <v/>
      </c>
      <c r="Z21" s="2" cm="1">
        <f t="array" ref="Z21">IF(AND(O21&lt;&gt;"",SUM(T21:W21)=3),SUMPRODUCT(P$2:S$2,1-T21:W21),"")</f>
        <v>4</v>
      </c>
      <c r="AA21" s="2" t="str">
        <f t="shared" si="19"/>
        <v>23</v>
      </c>
      <c r="AB21" s="2">
        <f t="shared" si="20"/>
        <v>0</v>
      </c>
      <c r="AC21" s="2">
        <f t="shared" si="21"/>
        <v>0</v>
      </c>
      <c r="AD21" s="2">
        <f t="shared" si="22"/>
        <v>0</v>
      </c>
      <c r="AE21" s="2">
        <f t="shared" si="23"/>
        <v>0</v>
      </c>
      <c r="AF21" s="2" t="str">
        <f t="shared" si="24"/>
        <v>14</v>
      </c>
      <c r="AG21" s="2">
        <f t="shared" si="25"/>
        <v>0</v>
      </c>
      <c r="AH21" s="2">
        <f t="shared" si="26"/>
        <v>0</v>
      </c>
      <c r="AI21" s="2">
        <f t="shared" si="27"/>
        <v>0</v>
      </c>
      <c r="AJ21" s="2">
        <f t="shared" si="28"/>
        <v>0</v>
      </c>
      <c r="AL21" s="20" t="b">
        <f>Tipps!A21&lt;&gt;Tipps!A22</f>
        <v>1</v>
      </c>
      <c r="AM21" s="20">
        <f t="shared" si="29"/>
        <v>19</v>
      </c>
      <c r="AN21" s="20"/>
      <c r="AO21" s="20"/>
      <c r="AP21" s="20"/>
      <c r="AQ21" s="20"/>
      <c r="AR21" s="20"/>
      <c r="AS21" s="20"/>
      <c r="AT21" s="20"/>
    </row>
    <row r="22" spans="1:54" ht="15" x14ac:dyDescent="0.2">
      <c r="A22" s="3">
        <f t="shared" si="33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0"/>
        <v>0</v>
      </c>
      <c r="K22" s="14">
        <f t="shared" si="1"/>
        <v>3</v>
      </c>
      <c r="L22" s="14">
        <f t="shared" si="2"/>
        <v>3</v>
      </c>
      <c r="M22" s="14">
        <f t="shared" si="3"/>
        <v>3</v>
      </c>
      <c r="O22" s="2" t="str">
        <f t="shared" si="17"/>
        <v xml:space="preserve">LV </v>
      </c>
      <c r="P22" s="2" t="str">
        <f t="shared" si="17"/>
        <v xml:space="preserve">NE </v>
      </c>
      <c r="Q22" s="2" t="str">
        <f t="shared" si="17"/>
        <v xml:space="preserve">LV </v>
      </c>
      <c r="R22" s="2" t="str">
        <f t="shared" si="17"/>
        <v xml:space="preserve">LV </v>
      </c>
      <c r="S22" s="2" t="str">
        <f t="shared" si="17"/>
        <v xml:space="preserve">LV </v>
      </c>
      <c r="T22" s="2">
        <f t="shared" si="5"/>
        <v>0</v>
      </c>
      <c r="U22" s="2">
        <f t="shared" si="6"/>
        <v>1</v>
      </c>
      <c r="V22" s="2">
        <f t="shared" si="7"/>
        <v>1</v>
      </c>
      <c r="W22" s="2">
        <f t="shared" si="8"/>
        <v>1</v>
      </c>
      <c r="X22" s="2">
        <f t="shared" si="18"/>
        <v>1</v>
      </c>
      <c r="Y22" s="2" t="str">
        <f t="shared" si="9"/>
        <v/>
      </c>
      <c r="Z22" s="2" cm="1">
        <f t="array" ref="Z22">IF(AND(O22&lt;&gt;"",SUM(T22:W22)=3),SUMPRODUCT(P$2:S$2,1-T22:W22),"")</f>
        <v>1</v>
      </c>
      <c r="AA22" s="2" t="str">
        <f t="shared" si="19"/>
        <v>21</v>
      </c>
      <c r="AB22" s="2">
        <f t="shared" si="20"/>
        <v>0</v>
      </c>
      <c r="AC22" s="2">
        <f t="shared" si="21"/>
        <v>0</v>
      </c>
      <c r="AD22" s="2">
        <f t="shared" si="22"/>
        <v>0</v>
      </c>
      <c r="AE22" s="2">
        <f t="shared" si="23"/>
        <v>0</v>
      </c>
      <c r="AF22" s="2" t="str">
        <f t="shared" si="24"/>
        <v>17</v>
      </c>
      <c r="AG22" s="2">
        <f t="shared" si="25"/>
        <v>0</v>
      </c>
      <c r="AH22" s="2">
        <f t="shared" si="26"/>
        <v>0</v>
      </c>
      <c r="AI22" s="2">
        <f t="shared" si="27"/>
        <v>0</v>
      </c>
      <c r="AJ22" s="2">
        <f t="shared" si="28"/>
        <v>0</v>
      </c>
      <c r="AL22" s="20" t="b">
        <f>Tipps!A22&lt;&gt;Tipps!A23</f>
        <v>0</v>
      </c>
      <c r="AM22" s="20" t="str">
        <f t="shared" si="29"/>
        <v/>
      </c>
      <c r="AN22" s="20"/>
      <c r="AO22" s="20"/>
      <c r="AP22" s="20"/>
      <c r="AQ22" s="20"/>
      <c r="AR22" s="20"/>
      <c r="AS22" s="20"/>
      <c r="AT22" s="20"/>
    </row>
    <row r="23" spans="1:54" ht="15" x14ac:dyDescent="0.2">
      <c r="A23" s="3">
        <f t="shared" si="33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0"/>
        <v>3</v>
      </c>
      <c r="K23" s="14">
        <f t="shared" si="1"/>
        <v>3</v>
      </c>
      <c r="L23" s="14">
        <f t="shared" si="2"/>
        <v>3</v>
      </c>
      <c r="M23" s="14">
        <f t="shared" si="3"/>
        <v>3</v>
      </c>
      <c r="O23" s="2" t="str">
        <f t="shared" si="17"/>
        <v xml:space="preserve">KC </v>
      </c>
      <c r="P23" s="2" t="str">
        <f t="shared" si="17"/>
        <v xml:space="preserve">KC </v>
      </c>
      <c r="Q23" s="2" t="str">
        <f t="shared" si="17"/>
        <v xml:space="preserve">KC </v>
      </c>
      <c r="R23" s="2" t="str">
        <f t="shared" si="17"/>
        <v xml:space="preserve">KC </v>
      </c>
      <c r="S23" s="2" t="str">
        <f t="shared" si="17"/>
        <v xml:space="preserve">KC </v>
      </c>
      <c r="T23" s="2">
        <f t="shared" si="5"/>
        <v>1</v>
      </c>
      <c r="U23" s="2">
        <f t="shared" si="6"/>
        <v>1</v>
      </c>
      <c r="V23" s="2">
        <f t="shared" si="7"/>
        <v>1</v>
      </c>
      <c r="W23" s="2">
        <f t="shared" si="8"/>
        <v>1</v>
      </c>
      <c r="X23" s="2">
        <f t="shared" si="18"/>
        <v>0</v>
      </c>
      <c r="Y23" s="2" t="str">
        <f t="shared" si="9"/>
        <v/>
      </c>
      <c r="Z23" s="2" t="str" cm="1">
        <f t="array" ref="Z23">IF(AND(O23&lt;&gt;"",SUM(T23:W23)=3),SUMPRODUCT(P$2:S$2,1-T23:W23),"")</f>
        <v/>
      </c>
      <c r="AA23" s="2" t="str">
        <f t="shared" si="19"/>
        <v>19</v>
      </c>
      <c r="AB23" s="2">
        <f t="shared" si="20"/>
        <v>0</v>
      </c>
      <c r="AC23" s="2">
        <f t="shared" si="21"/>
        <v>0</v>
      </c>
      <c r="AD23" s="2">
        <f t="shared" si="22"/>
        <v>0</v>
      </c>
      <c r="AE23" s="2">
        <f t="shared" si="23"/>
        <v>0</v>
      </c>
      <c r="AF23" s="2" t="str">
        <f t="shared" si="24"/>
        <v>08</v>
      </c>
      <c r="AG23" s="2">
        <f t="shared" si="25"/>
        <v>0</v>
      </c>
      <c r="AH23" s="2">
        <f t="shared" si="26"/>
        <v>0</v>
      </c>
      <c r="AI23" s="2">
        <f t="shared" si="27"/>
        <v>0</v>
      </c>
      <c r="AJ23" s="2">
        <f t="shared" si="28"/>
        <v>0</v>
      </c>
      <c r="AL23" s="20" t="b">
        <f>Tipps!A23&lt;&gt;Tipps!A24</f>
        <v>0</v>
      </c>
      <c r="AM23" s="20" t="str">
        <f t="shared" si="29"/>
        <v/>
      </c>
      <c r="AN23" s="20"/>
      <c r="AO23" s="20"/>
      <c r="AP23" s="20"/>
      <c r="AQ23" s="20"/>
      <c r="AR23" s="20"/>
      <c r="AS23" s="20"/>
      <c r="AT23" s="20"/>
    </row>
    <row r="24" spans="1:54" ht="15" x14ac:dyDescent="0.2">
      <c r="A24" s="3">
        <f t="shared" si="33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0"/>
        <v>3</v>
      </c>
      <c r="K24" s="14">
        <f t="shared" si="1"/>
        <v>0</v>
      </c>
      <c r="L24" s="14">
        <f t="shared" si="2"/>
        <v>3</v>
      </c>
      <c r="M24" s="14">
        <f t="shared" si="3"/>
        <v>0</v>
      </c>
      <c r="O24" s="2" t="str">
        <f t="shared" si="17"/>
        <v>MIN</v>
      </c>
      <c r="P24" s="2" t="str">
        <f t="shared" si="17"/>
        <v>MIN</v>
      </c>
      <c r="Q24" s="2" t="str">
        <f t="shared" si="17"/>
        <v>CHI</v>
      </c>
      <c r="R24" s="2" t="str">
        <f t="shared" si="17"/>
        <v>MIN</v>
      </c>
      <c r="S24" s="2" t="str">
        <f t="shared" si="17"/>
        <v>CHI</v>
      </c>
      <c r="T24" s="2">
        <f t="shared" si="5"/>
        <v>1</v>
      </c>
      <c r="U24" s="2">
        <f t="shared" si="6"/>
        <v>0</v>
      </c>
      <c r="V24" s="2">
        <f t="shared" si="7"/>
        <v>1</v>
      </c>
      <c r="W24" s="2">
        <f t="shared" si="8"/>
        <v>0</v>
      </c>
      <c r="X24" s="2">
        <f t="shared" si="18"/>
        <v>0</v>
      </c>
      <c r="Y24" s="2" t="str">
        <f t="shared" si="9"/>
        <v/>
      </c>
      <c r="Z24" s="2" t="str" cm="1">
        <f t="array" ref="Z24">IF(AND(O24&lt;&gt;"",SUM(T24:W24)=3),SUMPRODUCT(P$2:S$2,1-T24:W24),"")</f>
        <v/>
      </c>
      <c r="AA24" s="2" t="str">
        <f t="shared" si="19"/>
        <v>19</v>
      </c>
      <c r="AB24" s="2">
        <f t="shared" si="20"/>
        <v>0</v>
      </c>
      <c r="AC24" s="2">
        <f t="shared" si="21"/>
        <v>0</v>
      </c>
      <c r="AD24" s="2">
        <f t="shared" si="22"/>
        <v>0</v>
      </c>
      <c r="AE24" s="2">
        <f t="shared" si="23"/>
        <v>0</v>
      </c>
      <c r="AF24" s="2" t="str">
        <f t="shared" si="24"/>
        <v>13</v>
      </c>
      <c r="AG24" s="2">
        <f t="shared" si="25"/>
        <v>0</v>
      </c>
      <c r="AH24" s="2">
        <f t="shared" si="26"/>
        <v>0</v>
      </c>
      <c r="AI24" s="2">
        <f t="shared" si="27"/>
        <v>0</v>
      </c>
      <c r="AJ24" s="2">
        <f t="shared" si="28"/>
        <v>0</v>
      </c>
      <c r="AL24" s="20" t="b">
        <f>Tipps!A24&lt;&gt;Tipps!A25</f>
        <v>0</v>
      </c>
      <c r="AM24" s="20" t="str">
        <f t="shared" si="29"/>
        <v/>
      </c>
      <c r="AN24" s="20"/>
      <c r="AO24" s="20"/>
      <c r="AP24" s="20"/>
      <c r="AQ24" s="20"/>
      <c r="AR24" s="20"/>
      <c r="AS24" s="20"/>
      <c r="AT24" s="20"/>
    </row>
    <row r="25" spans="1:54" ht="15" x14ac:dyDescent="0.2">
      <c r="A25" s="3">
        <f t="shared" si="33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0"/>
        <v>3</v>
      </c>
      <c r="K25" s="14">
        <f t="shared" si="1"/>
        <v>3</v>
      </c>
      <c r="L25" s="14">
        <f t="shared" si="2"/>
        <v>3</v>
      </c>
      <c r="M25" s="14">
        <f t="shared" si="3"/>
        <v>3</v>
      </c>
      <c r="O25" s="2" t="str">
        <f t="shared" si="17"/>
        <v>LAR</v>
      </c>
      <c r="P25" s="2" t="str">
        <f t="shared" si="17"/>
        <v>LAR</v>
      </c>
      <c r="Q25" s="2" t="str">
        <f t="shared" si="17"/>
        <v>LAR</v>
      </c>
      <c r="R25" s="2" t="str">
        <f t="shared" si="17"/>
        <v>LAR</v>
      </c>
      <c r="S25" s="2" t="str">
        <f t="shared" si="17"/>
        <v>LAR</v>
      </c>
      <c r="T25" s="2">
        <f t="shared" si="5"/>
        <v>1</v>
      </c>
      <c r="U25" s="2">
        <f t="shared" si="6"/>
        <v>1</v>
      </c>
      <c r="V25" s="2">
        <f t="shared" si="7"/>
        <v>1</v>
      </c>
      <c r="W25" s="2">
        <f t="shared" si="8"/>
        <v>1</v>
      </c>
      <c r="X25" s="2">
        <f t="shared" si="18"/>
        <v>0</v>
      </c>
      <c r="Y25" s="2" t="str">
        <f t="shared" si="9"/>
        <v/>
      </c>
      <c r="Z25" s="2" t="str" cm="1">
        <f t="array" ref="Z25">IF(AND(O25&lt;&gt;"",SUM(T25:W25)=3),SUMPRODUCT(P$2:S$2,1-T25:W25),"")</f>
        <v/>
      </c>
      <c r="AA25" s="2" t="str">
        <f t="shared" si="19"/>
        <v>26</v>
      </c>
      <c r="AB25" s="2">
        <f t="shared" si="20"/>
        <v>0</v>
      </c>
      <c r="AC25" s="2">
        <f t="shared" si="21"/>
        <v>0</v>
      </c>
      <c r="AD25" s="2">
        <f t="shared" si="22"/>
        <v>0</v>
      </c>
      <c r="AE25" s="2">
        <f t="shared" si="23"/>
        <v>0</v>
      </c>
      <c r="AF25" s="2" t="str">
        <f t="shared" si="24"/>
        <v>09</v>
      </c>
      <c r="AG25" s="2">
        <f t="shared" si="25"/>
        <v>0</v>
      </c>
      <c r="AH25" s="2">
        <f t="shared" si="26"/>
        <v>0</v>
      </c>
      <c r="AI25" s="2">
        <f t="shared" si="27"/>
        <v>0</v>
      </c>
      <c r="AJ25" s="2">
        <f t="shared" si="28"/>
        <v>0</v>
      </c>
      <c r="AL25" s="20" t="b">
        <f>Tipps!A25&lt;&gt;Tipps!A26</f>
        <v>1</v>
      </c>
      <c r="AM25" s="20">
        <f t="shared" si="29"/>
        <v>23</v>
      </c>
      <c r="AN25" s="20"/>
      <c r="AO25" s="20"/>
      <c r="AP25" s="20"/>
      <c r="AQ25" s="20"/>
      <c r="AR25" s="20"/>
      <c r="AS25" s="20"/>
      <c r="AT25" s="20"/>
    </row>
    <row r="26" spans="1:54" ht="15" x14ac:dyDescent="0.2">
      <c r="A26" s="3">
        <f t="shared" si="33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/>
      <c r="E26" s="11"/>
      <c r="F26" s="11"/>
      <c r="G26" s="11" t="s">
        <v>242</v>
      </c>
      <c r="H26" s="11"/>
      <c r="J26" s="14" t="str">
        <f t="shared" si="0"/>
        <v/>
      </c>
      <c r="K26" s="14" t="str">
        <f t="shared" si="1"/>
        <v/>
      </c>
      <c r="L26" s="14" t="str">
        <f t="shared" si="2"/>
        <v/>
      </c>
      <c r="M26" s="14" t="str">
        <f t="shared" si="3"/>
        <v/>
      </c>
      <c r="O26" s="2" t="str">
        <f t="shared" ref="O26:S64" si="42">LEFT(INDEX($D26:$H26,O$2+1),3)</f>
        <v/>
      </c>
      <c r="P26" s="2" t="str">
        <f t="shared" si="42"/>
        <v/>
      </c>
      <c r="Q26" s="2" t="str">
        <f t="shared" si="42"/>
        <v/>
      </c>
      <c r="R26" s="2" t="str">
        <f t="shared" si="42"/>
        <v>BUF</v>
      </c>
      <c r="S26" s="2" t="str">
        <f t="shared" si="42"/>
        <v/>
      </c>
      <c r="T26" s="2">
        <f t="shared" si="5"/>
        <v>1</v>
      </c>
      <c r="U26" s="2">
        <f t="shared" si="6"/>
        <v>1</v>
      </c>
      <c r="V26" s="2">
        <f t="shared" si="7"/>
        <v>0</v>
      </c>
      <c r="W26" s="2">
        <f t="shared" si="8"/>
        <v>1</v>
      </c>
      <c r="X26" s="2">
        <f t="shared" si="18"/>
        <v>3</v>
      </c>
      <c r="Y26" s="2" t="str">
        <f t="shared" si="9"/>
        <v/>
      </c>
      <c r="Z26" s="2" t="str" cm="1">
        <f t="array" ref="Z26">IF(AND(O26&lt;&gt;"",SUM(T26:W26)=3),SUMPRODUCT(P$2:S$2,1-T26:W26),"")</f>
        <v/>
      </c>
      <c r="AA26" s="2" t="str">
        <f t="shared" si="19"/>
        <v/>
      </c>
      <c r="AB26" s="2">
        <f t="shared" si="20"/>
        <v>1</v>
      </c>
      <c r="AC26" s="2">
        <f t="shared" si="21"/>
        <v>1</v>
      </c>
      <c r="AD26" s="2">
        <f t="shared" si="22"/>
        <v>0</v>
      </c>
      <c r="AE26" s="2">
        <f t="shared" si="23"/>
        <v>1</v>
      </c>
      <c r="AF26" s="2" t="str">
        <f t="shared" si="24"/>
        <v/>
      </c>
      <c r="AG26" s="2">
        <f t="shared" si="25"/>
        <v>1</v>
      </c>
      <c r="AH26" s="2">
        <f t="shared" si="26"/>
        <v>1</v>
      </c>
      <c r="AI26" s="2">
        <f t="shared" si="27"/>
        <v>0</v>
      </c>
      <c r="AJ26" s="2">
        <f t="shared" si="28"/>
        <v>1</v>
      </c>
      <c r="AL26" s="20" t="b">
        <f>Tipps!A26&lt;&gt;Tipps!A27</f>
        <v>0</v>
      </c>
      <c r="AM26" s="20" t="str">
        <f t="shared" si="29"/>
        <v/>
      </c>
      <c r="AN26" s="20"/>
      <c r="AO26" s="20"/>
      <c r="AP26" s="20"/>
      <c r="AQ26" s="20"/>
      <c r="AR26" s="20"/>
      <c r="AS26" s="20"/>
      <c r="AT26" s="20"/>
    </row>
    <row r="27" spans="1:54" ht="15" x14ac:dyDescent="0.2">
      <c r="A27" s="3">
        <f t="shared" si="33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/>
      <c r="E27" s="11"/>
      <c r="F27" s="11"/>
      <c r="G27" s="11" t="s">
        <v>243</v>
      </c>
      <c r="H27" s="11"/>
      <c r="J27" s="14" t="str">
        <f t="shared" si="0"/>
        <v/>
      </c>
      <c r="K27" s="14" t="str">
        <f t="shared" si="1"/>
        <v/>
      </c>
      <c r="L27" s="14" t="str">
        <f t="shared" si="2"/>
        <v/>
      </c>
      <c r="M27" s="14" t="str">
        <f t="shared" si="3"/>
        <v/>
      </c>
      <c r="O27" s="2" t="str">
        <f t="shared" si="17"/>
        <v/>
      </c>
      <c r="P27" s="2" t="str">
        <f t="shared" si="42"/>
        <v/>
      </c>
      <c r="Q27" s="2" t="str">
        <f t="shared" si="42"/>
        <v/>
      </c>
      <c r="R27" s="2" t="str">
        <f t="shared" si="42"/>
        <v xml:space="preserve">KC </v>
      </c>
      <c r="S27" s="2" t="str">
        <f t="shared" si="42"/>
        <v/>
      </c>
      <c r="T27" s="2">
        <f t="shared" si="5"/>
        <v>1</v>
      </c>
      <c r="U27" s="2">
        <f t="shared" si="6"/>
        <v>1</v>
      </c>
      <c r="V27" s="2">
        <f t="shared" si="7"/>
        <v>0</v>
      </c>
      <c r="W27" s="2">
        <f t="shared" si="8"/>
        <v>1</v>
      </c>
      <c r="X27" s="2">
        <f t="shared" si="18"/>
        <v>3</v>
      </c>
      <c r="Y27" s="2" t="str">
        <f t="shared" si="9"/>
        <v/>
      </c>
      <c r="Z27" s="2" t="str" cm="1">
        <f t="array" ref="Z27">IF(AND(O27&lt;&gt;"",SUM(T27:W27)=3),SUMPRODUCT(P$2:S$2,1-T27:W27),"")</f>
        <v/>
      </c>
      <c r="AA27" s="2" t="str">
        <f t="shared" si="19"/>
        <v/>
      </c>
      <c r="AB27" s="2">
        <f t="shared" si="20"/>
        <v>1</v>
      </c>
      <c r="AC27" s="2">
        <f t="shared" si="21"/>
        <v>1</v>
      </c>
      <c r="AD27" s="2">
        <f t="shared" si="22"/>
        <v>0</v>
      </c>
      <c r="AE27" s="2">
        <f t="shared" si="23"/>
        <v>1</v>
      </c>
      <c r="AF27" s="2" t="str">
        <f t="shared" si="24"/>
        <v/>
      </c>
      <c r="AG27" s="2">
        <f t="shared" si="25"/>
        <v>1</v>
      </c>
      <c r="AH27" s="2">
        <f t="shared" si="26"/>
        <v>1</v>
      </c>
      <c r="AI27" s="2">
        <f t="shared" si="27"/>
        <v>0</v>
      </c>
      <c r="AJ27" s="2">
        <f t="shared" si="28"/>
        <v>1</v>
      </c>
      <c r="AL27" s="20" t="b">
        <f>Tipps!A27&lt;&gt;Tipps!A28</f>
        <v>0</v>
      </c>
      <c r="AM27" s="20" t="str">
        <f t="shared" si="29"/>
        <v/>
      </c>
      <c r="AN27" s="20"/>
      <c r="AO27" s="20"/>
      <c r="AP27" s="20"/>
      <c r="AQ27" s="20"/>
      <c r="AR27" s="20"/>
      <c r="AS27" s="20"/>
      <c r="AT27" s="20"/>
    </row>
    <row r="28" spans="1:54" ht="15" x14ac:dyDescent="0.2">
      <c r="A28" s="3">
        <f t="shared" si="33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/>
      <c r="E28" s="11"/>
      <c r="F28" s="11"/>
      <c r="G28" s="11" t="s">
        <v>244</v>
      </c>
      <c r="H28" s="11"/>
      <c r="J28" s="14" t="str">
        <f t="shared" si="0"/>
        <v/>
      </c>
      <c r="K28" s="14" t="str">
        <f t="shared" si="1"/>
        <v/>
      </c>
      <c r="L28" s="14" t="str">
        <f t="shared" si="2"/>
        <v/>
      </c>
      <c r="M28" s="14" t="str">
        <f t="shared" si="3"/>
        <v/>
      </c>
      <c r="O28" s="2" t="str">
        <f t="shared" ref="O28:S68" si="43">LEFT(INDEX($D28:$H28,O$2+1),3)</f>
        <v/>
      </c>
      <c r="P28" s="2" t="str">
        <f t="shared" si="42"/>
        <v/>
      </c>
      <c r="Q28" s="2" t="str">
        <f t="shared" si="42"/>
        <v/>
      </c>
      <c r="R28" s="2" t="str">
        <f t="shared" si="42"/>
        <v xml:space="preserve">SF </v>
      </c>
      <c r="S28" s="2" t="str">
        <f t="shared" si="42"/>
        <v/>
      </c>
      <c r="T28" s="2">
        <f t="shared" si="5"/>
        <v>1</v>
      </c>
      <c r="U28" s="2">
        <f t="shared" si="6"/>
        <v>1</v>
      </c>
      <c r="V28" s="2">
        <f t="shared" si="7"/>
        <v>0</v>
      </c>
      <c r="W28" s="2">
        <f t="shared" si="8"/>
        <v>1</v>
      </c>
      <c r="X28" s="2">
        <f t="shared" si="18"/>
        <v>3</v>
      </c>
      <c r="Y28" s="2" t="str">
        <f t="shared" si="9"/>
        <v/>
      </c>
      <c r="Z28" s="2" t="str" cm="1">
        <f t="array" ref="Z28">IF(AND(O28&lt;&gt;"",SUM(T28:W28)=3),SUMPRODUCT(P$2:S$2,1-T28:W28),"")</f>
        <v/>
      </c>
      <c r="AA28" s="2" t="str">
        <f t="shared" si="19"/>
        <v/>
      </c>
      <c r="AB28" s="2">
        <f t="shared" si="20"/>
        <v>1</v>
      </c>
      <c r="AC28" s="2">
        <f t="shared" si="21"/>
        <v>1</v>
      </c>
      <c r="AD28" s="2">
        <f t="shared" si="22"/>
        <v>0</v>
      </c>
      <c r="AE28" s="2">
        <f t="shared" si="23"/>
        <v>1</v>
      </c>
      <c r="AF28" s="2" t="str">
        <f t="shared" si="24"/>
        <v/>
      </c>
      <c r="AG28" s="2">
        <f t="shared" si="25"/>
        <v>1</v>
      </c>
      <c r="AH28" s="2">
        <f t="shared" si="26"/>
        <v>1</v>
      </c>
      <c r="AI28" s="2">
        <f t="shared" si="27"/>
        <v>0</v>
      </c>
      <c r="AJ28" s="2">
        <f t="shared" si="28"/>
        <v>1</v>
      </c>
      <c r="AL28" s="20" t="b">
        <f>Tipps!A28&lt;&gt;Tipps!A29</f>
        <v>0</v>
      </c>
      <c r="AM28" s="20" t="str">
        <f t="shared" si="29"/>
        <v/>
      </c>
      <c r="AN28" s="20"/>
      <c r="AO28" s="20"/>
      <c r="AP28" s="20"/>
      <c r="AQ28" s="20"/>
      <c r="AR28" s="20"/>
      <c r="AS28" s="20"/>
      <c r="AT28" s="20"/>
    </row>
    <row r="29" spans="1:54" ht="15" x14ac:dyDescent="0.2">
      <c r="A29" s="3">
        <f t="shared" si="33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/>
      <c r="E29" s="11"/>
      <c r="F29" s="11"/>
      <c r="G29" s="11" t="s">
        <v>245</v>
      </c>
      <c r="H29" s="11"/>
      <c r="J29" s="14" t="str">
        <f t="shared" si="0"/>
        <v/>
      </c>
      <c r="K29" s="14" t="str">
        <f t="shared" si="1"/>
        <v/>
      </c>
      <c r="L29" s="14" t="str">
        <f t="shared" si="2"/>
        <v/>
      </c>
      <c r="M29" s="14" t="str">
        <f t="shared" si="3"/>
        <v/>
      </c>
      <c r="O29" s="2" t="str">
        <f t="shared" si="43"/>
        <v/>
      </c>
      <c r="P29" s="2" t="str">
        <f t="shared" si="42"/>
        <v/>
      </c>
      <c r="Q29" s="2" t="str">
        <f t="shared" si="42"/>
        <v/>
      </c>
      <c r="R29" s="2" t="str">
        <f t="shared" si="42"/>
        <v>LAR</v>
      </c>
      <c r="S29" s="2" t="str">
        <f t="shared" si="42"/>
        <v/>
      </c>
      <c r="T29" s="2">
        <f t="shared" si="5"/>
        <v>1</v>
      </c>
      <c r="U29" s="2">
        <f t="shared" si="6"/>
        <v>1</v>
      </c>
      <c r="V29" s="2">
        <f t="shared" si="7"/>
        <v>0</v>
      </c>
      <c r="W29" s="2">
        <f t="shared" si="8"/>
        <v>1</v>
      </c>
      <c r="X29" s="2">
        <f t="shared" si="18"/>
        <v>3</v>
      </c>
      <c r="Y29" s="2" t="str">
        <f t="shared" si="9"/>
        <v/>
      </c>
      <c r="Z29" s="2" t="str" cm="1">
        <f t="array" ref="Z29">IF(AND(O29&lt;&gt;"",SUM(T29:W29)=3),SUMPRODUCT(P$2:S$2,1-T29:W29),"")</f>
        <v/>
      </c>
      <c r="AA29" s="2" t="str">
        <f t="shared" si="19"/>
        <v/>
      </c>
      <c r="AB29" s="2">
        <f t="shared" si="20"/>
        <v>1</v>
      </c>
      <c r="AC29" s="2">
        <f t="shared" si="21"/>
        <v>1</v>
      </c>
      <c r="AD29" s="2">
        <f t="shared" si="22"/>
        <v>0</v>
      </c>
      <c r="AE29" s="2">
        <f t="shared" si="23"/>
        <v>1</v>
      </c>
      <c r="AF29" s="2" t="str">
        <f t="shared" si="24"/>
        <v/>
      </c>
      <c r="AG29" s="2">
        <f t="shared" si="25"/>
        <v>1</v>
      </c>
      <c r="AH29" s="2">
        <f t="shared" si="26"/>
        <v>1</v>
      </c>
      <c r="AI29" s="2">
        <f t="shared" si="27"/>
        <v>0</v>
      </c>
      <c r="AJ29" s="2">
        <f t="shared" si="28"/>
        <v>1</v>
      </c>
      <c r="AL29" s="20" t="b">
        <f>Tipps!A29&lt;&gt;Tipps!A30</f>
        <v>1</v>
      </c>
      <c r="AM29" s="20">
        <f t="shared" si="29"/>
        <v>27</v>
      </c>
      <c r="AN29" s="20"/>
      <c r="AO29" s="20"/>
      <c r="AP29" s="20"/>
      <c r="AQ29" s="20"/>
      <c r="AR29" s="20"/>
      <c r="AS29" s="20"/>
      <c r="AT29" s="20"/>
    </row>
    <row r="30" spans="1:54" ht="15" x14ac:dyDescent="0.2">
      <c r="A30" s="3">
        <f t="shared" si="33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/>
      <c r="E30" s="11"/>
      <c r="F30" s="11"/>
      <c r="G30" s="11"/>
      <c r="H30" s="11"/>
      <c r="J30" s="14" t="str">
        <f t="shared" si="0"/>
        <v/>
      </c>
      <c r="K30" s="14" t="str">
        <f t="shared" si="1"/>
        <v/>
      </c>
      <c r="L30" s="14" t="str">
        <f t="shared" si="2"/>
        <v/>
      </c>
      <c r="M30" s="14" t="str">
        <f t="shared" si="3"/>
        <v/>
      </c>
      <c r="O30" s="2" t="str">
        <f t="shared" si="43"/>
        <v/>
      </c>
      <c r="P30" s="2" t="str">
        <f t="shared" si="42"/>
        <v/>
      </c>
      <c r="Q30" s="2" t="str">
        <f t="shared" si="42"/>
        <v/>
      </c>
      <c r="R30" s="2" t="str">
        <f t="shared" si="42"/>
        <v/>
      </c>
      <c r="S30" s="2" t="str">
        <f t="shared" si="42"/>
        <v/>
      </c>
      <c r="T30" s="2">
        <f t="shared" si="5"/>
        <v>1</v>
      </c>
      <c r="U30" s="2">
        <f t="shared" si="6"/>
        <v>1</v>
      </c>
      <c r="V30" s="2">
        <f t="shared" si="7"/>
        <v>1</v>
      </c>
      <c r="W30" s="2">
        <f t="shared" si="8"/>
        <v>1</v>
      </c>
      <c r="X30" s="2">
        <f t="shared" si="18"/>
        <v>0</v>
      </c>
      <c r="Y30" s="2" t="str">
        <f t="shared" si="9"/>
        <v/>
      </c>
      <c r="Z30" s="2" t="str" cm="1">
        <f t="array" ref="Z30">IF(AND(O30&lt;&gt;"",SUM(T30:W30)=3),SUMPRODUCT(P$2:S$2,1-T30:W30),"")</f>
        <v/>
      </c>
      <c r="AA30" s="2" t="str">
        <f t="shared" si="19"/>
        <v/>
      </c>
      <c r="AB30" s="2">
        <f t="shared" si="20"/>
        <v>1</v>
      </c>
      <c r="AC30" s="2">
        <f t="shared" si="21"/>
        <v>1</v>
      </c>
      <c r="AD30" s="2">
        <f t="shared" si="22"/>
        <v>1</v>
      </c>
      <c r="AE30" s="2">
        <f t="shared" si="23"/>
        <v>1</v>
      </c>
      <c r="AF30" s="2" t="str">
        <f t="shared" si="24"/>
        <v/>
      </c>
      <c r="AG30" s="2">
        <f t="shared" si="25"/>
        <v>1</v>
      </c>
      <c r="AH30" s="2">
        <f t="shared" si="26"/>
        <v>1</v>
      </c>
      <c r="AI30" s="2">
        <f t="shared" si="27"/>
        <v>1</v>
      </c>
      <c r="AJ30" s="2">
        <f t="shared" si="28"/>
        <v>1</v>
      </c>
      <c r="AL30" s="20" t="b">
        <f>Tipps!A30&lt;&gt;Tipps!A31</f>
        <v>0</v>
      </c>
      <c r="AM30" s="20" t="str">
        <f t="shared" si="29"/>
        <v/>
      </c>
      <c r="AN30" s="20"/>
      <c r="AO30" s="20"/>
      <c r="AP30" s="20"/>
      <c r="AQ30" s="20"/>
      <c r="AR30" s="20"/>
      <c r="AS30" s="20"/>
      <c r="AT30" s="20"/>
    </row>
    <row r="31" spans="1:54" ht="15" x14ac:dyDescent="0.2">
      <c r="A31" s="3">
        <f t="shared" si="33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/>
      <c r="E31" s="11"/>
      <c r="F31" s="11"/>
      <c r="G31" s="11"/>
      <c r="H31" s="11"/>
      <c r="J31" s="14" t="str">
        <f t="shared" si="0"/>
        <v/>
      </c>
      <c r="K31" s="14" t="str">
        <f t="shared" si="1"/>
        <v/>
      </c>
      <c r="L31" s="14" t="str">
        <f t="shared" si="2"/>
        <v/>
      </c>
      <c r="M31" s="14" t="str">
        <f t="shared" si="3"/>
        <v/>
      </c>
      <c r="O31" s="2" t="str">
        <f t="shared" si="43"/>
        <v/>
      </c>
      <c r="P31" s="2" t="str">
        <f t="shared" si="42"/>
        <v/>
      </c>
      <c r="Q31" s="2" t="str">
        <f t="shared" si="42"/>
        <v/>
      </c>
      <c r="R31" s="2" t="str">
        <f t="shared" si="42"/>
        <v/>
      </c>
      <c r="S31" s="2" t="str">
        <f t="shared" si="42"/>
        <v/>
      </c>
      <c r="T31" s="2">
        <f t="shared" si="5"/>
        <v>1</v>
      </c>
      <c r="U31" s="2">
        <f t="shared" si="6"/>
        <v>1</v>
      </c>
      <c r="V31" s="2">
        <f t="shared" si="7"/>
        <v>1</v>
      </c>
      <c r="W31" s="2">
        <f t="shared" si="8"/>
        <v>1</v>
      </c>
      <c r="X31" s="2">
        <f t="shared" si="18"/>
        <v>0</v>
      </c>
      <c r="Y31" s="2" t="str">
        <f t="shared" si="9"/>
        <v/>
      </c>
      <c r="Z31" s="2" t="str" cm="1">
        <f t="array" ref="Z31">IF(AND(O31&lt;&gt;"",SUM(T31:W31)=3),SUMPRODUCT(P$2:S$2,1-T31:W31),"")</f>
        <v/>
      </c>
      <c r="AA31" s="2" t="str">
        <f t="shared" si="19"/>
        <v/>
      </c>
      <c r="AB31" s="2">
        <f t="shared" si="20"/>
        <v>1</v>
      </c>
      <c r="AC31" s="2">
        <f t="shared" si="21"/>
        <v>1</v>
      </c>
      <c r="AD31" s="2">
        <f t="shared" si="22"/>
        <v>1</v>
      </c>
      <c r="AE31" s="2">
        <f t="shared" si="23"/>
        <v>1</v>
      </c>
      <c r="AF31" s="2" t="str">
        <f t="shared" si="24"/>
        <v/>
      </c>
      <c r="AG31" s="2">
        <f t="shared" si="25"/>
        <v>1</v>
      </c>
      <c r="AH31" s="2">
        <f t="shared" si="26"/>
        <v>1</v>
      </c>
      <c r="AI31" s="2">
        <f t="shared" si="27"/>
        <v>1</v>
      </c>
      <c r="AJ31" s="2">
        <f t="shared" si="28"/>
        <v>1</v>
      </c>
      <c r="AL31" s="20" t="b">
        <f>Tipps!A31&lt;&gt;Tipps!A32</f>
        <v>0</v>
      </c>
      <c r="AM31" s="20" t="str">
        <f t="shared" si="29"/>
        <v/>
      </c>
      <c r="AN31" s="20"/>
      <c r="AO31" s="20"/>
      <c r="AP31" s="20"/>
      <c r="AQ31" s="20"/>
      <c r="AR31" s="20"/>
      <c r="AS31" s="20"/>
      <c r="AT31" s="20"/>
    </row>
    <row r="32" spans="1:54" ht="15" x14ac:dyDescent="0.2">
      <c r="A32" s="3">
        <f t="shared" si="33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/>
      <c r="E32" s="11"/>
      <c r="F32" s="11"/>
      <c r="G32" s="11"/>
      <c r="H32" s="11"/>
      <c r="J32" s="14" t="str">
        <f t="shared" si="0"/>
        <v/>
      </c>
      <c r="K32" s="14" t="str">
        <f t="shared" si="1"/>
        <v/>
      </c>
      <c r="L32" s="14" t="str">
        <f t="shared" si="2"/>
        <v/>
      </c>
      <c r="M32" s="14" t="str">
        <f t="shared" si="3"/>
        <v/>
      </c>
      <c r="O32" s="2" t="str">
        <f t="shared" si="43"/>
        <v/>
      </c>
      <c r="P32" s="2" t="str">
        <f t="shared" si="42"/>
        <v/>
      </c>
      <c r="Q32" s="2" t="str">
        <f t="shared" si="42"/>
        <v/>
      </c>
      <c r="R32" s="2" t="str">
        <f t="shared" si="42"/>
        <v/>
      </c>
      <c r="S32" s="2" t="str">
        <f t="shared" si="42"/>
        <v/>
      </c>
      <c r="T32" s="2">
        <f t="shared" si="5"/>
        <v>1</v>
      </c>
      <c r="U32" s="2">
        <f t="shared" si="6"/>
        <v>1</v>
      </c>
      <c r="V32" s="2">
        <f t="shared" si="7"/>
        <v>1</v>
      </c>
      <c r="W32" s="2">
        <f t="shared" si="8"/>
        <v>1</v>
      </c>
      <c r="X32" s="2">
        <f t="shared" si="18"/>
        <v>0</v>
      </c>
      <c r="Y32" s="2" t="str">
        <f t="shared" si="9"/>
        <v/>
      </c>
      <c r="Z32" s="2" t="str" cm="1">
        <f t="array" ref="Z32">IF(AND(O32&lt;&gt;"",SUM(T32:W32)=3),SUMPRODUCT(P$2:S$2,1-T32:W32),"")</f>
        <v/>
      </c>
      <c r="AA32" s="2" t="str">
        <f t="shared" si="19"/>
        <v/>
      </c>
      <c r="AB32" s="2">
        <f t="shared" si="20"/>
        <v>1</v>
      </c>
      <c r="AC32" s="2">
        <f t="shared" si="21"/>
        <v>1</v>
      </c>
      <c r="AD32" s="2">
        <f t="shared" si="22"/>
        <v>1</v>
      </c>
      <c r="AE32" s="2">
        <f t="shared" si="23"/>
        <v>1</v>
      </c>
      <c r="AF32" s="2" t="str">
        <f t="shared" si="24"/>
        <v/>
      </c>
      <c r="AG32" s="2">
        <f t="shared" si="25"/>
        <v>1</v>
      </c>
      <c r="AH32" s="2">
        <f t="shared" si="26"/>
        <v>1</v>
      </c>
      <c r="AI32" s="2">
        <f t="shared" si="27"/>
        <v>1</v>
      </c>
      <c r="AJ32" s="2">
        <f t="shared" si="28"/>
        <v>1</v>
      </c>
      <c r="AL32" s="20" t="b">
        <f>Tipps!A32&lt;&gt;Tipps!A33</f>
        <v>0</v>
      </c>
      <c r="AM32" s="20" t="str">
        <f t="shared" si="29"/>
        <v/>
      </c>
      <c r="AN32" s="20"/>
      <c r="AO32" s="20"/>
      <c r="AP32" s="20"/>
      <c r="AQ32" s="20"/>
      <c r="AR32" s="20"/>
      <c r="AS32" s="20"/>
      <c r="AT32" s="20"/>
    </row>
    <row r="33" spans="1:46" ht="15" x14ac:dyDescent="0.2">
      <c r="A33" s="3">
        <f t="shared" si="33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/>
      <c r="E33" s="11"/>
      <c r="F33" s="11"/>
      <c r="G33" s="11"/>
      <c r="H33" s="11"/>
      <c r="J33" s="14" t="str">
        <f t="shared" si="0"/>
        <v/>
      </c>
      <c r="K33" s="14" t="str">
        <f t="shared" si="1"/>
        <v/>
      </c>
      <c r="L33" s="14" t="str">
        <f t="shared" si="2"/>
        <v/>
      </c>
      <c r="M33" s="14" t="str">
        <f t="shared" si="3"/>
        <v/>
      </c>
      <c r="O33" s="2" t="str">
        <f t="shared" si="43"/>
        <v/>
      </c>
      <c r="P33" s="2" t="str">
        <f t="shared" si="42"/>
        <v/>
      </c>
      <c r="Q33" s="2" t="str">
        <f t="shared" si="42"/>
        <v/>
      </c>
      <c r="R33" s="2" t="str">
        <f t="shared" si="42"/>
        <v/>
      </c>
      <c r="S33" s="2" t="str">
        <f t="shared" si="42"/>
        <v/>
      </c>
      <c r="T33" s="2">
        <f t="shared" si="5"/>
        <v>1</v>
      </c>
      <c r="U33" s="2">
        <f t="shared" si="6"/>
        <v>1</v>
      </c>
      <c r="V33" s="2">
        <f t="shared" si="7"/>
        <v>1</v>
      </c>
      <c r="W33" s="2">
        <f t="shared" si="8"/>
        <v>1</v>
      </c>
      <c r="X33" s="2">
        <f t="shared" si="18"/>
        <v>0</v>
      </c>
      <c r="Y33" s="2" t="str">
        <f t="shared" si="9"/>
        <v/>
      </c>
      <c r="Z33" s="2" t="str" cm="1">
        <f t="array" ref="Z33">IF(AND(O33&lt;&gt;"",SUM(T33:W33)=3),SUMPRODUCT(P$2:S$2,1-T33:W33),"")</f>
        <v/>
      </c>
      <c r="AA33" s="2" t="str">
        <f t="shared" si="19"/>
        <v/>
      </c>
      <c r="AB33" s="2">
        <f t="shared" si="20"/>
        <v>1</v>
      </c>
      <c r="AC33" s="2">
        <f t="shared" si="21"/>
        <v>1</v>
      </c>
      <c r="AD33" s="2">
        <f t="shared" si="22"/>
        <v>1</v>
      </c>
      <c r="AE33" s="2">
        <f t="shared" si="23"/>
        <v>1</v>
      </c>
      <c r="AF33" s="2" t="str">
        <f t="shared" si="24"/>
        <v/>
      </c>
      <c r="AG33" s="2">
        <f t="shared" si="25"/>
        <v>1</v>
      </c>
      <c r="AH33" s="2">
        <f t="shared" si="26"/>
        <v>1</v>
      </c>
      <c r="AI33" s="2">
        <f t="shared" si="27"/>
        <v>1</v>
      </c>
      <c r="AJ33" s="2">
        <f t="shared" si="28"/>
        <v>1</v>
      </c>
      <c r="AL33" s="20" t="b">
        <f>Tipps!A33&lt;&gt;Tipps!A34</f>
        <v>1</v>
      </c>
      <c r="AM33" s="20">
        <f t="shared" si="29"/>
        <v>31</v>
      </c>
      <c r="AN33" s="20"/>
      <c r="AO33" s="20"/>
      <c r="AP33" s="20"/>
      <c r="AQ33" s="20"/>
      <c r="AR33" s="20"/>
      <c r="AS33" s="20"/>
      <c r="AT33" s="20"/>
    </row>
    <row r="34" spans="1:46" ht="15" x14ac:dyDescent="0.2">
      <c r="A34" s="3">
        <f t="shared" si="33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/>
      <c r="E34" s="11"/>
      <c r="F34" s="11"/>
      <c r="G34" s="11"/>
      <c r="H34" s="11"/>
      <c r="J34" s="14" t="str">
        <f t="shared" si="0"/>
        <v/>
      </c>
      <c r="K34" s="14" t="str">
        <f t="shared" si="1"/>
        <v/>
      </c>
      <c r="L34" s="14" t="str">
        <f t="shared" si="2"/>
        <v/>
      </c>
      <c r="M34" s="14" t="str">
        <f t="shared" si="3"/>
        <v/>
      </c>
      <c r="O34" s="2" t="str">
        <f t="shared" si="43"/>
        <v/>
      </c>
      <c r="P34" s="2" t="str">
        <f t="shared" si="42"/>
        <v/>
      </c>
      <c r="Q34" s="2" t="str">
        <f t="shared" si="42"/>
        <v/>
      </c>
      <c r="R34" s="2" t="str">
        <f t="shared" si="42"/>
        <v/>
      </c>
      <c r="S34" s="2" t="str">
        <f t="shared" si="42"/>
        <v/>
      </c>
      <c r="T34" s="2">
        <f t="shared" si="5"/>
        <v>1</v>
      </c>
      <c r="U34" s="2">
        <f t="shared" si="6"/>
        <v>1</v>
      </c>
      <c r="V34" s="2">
        <f t="shared" si="7"/>
        <v>1</v>
      </c>
      <c r="W34" s="2">
        <f t="shared" si="8"/>
        <v>1</v>
      </c>
      <c r="X34" s="2">
        <f t="shared" si="18"/>
        <v>0</v>
      </c>
      <c r="Y34" s="2" t="str">
        <f t="shared" si="9"/>
        <v/>
      </c>
      <c r="Z34" s="2" t="str" cm="1">
        <f t="array" ref="Z34">IF(AND(O34&lt;&gt;"",SUM(T34:W34)=3),SUMPRODUCT(P$2:S$2,1-T34:W34),"")</f>
        <v/>
      </c>
      <c r="AA34" s="2" t="str">
        <f t="shared" si="19"/>
        <v/>
      </c>
      <c r="AB34" s="2">
        <f t="shared" si="20"/>
        <v>1</v>
      </c>
      <c r="AC34" s="2">
        <f t="shared" si="21"/>
        <v>1</v>
      </c>
      <c r="AD34" s="2">
        <f t="shared" si="22"/>
        <v>1</v>
      </c>
      <c r="AE34" s="2">
        <f t="shared" si="23"/>
        <v>1</v>
      </c>
      <c r="AF34" s="2" t="str">
        <f t="shared" si="24"/>
        <v/>
      </c>
      <c r="AG34" s="2">
        <f t="shared" si="25"/>
        <v>1</v>
      </c>
      <c r="AH34" s="2">
        <f t="shared" si="26"/>
        <v>1</v>
      </c>
      <c r="AI34" s="2">
        <f t="shared" si="27"/>
        <v>1</v>
      </c>
      <c r="AJ34" s="2">
        <f t="shared" si="28"/>
        <v>1</v>
      </c>
      <c r="AL34" s="20" t="b">
        <f>Tipps!A34&lt;&gt;Tipps!A35</f>
        <v>0</v>
      </c>
      <c r="AM34" s="20" t="str">
        <f t="shared" si="29"/>
        <v/>
      </c>
      <c r="AN34" s="20"/>
      <c r="AO34" s="20"/>
      <c r="AP34" s="20"/>
      <c r="AQ34" s="20"/>
      <c r="AR34" s="20"/>
      <c r="AS34" s="20"/>
      <c r="AT34" s="20"/>
    </row>
    <row r="35" spans="1:46" ht="15" x14ac:dyDescent="0.2">
      <c r="A35" s="3">
        <f t="shared" si="33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/>
      <c r="E35" s="11"/>
      <c r="F35" s="11"/>
      <c r="G35" s="11"/>
      <c r="H35" s="11"/>
      <c r="J35" s="14" t="str">
        <f t="shared" ref="J35:J68" si="44">IF(OR($D35="",E35=""),"",(T35*3+AB35+AG35)*IF($I35="x2",2,1))</f>
        <v/>
      </c>
      <c r="K35" s="14" t="str">
        <f t="shared" ref="K35:K68" si="45">IF(OR($D35="",F35=""),"",(U35*3+AC35+AH35)*IF($I35="x2",2,1))</f>
        <v/>
      </c>
      <c r="L35" s="14" t="str">
        <f t="shared" ref="L35:L68" si="46">IF(OR($D35="",G35=""),"",(V35*3+AD35+AI35)*IF($I35="x2",2,1))</f>
        <v/>
      </c>
      <c r="M35" s="14" t="str">
        <f t="shared" ref="M35:M68" si="47">IF(OR($D35="",H35=""),"",(W35*3+AE35+AJ35)*IF($I35="x2",2,1))</f>
        <v/>
      </c>
      <c r="O35" s="2" t="str">
        <f t="shared" si="43"/>
        <v/>
      </c>
      <c r="P35" s="2" t="str">
        <f t="shared" si="42"/>
        <v/>
      </c>
      <c r="Q35" s="2" t="str">
        <f t="shared" si="42"/>
        <v/>
      </c>
      <c r="R35" s="2" t="str">
        <f t="shared" si="42"/>
        <v/>
      </c>
      <c r="S35" s="2" t="str">
        <f t="shared" si="42"/>
        <v/>
      </c>
      <c r="T35" s="2">
        <f t="shared" ref="T35:T68" si="48">(P35=$O35)*1</f>
        <v>1</v>
      </c>
      <c r="U35" s="2">
        <f t="shared" ref="U35:U68" si="49">(Q35=$O35)*1</f>
        <v>1</v>
      </c>
      <c r="V35" s="2">
        <f t="shared" ref="V35:V68" si="50">(R35=$O35)*1</f>
        <v>1</v>
      </c>
      <c r="W35" s="2">
        <f t="shared" ref="W35:W68" si="51">(S35=$O35)*1</f>
        <v>1</v>
      </c>
      <c r="X35" s="2">
        <f t="shared" si="18"/>
        <v>0</v>
      </c>
      <c r="Y35" s="2" t="str">
        <f t="shared" ref="Y35:Y68" si="52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9"/>
        <v/>
      </c>
      <c r="AB35" s="2">
        <f t="shared" si="20"/>
        <v>1</v>
      </c>
      <c r="AC35" s="2">
        <f t="shared" si="21"/>
        <v>1</v>
      </c>
      <c r="AD35" s="2">
        <f t="shared" si="22"/>
        <v>1</v>
      </c>
      <c r="AE35" s="2">
        <f t="shared" si="23"/>
        <v>1</v>
      </c>
      <c r="AF35" s="2" t="str">
        <f t="shared" si="24"/>
        <v/>
      </c>
      <c r="AG35" s="2">
        <f t="shared" si="25"/>
        <v>1</v>
      </c>
      <c r="AH35" s="2">
        <f t="shared" si="26"/>
        <v>1</v>
      </c>
      <c r="AI35" s="2">
        <f t="shared" si="27"/>
        <v>1</v>
      </c>
      <c r="AJ35" s="2">
        <f t="shared" si="28"/>
        <v>1</v>
      </c>
      <c r="AL35" s="20" t="b">
        <f>Tipps!A35&lt;&gt;Tipps!A36</f>
        <v>0</v>
      </c>
      <c r="AM35" s="20" t="str">
        <f t="shared" si="29"/>
        <v/>
      </c>
      <c r="AN35" s="20"/>
      <c r="AO35" s="20"/>
      <c r="AP35" s="20"/>
      <c r="AQ35" s="20"/>
      <c r="AR35" s="20"/>
      <c r="AS35" s="20"/>
      <c r="AT35" s="20"/>
    </row>
    <row r="36" spans="1:46" ht="15" x14ac:dyDescent="0.2">
      <c r="A36" s="3">
        <f t="shared" si="33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/>
      <c r="E36" s="11"/>
      <c r="F36" s="11"/>
      <c r="G36" s="11"/>
      <c r="H36" s="11"/>
      <c r="J36" s="14" t="str">
        <f t="shared" si="44"/>
        <v/>
      </c>
      <c r="K36" s="14" t="str">
        <f t="shared" si="45"/>
        <v/>
      </c>
      <c r="L36" s="14" t="str">
        <f t="shared" si="46"/>
        <v/>
      </c>
      <c r="M36" s="14" t="str">
        <f t="shared" si="47"/>
        <v/>
      </c>
      <c r="O36" s="2" t="str">
        <f t="shared" si="43"/>
        <v/>
      </c>
      <c r="P36" s="2" t="str">
        <f t="shared" si="42"/>
        <v/>
      </c>
      <c r="Q36" s="2" t="str">
        <f t="shared" si="42"/>
        <v/>
      </c>
      <c r="R36" s="2" t="str">
        <f t="shared" si="42"/>
        <v/>
      </c>
      <c r="S36" s="2" t="str">
        <f t="shared" si="42"/>
        <v/>
      </c>
      <c r="T36" s="2">
        <f t="shared" si="48"/>
        <v>1</v>
      </c>
      <c r="U36" s="2">
        <f t="shared" si="49"/>
        <v>1</v>
      </c>
      <c r="V36" s="2">
        <f t="shared" si="50"/>
        <v>1</v>
      </c>
      <c r="W36" s="2">
        <f t="shared" si="51"/>
        <v>1</v>
      </c>
      <c r="X36" s="2">
        <f t="shared" si="18"/>
        <v>0</v>
      </c>
      <c r="Y36" s="2" t="str">
        <f t="shared" si="52"/>
        <v/>
      </c>
      <c r="Z36" s="2" t="str" cm="1">
        <f t="array" ref="Z36">IF(AND(O36&lt;&gt;"",SUM(T36:W36)=3),SUMPRODUCT(P$2:S$2,1-T36:W36),"")</f>
        <v/>
      </c>
      <c r="AA36" s="2" t="str">
        <f t="shared" si="19"/>
        <v/>
      </c>
      <c r="AB36" s="2">
        <f t="shared" si="20"/>
        <v>1</v>
      </c>
      <c r="AC36" s="2">
        <f t="shared" si="21"/>
        <v>1</v>
      </c>
      <c r="AD36" s="2">
        <f t="shared" si="22"/>
        <v>1</v>
      </c>
      <c r="AE36" s="2">
        <f t="shared" si="23"/>
        <v>1</v>
      </c>
      <c r="AF36" s="2" t="str">
        <f t="shared" si="24"/>
        <v/>
      </c>
      <c r="AG36" s="2">
        <f t="shared" si="25"/>
        <v>1</v>
      </c>
      <c r="AH36" s="2">
        <f t="shared" si="26"/>
        <v>1</v>
      </c>
      <c r="AI36" s="2">
        <f t="shared" si="27"/>
        <v>1</v>
      </c>
      <c r="AJ36" s="2">
        <f t="shared" si="28"/>
        <v>1</v>
      </c>
      <c r="AL36" s="20" t="b">
        <f>Tipps!A36&lt;&gt;Tipps!A37</f>
        <v>0</v>
      </c>
      <c r="AM36" s="20" t="str">
        <f t="shared" si="29"/>
        <v/>
      </c>
      <c r="AN36" s="20"/>
      <c r="AO36" s="20"/>
      <c r="AP36" s="20"/>
      <c r="AQ36" s="20"/>
      <c r="AR36" s="20"/>
      <c r="AS36" s="20"/>
      <c r="AT36" s="20"/>
    </row>
    <row r="37" spans="1:46" ht="15" x14ac:dyDescent="0.2">
      <c r="A37" s="3">
        <f t="shared" si="33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/>
      <c r="E37" s="11"/>
      <c r="F37" s="11"/>
      <c r="G37" s="11"/>
      <c r="H37" s="11"/>
      <c r="J37" s="14" t="str">
        <f t="shared" si="44"/>
        <v/>
      </c>
      <c r="K37" s="14" t="str">
        <f t="shared" si="45"/>
        <v/>
      </c>
      <c r="L37" s="14" t="str">
        <f t="shared" si="46"/>
        <v/>
      </c>
      <c r="M37" s="14" t="str">
        <f t="shared" si="47"/>
        <v/>
      </c>
      <c r="O37" s="2" t="str">
        <f t="shared" si="43"/>
        <v/>
      </c>
      <c r="P37" s="2" t="str">
        <f t="shared" si="42"/>
        <v/>
      </c>
      <c r="Q37" s="2" t="str">
        <f t="shared" si="42"/>
        <v/>
      </c>
      <c r="R37" s="2" t="str">
        <f t="shared" si="42"/>
        <v/>
      </c>
      <c r="S37" s="2" t="str">
        <f t="shared" si="42"/>
        <v/>
      </c>
      <c r="T37" s="2">
        <f t="shared" si="48"/>
        <v>1</v>
      </c>
      <c r="U37" s="2">
        <f t="shared" si="49"/>
        <v>1</v>
      </c>
      <c r="V37" s="2">
        <f t="shared" si="50"/>
        <v>1</v>
      </c>
      <c r="W37" s="2">
        <f t="shared" si="51"/>
        <v>1</v>
      </c>
      <c r="X37" s="2">
        <f t="shared" si="18"/>
        <v>0</v>
      </c>
      <c r="Y37" s="2" t="str">
        <f t="shared" si="52"/>
        <v/>
      </c>
      <c r="Z37" s="2" t="str" cm="1">
        <f t="array" ref="Z37">IF(AND(O37&lt;&gt;"",SUM(T37:W37)=3),SUMPRODUCT(P$2:S$2,1-T37:W37),"")</f>
        <v/>
      </c>
      <c r="AA37" s="2" t="str">
        <f t="shared" si="19"/>
        <v/>
      </c>
      <c r="AB37" s="2">
        <f t="shared" si="20"/>
        <v>1</v>
      </c>
      <c r="AC37" s="2">
        <f t="shared" si="21"/>
        <v>1</v>
      </c>
      <c r="AD37" s="2">
        <f t="shared" si="22"/>
        <v>1</v>
      </c>
      <c r="AE37" s="2">
        <f t="shared" si="23"/>
        <v>1</v>
      </c>
      <c r="AF37" s="2" t="str">
        <f t="shared" si="24"/>
        <v/>
      </c>
      <c r="AG37" s="2">
        <f t="shared" si="25"/>
        <v>1</v>
      </c>
      <c r="AH37" s="2">
        <f t="shared" si="26"/>
        <v>1</v>
      </c>
      <c r="AI37" s="2">
        <f t="shared" si="27"/>
        <v>1</v>
      </c>
      <c r="AJ37" s="2">
        <f t="shared" si="28"/>
        <v>1</v>
      </c>
      <c r="AL37" s="20" t="b">
        <f>Tipps!A37&lt;&gt;Tipps!A38</f>
        <v>1</v>
      </c>
      <c r="AM37" s="20">
        <f t="shared" si="29"/>
        <v>35</v>
      </c>
      <c r="AN37" s="20"/>
      <c r="AO37" s="20"/>
      <c r="AP37" s="20"/>
      <c r="AQ37" s="20"/>
      <c r="AR37" s="20"/>
      <c r="AS37" s="20"/>
      <c r="AT37" s="20"/>
    </row>
    <row r="38" spans="1:46" ht="15" x14ac:dyDescent="0.2">
      <c r="A38" s="3">
        <f t="shared" si="33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/>
      <c r="E38" s="11"/>
      <c r="F38" s="11"/>
      <c r="G38" s="11"/>
      <c r="H38" s="11"/>
      <c r="J38" s="14" t="str">
        <f t="shared" si="44"/>
        <v/>
      </c>
      <c r="K38" s="14" t="str">
        <f t="shared" si="45"/>
        <v/>
      </c>
      <c r="L38" s="14" t="str">
        <f t="shared" si="46"/>
        <v/>
      </c>
      <c r="M38" s="14" t="str">
        <f t="shared" si="47"/>
        <v/>
      </c>
      <c r="O38" s="2" t="str">
        <f t="shared" si="43"/>
        <v/>
      </c>
      <c r="P38" s="2" t="str">
        <f t="shared" si="42"/>
        <v/>
      </c>
      <c r="Q38" s="2" t="str">
        <f t="shared" si="42"/>
        <v/>
      </c>
      <c r="R38" s="2" t="str">
        <f t="shared" si="42"/>
        <v/>
      </c>
      <c r="S38" s="2" t="str">
        <f t="shared" si="42"/>
        <v/>
      </c>
      <c r="T38" s="2">
        <f t="shared" si="48"/>
        <v>1</v>
      </c>
      <c r="U38" s="2">
        <f t="shared" si="49"/>
        <v>1</v>
      </c>
      <c r="V38" s="2">
        <f t="shared" si="50"/>
        <v>1</v>
      </c>
      <c r="W38" s="2">
        <f t="shared" si="51"/>
        <v>1</v>
      </c>
      <c r="X38" s="2">
        <f t="shared" si="18"/>
        <v>0</v>
      </c>
      <c r="Y38" s="2" t="str">
        <f t="shared" si="52"/>
        <v/>
      </c>
      <c r="Z38" s="2" t="str" cm="1">
        <f t="array" ref="Z38">IF(AND(O38&lt;&gt;"",SUM(T38:W38)=3),SUMPRODUCT(P$2:S$2,1-T38:W38),"")</f>
        <v/>
      </c>
      <c r="AA38" s="2" t="str">
        <f t="shared" si="19"/>
        <v/>
      </c>
      <c r="AB38" s="2">
        <f t="shared" si="20"/>
        <v>1</v>
      </c>
      <c r="AC38" s="2">
        <f t="shared" si="21"/>
        <v>1</v>
      </c>
      <c r="AD38" s="2">
        <f t="shared" si="22"/>
        <v>1</v>
      </c>
      <c r="AE38" s="2">
        <f t="shared" si="23"/>
        <v>1</v>
      </c>
      <c r="AF38" s="2" t="str">
        <f t="shared" si="24"/>
        <v/>
      </c>
      <c r="AG38" s="2">
        <f t="shared" si="25"/>
        <v>1</v>
      </c>
      <c r="AH38" s="2">
        <f t="shared" si="26"/>
        <v>1</v>
      </c>
      <c r="AI38" s="2">
        <f t="shared" si="27"/>
        <v>1</v>
      </c>
      <c r="AJ38" s="2">
        <f t="shared" si="28"/>
        <v>1</v>
      </c>
      <c r="AL38" s="20" t="b">
        <f>Tipps!A38&lt;&gt;Tipps!A39</f>
        <v>0</v>
      </c>
      <c r="AM38" s="20" t="str">
        <f t="shared" si="29"/>
        <v/>
      </c>
      <c r="AN38" s="20"/>
      <c r="AO38" s="20"/>
      <c r="AP38" s="20"/>
      <c r="AQ38" s="20"/>
      <c r="AR38" s="20"/>
      <c r="AS38" s="20"/>
      <c r="AT38" s="20"/>
    </row>
    <row r="39" spans="1:46" ht="15" x14ac:dyDescent="0.2">
      <c r="A39" s="3">
        <f t="shared" si="33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/>
      <c r="E39" s="11"/>
      <c r="F39" s="11"/>
      <c r="G39" s="11"/>
      <c r="H39" s="11"/>
      <c r="J39" s="14" t="str">
        <f t="shared" si="44"/>
        <v/>
      </c>
      <c r="K39" s="14" t="str">
        <f t="shared" si="45"/>
        <v/>
      </c>
      <c r="L39" s="14" t="str">
        <f t="shared" si="46"/>
        <v/>
      </c>
      <c r="M39" s="14" t="str">
        <f t="shared" si="47"/>
        <v/>
      </c>
      <c r="O39" s="2" t="str">
        <f t="shared" si="43"/>
        <v/>
      </c>
      <c r="P39" s="2" t="str">
        <f t="shared" si="42"/>
        <v/>
      </c>
      <c r="Q39" s="2" t="str">
        <f t="shared" si="42"/>
        <v/>
      </c>
      <c r="R39" s="2" t="str">
        <f t="shared" si="42"/>
        <v/>
      </c>
      <c r="S39" s="2" t="str">
        <f t="shared" si="42"/>
        <v/>
      </c>
      <c r="T39" s="2">
        <f t="shared" si="48"/>
        <v>1</v>
      </c>
      <c r="U39" s="2">
        <f t="shared" si="49"/>
        <v>1</v>
      </c>
      <c r="V39" s="2">
        <f t="shared" si="50"/>
        <v>1</v>
      </c>
      <c r="W39" s="2">
        <f t="shared" si="51"/>
        <v>1</v>
      </c>
      <c r="X39" s="2">
        <f t="shared" si="18"/>
        <v>0</v>
      </c>
      <c r="Y39" s="2" t="str">
        <f t="shared" si="52"/>
        <v/>
      </c>
      <c r="Z39" s="2" t="str" cm="1">
        <f t="array" ref="Z39">IF(AND(O39&lt;&gt;"",SUM(T39:W39)=3),SUMPRODUCT(P$2:S$2,1-T39:W39),"")</f>
        <v/>
      </c>
      <c r="AA39" s="2" t="str">
        <f t="shared" si="19"/>
        <v/>
      </c>
      <c r="AB39" s="2">
        <f t="shared" si="20"/>
        <v>1</v>
      </c>
      <c r="AC39" s="2">
        <f t="shared" si="21"/>
        <v>1</v>
      </c>
      <c r="AD39" s="2">
        <f t="shared" si="22"/>
        <v>1</v>
      </c>
      <c r="AE39" s="2">
        <f t="shared" si="23"/>
        <v>1</v>
      </c>
      <c r="AF39" s="2" t="str">
        <f t="shared" si="24"/>
        <v/>
      </c>
      <c r="AG39" s="2">
        <f t="shared" si="25"/>
        <v>1</v>
      </c>
      <c r="AH39" s="2">
        <f t="shared" si="26"/>
        <v>1</v>
      </c>
      <c r="AI39" s="2">
        <f t="shared" si="27"/>
        <v>1</v>
      </c>
      <c r="AJ39" s="2">
        <f t="shared" si="28"/>
        <v>1</v>
      </c>
      <c r="AL39" s="20" t="b">
        <f>Tipps!A39&lt;&gt;Tipps!A40</f>
        <v>1</v>
      </c>
      <c r="AM39" s="20">
        <f t="shared" si="29"/>
        <v>37</v>
      </c>
      <c r="AN39" s="20"/>
      <c r="AO39" s="20"/>
      <c r="AP39" s="20"/>
      <c r="AQ39" s="20"/>
      <c r="AR39" s="20"/>
      <c r="AS39" s="20"/>
      <c r="AT39" s="20"/>
    </row>
    <row r="40" spans="1:46" ht="15" x14ac:dyDescent="0.2">
      <c r="A40" s="3">
        <f t="shared" si="33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44"/>
        <v/>
      </c>
      <c r="K40" s="14" t="str">
        <f t="shared" si="45"/>
        <v/>
      </c>
      <c r="L40" s="14" t="str">
        <f t="shared" si="46"/>
        <v/>
      </c>
      <c r="M40" s="14" t="str">
        <f t="shared" si="47"/>
        <v/>
      </c>
      <c r="O40" s="2" t="str">
        <f t="shared" si="43"/>
        <v/>
      </c>
      <c r="P40" s="2" t="str">
        <f t="shared" si="42"/>
        <v/>
      </c>
      <c r="Q40" s="2" t="str">
        <f t="shared" si="42"/>
        <v/>
      </c>
      <c r="R40" s="2" t="str">
        <f t="shared" si="42"/>
        <v/>
      </c>
      <c r="S40" s="2" t="str">
        <f t="shared" si="42"/>
        <v/>
      </c>
      <c r="T40" s="2">
        <f t="shared" si="48"/>
        <v>1</v>
      </c>
      <c r="U40" s="2">
        <f t="shared" si="49"/>
        <v>1</v>
      </c>
      <c r="V40" s="2">
        <f t="shared" si="50"/>
        <v>1</v>
      </c>
      <c r="W40" s="2">
        <f t="shared" si="51"/>
        <v>1</v>
      </c>
      <c r="X40" s="2">
        <f t="shared" si="18"/>
        <v>0</v>
      </c>
      <c r="Y40" s="2" t="str">
        <f t="shared" si="52"/>
        <v/>
      </c>
      <c r="Z40" s="2" t="str" cm="1">
        <f t="array" ref="Z40">IF(AND(O40&lt;&gt;"",SUM(T40:W40)=3),SUMPRODUCT(P$2:S$2,1-T40:W40),"")</f>
        <v/>
      </c>
      <c r="AA40" s="2" t="str">
        <f t="shared" si="19"/>
        <v/>
      </c>
      <c r="AB40" s="2">
        <f t="shared" si="20"/>
        <v>1</v>
      </c>
      <c r="AC40" s="2">
        <f t="shared" si="21"/>
        <v>1</v>
      </c>
      <c r="AD40" s="2">
        <f t="shared" si="22"/>
        <v>1</v>
      </c>
      <c r="AE40" s="2">
        <f t="shared" si="23"/>
        <v>1</v>
      </c>
      <c r="AF40" s="2" t="str">
        <f t="shared" si="24"/>
        <v/>
      </c>
      <c r="AG40" s="2">
        <f t="shared" si="25"/>
        <v>1</v>
      </c>
      <c r="AH40" s="2">
        <f t="shared" si="26"/>
        <v>1</v>
      </c>
      <c r="AI40" s="2">
        <f t="shared" si="27"/>
        <v>1</v>
      </c>
      <c r="AJ40" s="2">
        <f t="shared" si="28"/>
        <v>1</v>
      </c>
      <c r="AL40" s="20" t="b">
        <f>Tipps!A40&lt;&gt;Tipps!A41</f>
        <v>0</v>
      </c>
      <c r="AM40" s="20" t="str">
        <f t="shared" si="29"/>
        <v/>
      </c>
      <c r="AN40" s="20"/>
      <c r="AO40" s="20"/>
      <c r="AP40" s="20"/>
      <c r="AQ40" s="20"/>
      <c r="AR40" s="20"/>
      <c r="AS40" s="20"/>
      <c r="AT40" s="20"/>
    </row>
    <row r="41" spans="1:46" ht="15" x14ac:dyDescent="0.2">
      <c r="A41" s="3">
        <f t="shared" si="33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44"/>
        <v/>
      </c>
      <c r="K41" s="14" t="str">
        <f t="shared" si="45"/>
        <v/>
      </c>
      <c r="L41" s="14" t="str">
        <f t="shared" si="46"/>
        <v/>
      </c>
      <c r="M41" s="14" t="str">
        <f t="shared" si="47"/>
        <v/>
      </c>
      <c r="O41" s="2" t="str">
        <f t="shared" si="43"/>
        <v/>
      </c>
      <c r="P41" s="2" t="str">
        <f t="shared" si="42"/>
        <v/>
      </c>
      <c r="Q41" s="2" t="str">
        <f t="shared" si="42"/>
        <v/>
      </c>
      <c r="R41" s="2" t="str">
        <f t="shared" si="42"/>
        <v/>
      </c>
      <c r="S41" s="2" t="str">
        <f t="shared" si="42"/>
        <v/>
      </c>
      <c r="T41" s="2">
        <f t="shared" si="48"/>
        <v>1</v>
      </c>
      <c r="U41" s="2">
        <f t="shared" si="49"/>
        <v>1</v>
      </c>
      <c r="V41" s="2">
        <f t="shared" si="50"/>
        <v>1</v>
      </c>
      <c r="W41" s="2">
        <f t="shared" si="51"/>
        <v>1</v>
      </c>
      <c r="X41" s="2">
        <f t="shared" si="18"/>
        <v>0</v>
      </c>
      <c r="Y41" s="2" t="str">
        <f t="shared" si="52"/>
        <v/>
      </c>
      <c r="Z41" s="2" t="str" cm="1">
        <f t="array" ref="Z41">IF(AND(O41&lt;&gt;"",SUM(T41:W41)=3),SUMPRODUCT(P$2:S$2,1-T41:W41),"")</f>
        <v/>
      </c>
      <c r="AA41" s="2" t="str">
        <f t="shared" si="19"/>
        <v/>
      </c>
      <c r="AB41" s="2">
        <f t="shared" si="20"/>
        <v>1</v>
      </c>
      <c r="AC41" s="2">
        <f t="shared" si="21"/>
        <v>1</v>
      </c>
      <c r="AD41" s="2">
        <f t="shared" si="22"/>
        <v>1</v>
      </c>
      <c r="AE41" s="2">
        <f t="shared" si="23"/>
        <v>1</v>
      </c>
      <c r="AF41" s="2" t="str">
        <f t="shared" si="24"/>
        <v/>
      </c>
      <c r="AG41" s="2">
        <f t="shared" si="25"/>
        <v>1</v>
      </c>
      <c r="AH41" s="2">
        <f t="shared" si="26"/>
        <v>1</v>
      </c>
      <c r="AI41" s="2">
        <f t="shared" si="27"/>
        <v>1</v>
      </c>
      <c r="AJ41" s="2">
        <f t="shared" si="28"/>
        <v>1</v>
      </c>
      <c r="AL41" s="20" t="b">
        <f>Tipps!A41&lt;&gt;Tipps!A42</f>
        <v>0</v>
      </c>
      <c r="AM41" s="20" t="str">
        <f t="shared" si="29"/>
        <v/>
      </c>
      <c r="AN41" s="20"/>
      <c r="AO41" s="20"/>
      <c r="AP41" s="20"/>
      <c r="AQ41" s="20"/>
      <c r="AR41" s="20"/>
      <c r="AS41" s="20"/>
      <c r="AT41" s="20"/>
    </row>
    <row r="42" spans="1:46" ht="15" x14ac:dyDescent="0.2">
      <c r="A42" s="3">
        <f t="shared" si="33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44"/>
        <v/>
      </c>
      <c r="K42" s="14" t="str">
        <f t="shared" si="45"/>
        <v/>
      </c>
      <c r="L42" s="14" t="str">
        <f t="shared" si="46"/>
        <v/>
      </c>
      <c r="M42" s="14" t="str">
        <f t="shared" si="47"/>
        <v/>
      </c>
      <c r="O42" s="2" t="str">
        <f t="shared" si="43"/>
        <v/>
      </c>
      <c r="P42" s="2" t="str">
        <f t="shared" si="43"/>
        <v/>
      </c>
      <c r="Q42" s="2" t="str">
        <f t="shared" si="43"/>
        <v/>
      </c>
      <c r="R42" s="2" t="str">
        <f t="shared" si="43"/>
        <v/>
      </c>
      <c r="S42" s="2" t="str">
        <f t="shared" si="43"/>
        <v/>
      </c>
      <c r="T42" s="2">
        <f t="shared" si="48"/>
        <v>1</v>
      </c>
      <c r="U42" s="2">
        <f t="shared" si="49"/>
        <v>1</v>
      </c>
      <c r="V42" s="2">
        <f t="shared" si="50"/>
        <v>1</v>
      </c>
      <c r="W42" s="2">
        <f t="shared" si="51"/>
        <v>1</v>
      </c>
      <c r="X42" s="2">
        <f t="shared" si="18"/>
        <v>0</v>
      </c>
      <c r="Y42" s="2" t="str">
        <f t="shared" si="52"/>
        <v/>
      </c>
      <c r="Z42" s="2" t="str" cm="1">
        <f t="array" ref="Z42">IF(AND(O42&lt;&gt;"",SUM(T42:W42)=3),SUMPRODUCT(P$2:S$2,1-T42:W42),"")</f>
        <v/>
      </c>
      <c r="AA42" s="2" t="str">
        <f t="shared" si="19"/>
        <v/>
      </c>
      <c r="AB42" s="2">
        <f t="shared" si="20"/>
        <v>1</v>
      </c>
      <c r="AC42" s="2">
        <f t="shared" si="21"/>
        <v>1</v>
      </c>
      <c r="AD42" s="2">
        <f t="shared" si="22"/>
        <v>1</v>
      </c>
      <c r="AE42" s="2">
        <f t="shared" si="23"/>
        <v>1</v>
      </c>
      <c r="AF42" s="2" t="str">
        <f t="shared" si="24"/>
        <v/>
      </c>
      <c r="AG42" s="2">
        <f t="shared" si="25"/>
        <v>1</v>
      </c>
      <c r="AH42" s="2">
        <f t="shared" si="26"/>
        <v>1</v>
      </c>
      <c r="AI42" s="2">
        <f t="shared" si="27"/>
        <v>1</v>
      </c>
      <c r="AJ42" s="2">
        <f t="shared" si="28"/>
        <v>1</v>
      </c>
      <c r="AL42" s="20" t="b">
        <f>Tipps!A42&lt;&gt;Tipps!A43</f>
        <v>1</v>
      </c>
      <c r="AM42" s="20">
        <f t="shared" si="29"/>
        <v>40</v>
      </c>
      <c r="AN42" s="20"/>
      <c r="AO42" s="20"/>
      <c r="AP42" s="20"/>
      <c r="AQ42" s="20"/>
      <c r="AR42" s="20"/>
      <c r="AS42" s="20"/>
      <c r="AT42" s="20"/>
    </row>
    <row r="43" spans="1:46" ht="15" x14ac:dyDescent="0.2">
      <c r="A43" s="3">
        <f t="shared" si="33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44"/>
        <v/>
      </c>
      <c r="K43" s="14" t="str">
        <f t="shared" si="45"/>
        <v/>
      </c>
      <c r="L43" s="14" t="str">
        <f t="shared" si="46"/>
        <v/>
      </c>
      <c r="M43" s="14" t="str">
        <f t="shared" si="47"/>
        <v/>
      </c>
      <c r="O43" s="2" t="str">
        <f t="shared" si="43"/>
        <v/>
      </c>
      <c r="P43" s="2" t="str">
        <f t="shared" si="43"/>
        <v/>
      </c>
      <c r="Q43" s="2" t="str">
        <f t="shared" si="43"/>
        <v/>
      </c>
      <c r="R43" s="2" t="str">
        <f t="shared" si="43"/>
        <v/>
      </c>
      <c r="S43" s="2" t="str">
        <f t="shared" si="43"/>
        <v/>
      </c>
      <c r="T43" s="2">
        <f t="shared" si="48"/>
        <v>1</v>
      </c>
      <c r="U43" s="2">
        <f t="shared" si="49"/>
        <v>1</v>
      </c>
      <c r="V43" s="2">
        <f t="shared" si="50"/>
        <v>1</v>
      </c>
      <c r="W43" s="2">
        <f t="shared" si="51"/>
        <v>1</v>
      </c>
      <c r="X43" s="2">
        <f t="shared" si="18"/>
        <v>0</v>
      </c>
      <c r="Y43" s="2" t="str">
        <f t="shared" si="52"/>
        <v/>
      </c>
      <c r="Z43" s="2" t="str" cm="1">
        <f t="array" ref="Z43">IF(AND(O43&lt;&gt;"",SUM(T43:W43)=3),SUMPRODUCT(P$2:S$2,1-T43:W43),"")</f>
        <v/>
      </c>
      <c r="AA43" s="2" t="str">
        <f t="shared" si="19"/>
        <v/>
      </c>
      <c r="AB43" s="2">
        <f t="shared" si="20"/>
        <v>1</v>
      </c>
      <c r="AC43" s="2">
        <f t="shared" si="21"/>
        <v>1</v>
      </c>
      <c r="AD43" s="2">
        <f t="shared" si="22"/>
        <v>1</v>
      </c>
      <c r="AE43" s="2">
        <f t="shared" si="23"/>
        <v>1</v>
      </c>
      <c r="AF43" s="2" t="str">
        <f t="shared" si="24"/>
        <v/>
      </c>
      <c r="AG43" s="2">
        <f t="shared" si="25"/>
        <v>1</v>
      </c>
      <c r="AH43" s="2">
        <f t="shared" si="26"/>
        <v>1</v>
      </c>
      <c r="AI43" s="2">
        <f t="shared" si="27"/>
        <v>1</v>
      </c>
      <c r="AJ43" s="2">
        <f t="shared" si="28"/>
        <v>1</v>
      </c>
      <c r="AL43" s="20" t="b">
        <f>Tipps!A43&lt;&gt;Tipps!A44</f>
        <v>0</v>
      </c>
      <c r="AM43" s="20" t="str">
        <f t="shared" si="29"/>
        <v/>
      </c>
      <c r="AN43" s="20"/>
      <c r="AO43" s="20"/>
      <c r="AP43" s="20"/>
      <c r="AQ43" s="20"/>
      <c r="AR43" s="20"/>
      <c r="AS43" s="20"/>
      <c r="AT43" s="20"/>
    </row>
    <row r="44" spans="1:46" ht="15" x14ac:dyDescent="0.2">
      <c r="A44" s="3">
        <f t="shared" si="33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44"/>
        <v/>
      </c>
      <c r="K44" s="14" t="str">
        <f t="shared" si="45"/>
        <v/>
      </c>
      <c r="L44" s="14" t="str">
        <f t="shared" si="46"/>
        <v/>
      </c>
      <c r="M44" s="14" t="str">
        <f t="shared" si="47"/>
        <v/>
      </c>
      <c r="O44" s="2" t="str">
        <f t="shared" si="43"/>
        <v/>
      </c>
      <c r="P44" s="2" t="str">
        <f t="shared" si="43"/>
        <v/>
      </c>
      <c r="Q44" s="2" t="str">
        <f t="shared" si="43"/>
        <v/>
      </c>
      <c r="R44" s="2" t="str">
        <f t="shared" si="43"/>
        <v/>
      </c>
      <c r="S44" s="2" t="str">
        <f t="shared" si="43"/>
        <v/>
      </c>
      <c r="T44" s="2">
        <f t="shared" si="48"/>
        <v>1</v>
      </c>
      <c r="U44" s="2">
        <f t="shared" si="49"/>
        <v>1</v>
      </c>
      <c r="V44" s="2">
        <f t="shared" si="50"/>
        <v>1</v>
      </c>
      <c r="W44" s="2">
        <f t="shared" si="51"/>
        <v>1</v>
      </c>
      <c r="X44" s="2">
        <f t="shared" si="18"/>
        <v>0</v>
      </c>
      <c r="Y44" s="2" t="str">
        <f t="shared" si="52"/>
        <v/>
      </c>
      <c r="Z44" s="2" t="str" cm="1">
        <f t="array" ref="Z44">IF(AND(O44&lt;&gt;"",SUM(T44:W44)=3),SUMPRODUCT(P$2:S$2,1-T44:W44),"")</f>
        <v/>
      </c>
      <c r="AA44" s="2" t="str">
        <f t="shared" si="19"/>
        <v/>
      </c>
      <c r="AB44" s="2">
        <f t="shared" si="20"/>
        <v>1</v>
      </c>
      <c r="AC44" s="2">
        <f t="shared" si="21"/>
        <v>1</v>
      </c>
      <c r="AD44" s="2">
        <f t="shared" si="22"/>
        <v>1</v>
      </c>
      <c r="AE44" s="2">
        <f t="shared" si="23"/>
        <v>1</v>
      </c>
      <c r="AF44" s="2" t="str">
        <f t="shared" si="24"/>
        <v/>
      </c>
      <c r="AG44" s="2">
        <f t="shared" si="25"/>
        <v>1</v>
      </c>
      <c r="AH44" s="2">
        <f t="shared" si="26"/>
        <v>1</v>
      </c>
      <c r="AI44" s="2">
        <f t="shared" si="27"/>
        <v>1</v>
      </c>
      <c r="AJ44" s="2">
        <f t="shared" si="28"/>
        <v>1</v>
      </c>
      <c r="AL44" s="20" t="b">
        <f>Tipps!A44&lt;&gt;Tipps!A45</f>
        <v>0</v>
      </c>
      <c r="AM44" s="20" t="str">
        <f t="shared" si="29"/>
        <v/>
      </c>
      <c r="AN44" s="20"/>
      <c r="AO44" s="20"/>
      <c r="AP44" s="20"/>
      <c r="AQ44" s="20"/>
      <c r="AR44" s="20"/>
      <c r="AS44" s="20"/>
      <c r="AT44" s="20"/>
    </row>
    <row r="45" spans="1:46" ht="15" x14ac:dyDescent="0.2">
      <c r="A45" s="3">
        <f t="shared" si="33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44"/>
        <v/>
      </c>
      <c r="K45" s="14" t="str">
        <f t="shared" si="45"/>
        <v/>
      </c>
      <c r="L45" s="14" t="str">
        <f t="shared" si="46"/>
        <v/>
      </c>
      <c r="M45" s="14" t="str">
        <f t="shared" si="47"/>
        <v/>
      </c>
      <c r="O45" s="2" t="str">
        <f t="shared" si="43"/>
        <v/>
      </c>
      <c r="P45" s="2" t="str">
        <f t="shared" si="43"/>
        <v/>
      </c>
      <c r="Q45" s="2" t="str">
        <f t="shared" si="43"/>
        <v/>
      </c>
      <c r="R45" s="2" t="str">
        <f t="shared" si="43"/>
        <v/>
      </c>
      <c r="S45" s="2" t="str">
        <f t="shared" si="43"/>
        <v/>
      </c>
      <c r="T45" s="2">
        <f t="shared" si="48"/>
        <v>1</v>
      </c>
      <c r="U45" s="2">
        <f t="shared" si="49"/>
        <v>1</v>
      </c>
      <c r="V45" s="2">
        <f t="shared" si="50"/>
        <v>1</v>
      </c>
      <c r="W45" s="2">
        <f t="shared" si="51"/>
        <v>1</v>
      </c>
      <c r="X45" s="2">
        <f t="shared" si="18"/>
        <v>0</v>
      </c>
      <c r="Y45" s="2" t="str">
        <f t="shared" si="52"/>
        <v/>
      </c>
      <c r="Z45" s="2" t="str" cm="1">
        <f t="array" ref="Z45">IF(AND(O45&lt;&gt;"",SUM(T45:W45)=3),SUMPRODUCT(P$2:S$2,1-T45:W45),"")</f>
        <v/>
      </c>
      <c r="AA45" s="2" t="str">
        <f t="shared" si="19"/>
        <v/>
      </c>
      <c r="AB45" s="2">
        <f t="shared" si="20"/>
        <v>1</v>
      </c>
      <c r="AC45" s="2">
        <f t="shared" si="21"/>
        <v>1</v>
      </c>
      <c r="AD45" s="2">
        <f t="shared" si="22"/>
        <v>1</v>
      </c>
      <c r="AE45" s="2">
        <f t="shared" si="23"/>
        <v>1</v>
      </c>
      <c r="AF45" s="2" t="str">
        <f t="shared" si="24"/>
        <v/>
      </c>
      <c r="AG45" s="2">
        <f t="shared" si="25"/>
        <v>1</v>
      </c>
      <c r="AH45" s="2">
        <f t="shared" si="26"/>
        <v>1</v>
      </c>
      <c r="AI45" s="2">
        <f t="shared" si="27"/>
        <v>1</v>
      </c>
      <c r="AJ45" s="2">
        <f t="shared" si="28"/>
        <v>1</v>
      </c>
      <c r="AL45" s="20" t="b">
        <f>Tipps!A45&lt;&gt;Tipps!A46</f>
        <v>0</v>
      </c>
      <c r="AM45" s="20" t="str">
        <f t="shared" si="29"/>
        <v/>
      </c>
      <c r="AN45" s="20"/>
      <c r="AO45" s="20"/>
      <c r="AP45" s="20"/>
      <c r="AQ45" s="20"/>
      <c r="AR45" s="20"/>
      <c r="AS45" s="20"/>
      <c r="AT45" s="20"/>
    </row>
    <row r="46" spans="1:46" ht="15" x14ac:dyDescent="0.2">
      <c r="A46" s="3">
        <f t="shared" si="33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44"/>
        <v/>
      </c>
      <c r="K46" s="14" t="str">
        <f t="shared" si="45"/>
        <v/>
      </c>
      <c r="L46" s="14" t="str">
        <f t="shared" si="46"/>
        <v/>
      </c>
      <c r="M46" s="14" t="str">
        <f t="shared" si="47"/>
        <v/>
      </c>
      <c r="O46" s="2" t="str">
        <f t="shared" si="43"/>
        <v/>
      </c>
      <c r="P46" s="2" t="str">
        <f t="shared" si="43"/>
        <v/>
      </c>
      <c r="Q46" s="2" t="str">
        <f t="shared" si="43"/>
        <v/>
      </c>
      <c r="R46" s="2" t="str">
        <f t="shared" si="43"/>
        <v/>
      </c>
      <c r="S46" s="2" t="str">
        <f t="shared" si="43"/>
        <v/>
      </c>
      <c r="T46" s="2">
        <f t="shared" si="48"/>
        <v>1</v>
      </c>
      <c r="U46" s="2">
        <f t="shared" si="49"/>
        <v>1</v>
      </c>
      <c r="V46" s="2">
        <f t="shared" si="50"/>
        <v>1</v>
      </c>
      <c r="W46" s="2">
        <f t="shared" si="51"/>
        <v>1</v>
      </c>
      <c r="X46" s="2">
        <f t="shared" si="18"/>
        <v>0</v>
      </c>
      <c r="Y46" s="2" t="str">
        <f t="shared" si="52"/>
        <v/>
      </c>
      <c r="Z46" s="2" t="str" cm="1">
        <f t="array" ref="Z46">IF(AND(O46&lt;&gt;"",SUM(T46:W46)=3),SUMPRODUCT(P$2:S$2,1-T46:W46),"")</f>
        <v/>
      </c>
      <c r="AA46" s="2" t="str">
        <f t="shared" si="19"/>
        <v/>
      </c>
      <c r="AB46" s="2">
        <f t="shared" si="20"/>
        <v>1</v>
      </c>
      <c r="AC46" s="2">
        <f t="shared" si="21"/>
        <v>1</v>
      </c>
      <c r="AD46" s="2">
        <f t="shared" si="22"/>
        <v>1</v>
      </c>
      <c r="AE46" s="2">
        <f t="shared" si="23"/>
        <v>1</v>
      </c>
      <c r="AF46" s="2" t="str">
        <f t="shared" si="24"/>
        <v/>
      </c>
      <c r="AG46" s="2">
        <f t="shared" si="25"/>
        <v>1</v>
      </c>
      <c r="AH46" s="2">
        <f t="shared" si="26"/>
        <v>1</v>
      </c>
      <c r="AI46" s="2">
        <f t="shared" si="27"/>
        <v>1</v>
      </c>
      <c r="AJ46" s="2">
        <f t="shared" si="28"/>
        <v>1</v>
      </c>
      <c r="AL46" s="20" t="b">
        <f>Tipps!A46&lt;&gt;Tipps!A47</f>
        <v>1</v>
      </c>
      <c r="AM46" s="20">
        <f t="shared" si="29"/>
        <v>44</v>
      </c>
      <c r="AN46" s="20"/>
      <c r="AO46" s="20"/>
      <c r="AP46" s="20"/>
      <c r="AQ46" s="20"/>
      <c r="AR46" s="20"/>
      <c r="AS46" s="20"/>
      <c r="AT46" s="20"/>
    </row>
    <row r="47" spans="1:46" ht="15" x14ac:dyDescent="0.2">
      <c r="A47" s="3">
        <f t="shared" si="33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44"/>
        <v/>
      </c>
      <c r="K47" s="14" t="str">
        <f t="shared" si="45"/>
        <v/>
      </c>
      <c r="L47" s="14" t="str">
        <f t="shared" si="46"/>
        <v/>
      </c>
      <c r="M47" s="14" t="str">
        <f t="shared" si="47"/>
        <v/>
      </c>
      <c r="O47" s="2" t="str">
        <f t="shared" si="43"/>
        <v/>
      </c>
      <c r="P47" s="2" t="str">
        <f t="shared" si="43"/>
        <v/>
      </c>
      <c r="Q47" s="2" t="str">
        <f t="shared" si="43"/>
        <v/>
      </c>
      <c r="R47" s="2" t="str">
        <f t="shared" si="43"/>
        <v/>
      </c>
      <c r="S47" s="2" t="str">
        <f t="shared" si="43"/>
        <v/>
      </c>
      <c r="T47" s="2">
        <f t="shared" si="48"/>
        <v>1</v>
      </c>
      <c r="U47" s="2">
        <f t="shared" si="49"/>
        <v>1</v>
      </c>
      <c r="V47" s="2">
        <f t="shared" si="50"/>
        <v>1</v>
      </c>
      <c r="W47" s="2">
        <f t="shared" si="51"/>
        <v>1</v>
      </c>
      <c r="X47" s="2">
        <f t="shared" si="18"/>
        <v>0</v>
      </c>
      <c r="Y47" s="2" t="str">
        <f t="shared" si="52"/>
        <v/>
      </c>
      <c r="Z47" s="2" t="str" cm="1">
        <f t="array" ref="Z47">IF(AND(O47&lt;&gt;"",SUM(T47:W47)=3),SUMPRODUCT(P$2:S$2,1-T47:W47),"")</f>
        <v/>
      </c>
      <c r="AA47" s="2" t="str">
        <f t="shared" si="19"/>
        <v/>
      </c>
      <c r="AB47" s="2">
        <f t="shared" si="20"/>
        <v>1</v>
      </c>
      <c r="AC47" s="2">
        <f t="shared" si="21"/>
        <v>1</v>
      </c>
      <c r="AD47" s="2">
        <f t="shared" si="22"/>
        <v>1</v>
      </c>
      <c r="AE47" s="2">
        <f t="shared" si="23"/>
        <v>1</v>
      </c>
      <c r="AF47" s="2" t="str">
        <f t="shared" si="24"/>
        <v/>
      </c>
      <c r="AG47" s="2">
        <f t="shared" si="25"/>
        <v>1</v>
      </c>
      <c r="AH47" s="2">
        <f t="shared" si="26"/>
        <v>1</v>
      </c>
      <c r="AI47" s="2">
        <f t="shared" si="27"/>
        <v>1</v>
      </c>
      <c r="AJ47" s="2">
        <f t="shared" si="28"/>
        <v>1</v>
      </c>
      <c r="AL47" s="20" t="b">
        <f>Tipps!A47&lt;&gt;Tipps!A48</f>
        <v>0</v>
      </c>
      <c r="AM47" s="20" t="str">
        <f t="shared" si="29"/>
        <v/>
      </c>
      <c r="AN47" s="20"/>
      <c r="AO47" s="20"/>
      <c r="AP47" s="20"/>
      <c r="AQ47" s="20"/>
      <c r="AR47" s="20"/>
      <c r="AS47" s="20"/>
      <c r="AT47" s="20"/>
    </row>
    <row r="48" spans="1:46" ht="15" x14ac:dyDescent="0.2">
      <c r="A48" s="3">
        <f t="shared" si="33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44"/>
        <v/>
      </c>
      <c r="K48" s="14" t="str">
        <f t="shared" si="45"/>
        <v/>
      </c>
      <c r="L48" s="14" t="str">
        <f t="shared" si="46"/>
        <v/>
      </c>
      <c r="M48" s="14" t="str">
        <f t="shared" si="47"/>
        <v/>
      </c>
      <c r="O48" s="2" t="str">
        <f t="shared" si="43"/>
        <v/>
      </c>
      <c r="P48" s="2" t="str">
        <f t="shared" si="43"/>
        <v/>
      </c>
      <c r="Q48" s="2" t="str">
        <f t="shared" si="43"/>
        <v/>
      </c>
      <c r="R48" s="2" t="str">
        <f t="shared" si="43"/>
        <v/>
      </c>
      <c r="S48" s="2" t="str">
        <f t="shared" si="43"/>
        <v/>
      </c>
      <c r="T48" s="2">
        <f t="shared" si="48"/>
        <v>1</v>
      </c>
      <c r="U48" s="2">
        <f t="shared" si="49"/>
        <v>1</v>
      </c>
      <c r="V48" s="2">
        <f t="shared" si="50"/>
        <v>1</v>
      </c>
      <c r="W48" s="2">
        <f t="shared" si="51"/>
        <v>1</v>
      </c>
      <c r="X48" s="2">
        <f t="shared" si="18"/>
        <v>0</v>
      </c>
      <c r="Y48" s="2" t="str">
        <f t="shared" si="52"/>
        <v/>
      </c>
      <c r="Z48" s="2" t="str" cm="1">
        <f t="array" ref="Z48">IF(AND(O48&lt;&gt;"",SUM(T48:W48)=3),SUMPRODUCT(P$2:S$2,1-T48:W48),"")</f>
        <v/>
      </c>
      <c r="AA48" s="2" t="str">
        <f t="shared" si="19"/>
        <v/>
      </c>
      <c r="AB48" s="2">
        <f t="shared" si="20"/>
        <v>1</v>
      </c>
      <c r="AC48" s="2">
        <f t="shared" si="21"/>
        <v>1</v>
      </c>
      <c r="AD48" s="2">
        <f t="shared" si="22"/>
        <v>1</v>
      </c>
      <c r="AE48" s="2">
        <f t="shared" si="23"/>
        <v>1</v>
      </c>
      <c r="AF48" s="2" t="str">
        <f t="shared" si="24"/>
        <v/>
      </c>
      <c r="AG48" s="2">
        <f t="shared" si="25"/>
        <v>1</v>
      </c>
      <c r="AH48" s="2">
        <f t="shared" si="26"/>
        <v>1</v>
      </c>
      <c r="AI48" s="2">
        <f t="shared" si="27"/>
        <v>1</v>
      </c>
      <c r="AJ48" s="2">
        <f t="shared" si="28"/>
        <v>1</v>
      </c>
      <c r="AL48" s="20" t="b">
        <f>Tipps!A48&lt;&gt;Tipps!A49</f>
        <v>0</v>
      </c>
      <c r="AM48" s="20" t="str">
        <f t="shared" si="29"/>
        <v/>
      </c>
      <c r="AN48" s="20"/>
      <c r="AO48" s="20"/>
      <c r="AP48" s="20"/>
      <c r="AQ48" s="20"/>
      <c r="AR48" s="20"/>
      <c r="AS48" s="20"/>
      <c r="AT48" s="20"/>
    </row>
    <row r="49" spans="1:46" ht="15" x14ac:dyDescent="0.2">
      <c r="A49" s="3">
        <f t="shared" si="33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44"/>
        <v/>
      </c>
      <c r="K49" s="14" t="str">
        <f t="shared" si="45"/>
        <v/>
      </c>
      <c r="L49" s="14" t="str">
        <f t="shared" si="46"/>
        <v/>
      </c>
      <c r="M49" s="14" t="str">
        <f t="shared" si="47"/>
        <v/>
      </c>
      <c r="O49" s="2" t="str">
        <f t="shared" si="43"/>
        <v/>
      </c>
      <c r="P49" s="2" t="str">
        <f t="shared" si="42"/>
        <v/>
      </c>
      <c r="Q49" s="2" t="str">
        <f t="shared" si="42"/>
        <v/>
      </c>
      <c r="R49" s="2" t="str">
        <f t="shared" si="42"/>
        <v/>
      </c>
      <c r="S49" s="2" t="str">
        <f t="shared" si="42"/>
        <v/>
      </c>
      <c r="T49" s="2">
        <f t="shared" si="48"/>
        <v>1</v>
      </c>
      <c r="U49" s="2">
        <f t="shared" si="49"/>
        <v>1</v>
      </c>
      <c r="V49" s="2">
        <f t="shared" si="50"/>
        <v>1</v>
      </c>
      <c r="W49" s="2">
        <f t="shared" si="51"/>
        <v>1</v>
      </c>
      <c r="X49" s="2">
        <f t="shared" si="18"/>
        <v>0</v>
      </c>
      <c r="Y49" s="2" t="str">
        <f t="shared" si="52"/>
        <v/>
      </c>
      <c r="Z49" s="2" t="str" cm="1">
        <f t="array" ref="Z49">IF(AND(O49&lt;&gt;"",SUM(T49:W49)=3),SUMPRODUCT(P$2:S$2,1-T49:W49),"")</f>
        <v/>
      </c>
      <c r="AA49" s="2" t="str">
        <f t="shared" si="19"/>
        <v/>
      </c>
      <c r="AB49" s="2">
        <f t="shared" si="20"/>
        <v>1</v>
      </c>
      <c r="AC49" s="2">
        <f t="shared" si="21"/>
        <v>1</v>
      </c>
      <c r="AD49" s="2">
        <f t="shared" si="22"/>
        <v>1</v>
      </c>
      <c r="AE49" s="2">
        <f t="shared" si="23"/>
        <v>1</v>
      </c>
      <c r="AF49" s="2" t="str">
        <f t="shared" si="24"/>
        <v/>
      </c>
      <c r="AG49" s="2">
        <f t="shared" si="25"/>
        <v>1</v>
      </c>
      <c r="AH49" s="2">
        <f t="shared" si="26"/>
        <v>1</v>
      </c>
      <c r="AI49" s="2">
        <f t="shared" si="27"/>
        <v>1</v>
      </c>
      <c r="AJ49" s="2">
        <f t="shared" si="28"/>
        <v>1</v>
      </c>
      <c r="AL49" s="20" t="b">
        <f>Tipps!A49&lt;&gt;Tipps!A50</f>
        <v>1</v>
      </c>
      <c r="AM49" s="20">
        <f t="shared" si="29"/>
        <v>47</v>
      </c>
      <c r="AN49" s="20"/>
      <c r="AO49" s="20"/>
      <c r="AP49" s="20"/>
      <c r="AQ49" s="20"/>
      <c r="AR49" s="20"/>
      <c r="AS49" s="20"/>
      <c r="AT49" s="20"/>
    </row>
    <row r="50" spans="1:46" ht="15" x14ac:dyDescent="0.2">
      <c r="A50" s="3">
        <f t="shared" si="33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44"/>
        <v/>
      </c>
      <c r="K50" s="14" t="str">
        <f t="shared" si="45"/>
        <v/>
      </c>
      <c r="L50" s="14" t="str">
        <f t="shared" si="46"/>
        <v/>
      </c>
      <c r="M50" s="14" t="str">
        <f t="shared" si="47"/>
        <v/>
      </c>
      <c r="O50" s="2" t="str">
        <f t="shared" si="43"/>
        <v/>
      </c>
      <c r="P50" s="2" t="str">
        <f t="shared" si="42"/>
        <v/>
      </c>
      <c r="Q50" s="2" t="str">
        <f t="shared" si="42"/>
        <v/>
      </c>
      <c r="R50" s="2" t="str">
        <f t="shared" si="42"/>
        <v/>
      </c>
      <c r="S50" s="2" t="str">
        <f t="shared" si="42"/>
        <v/>
      </c>
      <c r="T50" s="2">
        <f t="shared" si="48"/>
        <v>1</v>
      </c>
      <c r="U50" s="2">
        <f t="shared" si="49"/>
        <v>1</v>
      </c>
      <c r="V50" s="2">
        <f t="shared" si="50"/>
        <v>1</v>
      </c>
      <c r="W50" s="2">
        <f t="shared" si="51"/>
        <v>1</v>
      </c>
      <c r="X50" s="2">
        <f t="shared" si="18"/>
        <v>0</v>
      </c>
      <c r="Y50" s="2" t="str">
        <f t="shared" si="52"/>
        <v/>
      </c>
      <c r="Z50" s="2" t="str" cm="1">
        <f t="array" ref="Z50">IF(AND(O50&lt;&gt;"",SUM(T50:W50)=3),SUMPRODUCT(P$2:S$2,1-T50:W50),"")</f>
        <v/>
      </c>
      <c r="AA50" s="2" t="str">
        <f t="shared" si="19"/>
        <v/>
      </c>
      <c r="AB50" s="2">
        <f t="shared" si="20"/>
        <v>1</v>
      </c>
      <c r="AC50" s="2">
        <f t="shared" si="21"/>
        <v>1</v>
      </c>
      <c r="AD50" s="2">
        <f t="shared" si="22"/>
        <v>1</v>
      </c>
      <c r="AE50" s="2">
        <f t="shared" si="23"/>
        <v>1</v>
      </c>
      <c r="AF50" s="2" t="str">
        <f t="shared" si="24"/>
        <v/>
      </c>
      <c r="AG50" s="2">
        <f t="shared" si="25"/>
        <v>1</v>
      </c>
      <c r="AH50" s="2">
        <f t="shared" si="26"/>
        <v>1</v>
      </c>
      <c r="AI50" s="2">
        <f t="shared" si="27"/>
        <v>1</v>
      </c>
      <c r="AJ50" s="2">
        <f t="shared" si="28"/>
        <v>1</v>
      </c>
      <c r="AL50" s="20" t="b">
        <f>Tipps!A50&lt;&gt;Tipps!A51</f>
        <v>0</v>
      </c>
      <c r="AM50" s="20" t="str">
        <f t="shared" si="29"/>
        <v/>
      </c>
      <c r="AN50" s="20"/>
      <c r="AO50" s="20"/>
      <c r="AP50" s="20"/>
      <c r="AQ50" s="20"/>
      <c r="AR50" s="20"/>
      <c r="AS50" s="20"/>
      <c r="AT50" s="20"/>
    </row>
    <row r="51" spans="1:46" ht="15" x14ac:dyDescent="0.2">
      <c r="A51" s="3">
        <f t="shared" si="33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44"/>
        <v/>
      </c>
      <c r="K51" s="14" t="str">
        <f t="shared" si="45"/>
        <v/>
      </c>
      <c r="L51" s="14" t="str">
        <f t="shared" si="46"/>
        <v/>
      </c>
      <c r="M51" s="14" t="str">
        <f t="shared" si="47"/>
        <v/>
      </c>
      <c r="O51" s="2" t="str">
        <f t="shared" si="43"/>
        <v/>
      </c>
      <c r="P51" s="2" t="str">
        <f t="shared" si="42"/>
        <v/>
      </c>
      <c r="Q51" s="2" t="str">
        <f t="shared" si="42"/>
        <v/>
      </c>
      <c r="R51" s="2" t="str">
        <f t="shared" si="42"/>
        <v/>
      </c>
      <c r="S51" s="2" t="str">
        <f t="shared" si="42"/>
        <v/>
      </c>
      <c r="T51" s="2">
        <f t="shared" si="48"/>
        <v>1</v>
      </c>
      <c r="U51" s="2">
        <f t="shared" si="49"/>
        <v>1</v>
      </c>
      <c r="V51" s="2">
        <f t="shared" si="50"/>
        <v>1</v>
      </c>
      <c r="W51" s="2">
        <f t="shared" si="51"/>
        <v>1</v>
      </c>
      <c r="X51" s="2">
        <f t="shared" si="18"/>
        <v>0</v>
      </c>
      <c r="Y51" s="2" t="str">
        <f t="shared" si="52"/>
        <v/>
      </c>
      <c r="Z51" s="2" t="str" cm="1">
        <f t="array" ref="Z51">IF(AND(O51&lt;&gt;"",SUM(T51:W51)=3),SUMPRODUCT(P$2:S$2,1-T51:W51),"")</f>
        <v/>
      </c>
      <c r="AA51" s="2" t="str">
        <f t="shared" si="19"/>
        <v/>
      </c>
      <c r="AB51" s="2">
        <f t="shared" si="20"/>
        <v>1</v>
      </c>
      <c r="AC51" s="2">
        <f t="shared" si="21"/>
        <v>1</v>
      </c>
      <c r="AD51" s="2">
        <f t="shared" si="22"/>
        <v>1</v>
      </c>
      <c r="AE51" s="2">
        <f t="shared" si="23"/>
        <v>1</v>
      </c>
      <c r="AF51" s="2" t="str">
        <f t="shared" si="24"/>
        <v/>
      </c>
      <c r="AG51" s="2">
        <f t="shared" si="25"/>
        <v>1</v>
      </c>
      <c r="AH51" s="2">
        <f t="shared" si="26"/>
        <v>1</v>
      </c>
      <c r="AI51" s="2">
        <f t="shared" si="27"/>
        <v>1</v>
      </c>
      <c r="AJ51" s="2">
        <f t="shared" si="28"/>
        <v>1</v>
      </c>
      <c r="AL51" s="20" t="b">
        <f>Tipps!A51&lt;&gt;Tipps!A52</f>
        <v>0</v>
      </c>
      <c r="AM51" s="20" t="str">
        <f t="shared" si="29"/>
        <v/>
      </c>
      <c r="AN51" s="20"/>
      <c r="AO51" s="20"/>
      <c r="AP51" s="20"/>
      <c r="AQ51" s="20"/>
      <c r="AR51" s="20"/>
      <c r="AS51" s="20"/>
      <c r="AT51" s="20"/>
    </row>
    <row r="52" spans="1:46" ht="15" x14ac:dyDescent="0.2">
      <c r="A52" s="3">
        <f t="shared" si="33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44"/>
        <v/>
      </c>
      <c r="K52" s="14" t="str">
        <f t="shared" si="45"/>
        <v/>
      </c>
      <c r="L52" s="14" t="str">
        <f t="shared" si="46"/>
        <v/>
      </c>
      <c r="M52" s="14" t="str">
        <f t="shared" si="47"/>
        <v/>
      </c>
      <c r="O52" s="2" t="str">
        <f t="shared" si="43"/>
        <v/>
      </c>
      <c r="P52" s="2" t="str">
        <f t="shared" si="42"/>
        <v/>
      </c>
      <c r="Q52" s="2" t="str">
        <f t="shared" si="42"/>
        <v/>
      </c>
      <c r="R52" s="2" t="str">
        <f t="shared" si="42"/>
        <v/>
      </c>
      <c r="S52" s="2" t="str">
        <f t="shared" si="42"/>
        <v/>
      </c>
      <c r="T52" s="2">
        <f t="shared" si="48"/>
        <v>1</v>
      </c>
      <c r="U52" s="2">
        <f t="shared" si="49"/>
        <v>1</v>
      </c>
      <c r="V52" s="2">
        <f t="shared" si="50"/>
        <v>1</v>
      </c>
      <c r="W52" s="2">
        <f t="shared" si="51"/>
        <v>1</v>
      </c>
      <c r="X52" s="2">
        <f t="shared" si="18"/>
        <v>0</v>
      </c>
      <c r="Y52" s="2" t="str">
        <f t="shared" si="52"/>
        <v/>
      </c>
      <c r="Z52" s="2" t="str" cm="1">
        <f t="array" ref="Z52">IF(AND(O52&lt;&gt;"",SUM(T52:W52)=3),SUMPRODUCT(P$2:S$2,1-T52:W52),"")</f>
        <v/>
      </c>
      <c r="AA52" s="2" t="str">
        <f t="shared" si="19"/>
        <v/>
      </c>
      <c r="AB52" s="2">
        <f t="shared" si="20"/>
        <v>1</v>
      </c>
      <c r="AC52" s="2">
        <f t="shared" si="21"/>
        <v>1</v>
      </c>
      <c r="AD52" s="2">
        <f t="shared" si="22"/>
        <v>1</v>
      </c>
      <c r="AE52" s="2">
        <f t="shared" si="23"/>
        <v>1</v>
      </c>
      <c r="AF52" s="2" t="str">
        <f t="shared" si="24"/>
        <v/>
      </c>
      <c r="AG52" s="2">
        <f t="shared" si="25"/>
        <v>1</v>
      </c>
      <c r="AH52" s="2">
        <f t="shared" si="26"/>
        <v>1</v>
      </c>
      <c r="AI52" s="2">
        <f t="shared" si="27"/>
        <v>1</v>
      </c>
      <c r="AJ52" s="2">
        <f t="shared" si="28"/>
        <v>1</v>
      </c>
      <c r="AL52" s="20" t="b">
        <f>Tipps!A52&lt;&gt;Tipps!A53</f>
        <v>0</v>
      </c>
      <c r="AM52" s="20" t="str">
        <f t="shared" si="29"/>
        <v/>
      </c>
      <c r="AN52" s="20"/>
      <c r="AO52" s="20"/>
      <c r="AP52" s="20"/>
      <c r="AQ52" s="20"/>
      <c r="AR52" s="20"/>
      <c r="AS52" s="20"/>
      <c r="AT52" s="20"/>
    </row>
    <row r="53" spans="1:46" ht="15" x14ac:dyDescent="0.2">
      <c r="A53" s="3">
        <f t="shared" si="33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44"/>
        <v/>
      </c>
      <c r="K53" s="14" t="str">
        <f t="shared" si="45"/>
        <v/>
      </c>
      <c r="L53" s="14" t="str">
        <f t="shared" si="46"/>
        <v/>
      </c>
      <c r="M53" s="14" t="str">
        <f t="shared" si="47"/>
        <v/>
      </c>
      <c r="O53" s="2" t="str">
        <f t="shared" si="43"/>
        <v/>
      </c>
      <c r="P53" s="2" t="str">
        <f t="shared" si="42"/>
        <v/>
      </c>
      <c r="Q53" s="2" t="str">
        <f t="shared" si="42"/>
        <v/>
      </c>
      <c r="R53" s="2" t="str">
        <f t="shared" si="42"/>
        <v/>
      </c>
      <c r="S53" s="2" t="str">
        <f t="shared" si="42"/>
        <v/>
      </c>
      <c r="T53" s="2">
        <f t="shared" si="48"/>
        <v>1</v>
      </c>
      <c r="U53" s="2">
        <f t="shared" si="49"/>
        <v>1</v>
      </c>
      <c r="V53" s="2">
        <f t="shared" si="50"/>
        <v>1</v>
      </c>
      <c r="W53" s="2">
        <f t="shared" si="51"/>
        <v>1</v>
      </c>
      <c r="X53" s="2">
        <f t="shared" si="18"/>
        <v>0</v>
      </c>
      <c r="Y53" s="2" t="str">
        <f t="shared" si="52"/>
        <v/>
      </c>
      <c r="Z53" s="2" t="str" cm="1">
        <f t="array" ref="Z53">IF(AND(O53&lt;&gt;"",SUM(T53:W53)=3),SUMPRODUCT(P$2:S$2,1-T53:W53),"")</f>
        <v/>
      </c>
      <c r="AA53" s="2" t="str">
        <f t="shared" si="19"/>
        <v/>
      </c>
      <c r="AB53" s="2">
        <f t="shared" si="20"/>
        <v>1</v>
      </c>
      <c r="AC53" s="2">
        <f t="shared" si="21"/>
        <v>1</v>
      </c>
      <c r="AD53" s="2">
        <f t="shared" si="22"/>
        <v>1</v>
      </c>
      <c r="AE53" s="2">
        <f t="shared" si="23"/>
        <v>1</v>
      </c>
      <c r="AF53" s="2" t="str">
        <f t="shared" si="24"/>
        <v/>
      </c>
      <c r="AG53" s="2">
        <f t="shared" si="25"/>
        <v>1</v>
      </c>
      <c r="AH53" s="2">
        <f t="shared" si="26"/>
        <v>1</v>
      </c>
      <c r="AI53" s="2">
        <f t="shared" si="27"/>
        <v>1</v>
      </c>
      <c r="AJ53" s="2">
        <f t="shared" si="28"/>
        <v>1</v>
      </c>
      <c r="AL53" s="20" t="b">
        <f>Tipps!A53&lt;&gt;Tipps!A54</f>
        <v>1</v>
      </c>
      <c r="AM53" s="20">
        <f t="shared" si="29"/>
        <v>51</v>
      </c>
      <c r="AN53" s="20"/>
      <c r="AO53" s="20"/>
      <c r="AP53" s="20"/>
      <c r="AQ53" s="20"/>
      <c r="AR53" s="20"/>
      <c r="AS53" s="20"/>
      <c r="AT53" s="20"/>
    </row>
    <row r="54" spans="1:46" ht="15" x14ac:dyDescent="0.2">
      <c r="A54" s="3">
        <f t="shared" si="33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44"/>
        <v/>
      </c>
      <c r="K54" s="14" t="str">
        <f t="shared" si="45"/>
        <v/>
      </c>
      <c r="L54" s="14" t="str">
        <f t="shared" si="46"/>
        <v/>
      </c>
      <c r="M54" s="14" t="str">
        <f t="shared" si="47"/>
        <v/>
      </c>
      <c r="O54" s="2" t="str">
        <f t="shared" si="43"/>
        <v/>
      </c>
      <c r="P54" s="2" t="str">
        <f t="shared" si="42"/>
        <v/>
      </c>
      <c r="Q54" s="2" t="str">
        <f t="shared" si="42"/>
        <v/>
      </c>
      <c r="R54" s="2" t="str">
        <f t="shared" si="42"/>
        <v/>
      </c>
      <c r="S54" s="2" t="str">
        <f t="shared" si="42"/>
        <v/>
      </c>
      <c r="T54" s="2">
        <f t="shared" si="48"/>
        <v>1</v>
      </c>
      <c r="U54" s="2">
        <f t="shared" si="49"/>
        <v>1</v>
      </c>
      <c r="V54" s="2">
        <f t="shared" si="50"/>
        <v>1</v>
      </c>
      <c r="W54" s="2">
        <f t="shared" si="51"/>
        <v>1</v>
      </c>
      <c r="X54" s="2">
        <f t="shared" si="18"/>
        <v>0</v>
      </c>
      <c r="Y54" s="2" t="str">
        <f t="shared" si="52"/>
        <v/>
      </c>
      <c r="Z54" s="2" t="str" cm="1">
        <f t="array" ref="Z54">IF(AND(O54&lt;&gt;"",SUM(T54:W54)=3),SUMPRODUCT(P$2:S$2,1-T54:W54),"")</f>
        <v/>
      </c>
      <c r="AA54" s="2" t="str">
        <f t="shared" si="19"/>
        <v/>
      </c>
      <c r="AB54" s="2">
        <f t="shared" si="20"/>
        <v>1</v>
      </c>
      <c r="AC54" s="2">
        <f t="shared" si="21"/>
        <v>1</v>
      </c>
      <c r="AD54" s="2">
        <f t="shared" si="22"/>
        <v>1</v>
      </c>
      <c r="AE54" s="2">
        <f t="shared" si="23"/>
        <v>1</v>
      </c>
      <c r="AF54" s="2" t="str">
        <f t="shared" si="24"/>
        <v/>
      </c>
      <c r="AG54" s="2">
        <f t="shared" si="25"/>
        <v>1</v>
      </c>
      <c r="AH54" s="2">
        <f t="shared" si="26"/>
        <v>1</v>
      </c>
      <c r="AI54" s="2">
        <f t="shared" si="27"/>
        <v>1</v>
      </c>
      <c r="AJ54" s="2">
        <f t="shared" si="28"/>
        <v>1</v>
      </c>
      <c r="AL54" s="20" t="b">
        <f>Tipps!A54&lt;&gt;Tipps!A55</f>
        <v>0</v>
      </c>
      <c r="AM54" s="20" t="str">
        <f t="shared" si="29"/>
        <v/>
      </c>
      <c r="AN54" s="20"/>
      <c r="AO54" s="20"/>
      <c r="AP54" s="20"/>
      <c r="AQ54" s="20"/>
      <c r="AR54" s="20"/>
      <c r="AS54" s="20"/>
      <c r="AT54" s="20"/>
    </row>
    <row r="55" spans="1:46" ht="15" x14ac:dyDescent="0.2">
      <c r="A55" s="3">
        <f t="shared" si="33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44"/>
        <v/>
      </c>
      <c r="K55" s="14" t="str">
        <f t="shared" si="45"/>
        <v/>
      </c>
      <c r="L55" s="14" t="str">
        <f t="shared" si="46"/>
        <v/>
      </c>
      <c r="M55" s="14" t="str">
        <f t="shared" si="47"/>
        <v/>
      </c>
      <c r="O55" s="2" t="str">
        <f t="shared" si="43"/>
        <v/>
      </c>
      <c r="P55" s="2" t="str">
        <f t="shared" si="42"/>
        <v/>
      </c>
      <c r="Q55" s="2" t="str">
        <f t="shared" si="42"/>
        <v/>
      </c>
      <c r="R55" s="2" t="str">
        <f t="shared" si="42"/>
        <v/>
      </c>
      <c r="S55" s="2" t="str">
        <f t="shared" si="42"/>
        <v/>
      </c>
      <c r="T55" s="2">
        <f t="shared" si="48"/>
        <v>1</v>
      </c>
      <c r="U55" s="2">
        <f t="shared" si="49"/>
        <v>1</v>
      </c>
      <c r="V55" s="2">
        <f t="shared" si="50"/>
        <v>1</v>
      </c>
      <c r="W55" s="2">
        <f t="shared" si="51"/>
        <v>1</v>
      </c>
      <c r="X55" s="2">
        <f t="shared" si="18"/>
        <v>0</v>
      </c>
      <c r="Y55" s="2" t="str">
        <f t="shared" si="52"/>
        <v/>
      </c>
      <c r="Z55" s="2" t="str" cm="1">
        <f t="array" ref="Z55">IF(AND(O55&lt;&gt;"",SUM(T55:W55)=3),SUMPRODUCT(P$2:S$2,1-T55:W55),"")</f>
        <v/>
      </c>
      <c r="AA55" s="2" t="str">
        <f t="shared" si="19"/>
        <v/>
      </c>
      <c r="AB55" s="2">
        <f t="shared" si="20"/>
        <v>1</v>
      </c>
      <c r="AC55" s="2">
        <f t="shared" si="21"/>
        <v>1</v>
      </c>
      <c r="AD55" s="2">
        <f t="shared" si="22"/>
        <v>1</v>
      </c>
      <c r="AE55" s="2">
        <f t="shared" si="23"/>
        <v>1</v>
      </c>
      <c r="AF55" s="2" t="str">
        <f t="shared" si="24"/>
        <v/>
      </c>
      <c r="AG55" s="2">
        <f t="shared" si="25"/>
        <v>1</v>
      </c>
      <c r="AH55" s="2">
        <f t="shared" si="26"/>
        <v>1</v>
      </c>
      <c r="AI55" s="2">
        <f t="shared" si="27"/>
        <v>1</v>
      </c>
      <c r="AJ55" s="2">
        <f t="shared" si="28"/>
        <v>1</v>
      </c>
      <c r="AL55" s="20" t="b">
        <f>Tipps!A55&lt;&gt;Tipps!A56</f>
        <v>0</v>
      </c>
      <c r="AM55" s="20" t="str">
        <f t="shared" si="29"/>
        <v/>
      </c>
      <c r="AN55" s="20"/>
      <c r="AO55" s="20"/>
      <c r="AP55" s="20"/>
      <c r="AQ55" s="20"/>
      <c r="AR55" s="20"/>
      <c r="AS55" s="20"/>
      <c r="AT55" s="20"/>
    </row>
    <row r="56" spans="1:46" ht="15" x14ac:dyDescent="0.2">
      <c r="A56" s="3">
        <f t="shared" si="33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44"/>
        <v/>
      </c>
      <c r="K56" s="14" t="str">
        <f t="shared" si="45"/>
        <v/>
      </c>
      <c r="L56" s="14" t="str">
        <f t="shared" si="46"/>
        <v/>
      </c>
      <c r="M56" s="14" t="str">
        <f t="shared" si="47"/>
        <v/>
      </c>
      <c r="O56" s="2" t="str">
        <f t="shared" si="43"/>
        <v/>
      </c>
      <c r="P56" s="2" t="str">
        <f t="shared" si="42"/>
        <v/>
      </c>
      <c r="Q56" s="2" t="str">
        <f t="shared" si="42"/>
        <v/>
      </c>
      <c r="R56" s="2" t="str">
        <f t="shared" si="42"/>
        <v/>
      </c>
      <c r="S56" s="2" t="str">
        <f t="shared" si="42"/>
        <v/>
      </c>
      <c r="T56" s="2">
        <f t="shared" si="48"/>
        <v>1</v>
      </c>
      <c r="U56" s="2">
        <f t="shared" si="49"/>
        <v>1</v>
      </c>
      <c r="V56" s="2">
        <f t="shared" si="50"/>
        <v>1</v>
      </c>
      <c r="W56" s="2">
        <f t="shared" si="51"/>
        <v>1</v>
      </c>
      <c r="X56" s="2">
        <f t="shared" si="18"/>
        <v>0</v>
      </c>
      <c r="Y56" s="2" t="str">
        <f t="shared" si="52"/>
        <v/>
      </c>
      <c r="Z56" s="2" t="str" cm="1">
        <f t="array" ref="Z56">IF(AND(O56&lt;&gt;"",SUM(T56:W56)=3),SUMPRODUCT(P$2:S$2,1-T56:W56),"")</f>
        <v/>
      </c>
      <c r="AA56" s="2" t="str">
        <f t="shared" si="19"/>
        <v/>
      </c>
      <c r="AB56" s="2">
        <f t="shared" si="20"/>
        <v>1</v>
      </c>
      <c r="AC56" s="2">
        <f t="shared" si="21"/>
        <v>1</v>
      </c>
      <c r="AD56" s="2">
        <f t="shared" si="22"/>
        <v>1</v>
      </c>
      <c r="AE56" s="2">
        <f t="shared" si="23"/>
        <v>1</v>
      </c>
      <c r="AF56" s="2" t="str">
        <f t="shared" si="24"/>
        <v/>
      </c>
      <c r="AG56" s="2">
        <f t="shared" si="25"/>
        <v>1</v>
      </c>
      <c r="AH56" s="2">
        <f t="shared" si="26"/>
        <v>1</v>
      </c>
      <c r="AI56" s="2">
        <f t="shared" si="27"/>
        <v>1</v>
      </c>
      <c r="AJ56" s="2">
        <f t="shared" si="28"/>
        <v>1</v>
      </c>
      <c r="AL56" s="20" t="b">
        <f>Tipps!A56&lt;&gt;Tipps!A57</f>
        <v>1</v>
      </c>
      <c r="AM56" s="20">
        <f t="shared" si="29"/>
        <v>54</v>
      </c>
      <c r="AN56" s="20"/>
      <c r="AO56" s="20"/>
      <c r="AP56" s="20"/>
      <c r="AQ56" s="20"/>
      <c r="AR56" s="20"/>
      <c r="AS56" s="20"/>
      <c r="AT56" s="20"/>
    </row>
    <row r="57" spans="1:46" ht="15" x14ac:dyDescent="0.2">
      <c r="A57" s="3">
        <f t="shared" si="33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44"/>
        <v/>
      </c>
      <c r="K57" s="14" t="str">
        <f t="shared" si="45"/>
        <v/>
      </c>
      <c r="L57" s="14" t="str">
        <f t="shared" si="46"/>
        <v/>
      </c>
      <c r="M57" s="14" t="str">
        <f t="shared" si="47"/>
        <v/>
      </c>
      <c r="O57" s="2" t="str">
        <f t="shared" si="43"/>
        <v/>
      </c>
      <c r="P57" s="2" t="str">
        <f t="shared" si="42"/>
        <v/>
      </c>
      <c r="Q57" s="2" t="str">
        <f t="shared" si="42"/>
        <v/>
      </c>
      <c r="R57" s="2" t="str">
        <f t="shared" si="42"/>
        <v/>
      </c>
      <c r="S57" s="2" t="str">
        <f t="shared" si="42"/>
        <v/>
      </c>
      <c r="T57" s="2">
        <f t="shared" si="48"/>
        <v>1</v>
      </c>
      <c r="U57" s="2">
        <f t="shared" si="49"/>
        <v>1</v>
      </c>
      <c r="V57" s="2">
        <f t="shared" si="50"/>
        <v>1</v>
      </c>
      <c r="W57" s="2">
        <f t="shared" si="51"/>
        <v>1</v>
      </c>
      <c r="X57" s="2">
        <f t="shared" si="18"/>
        <v>0</v>
      </c>
      <c r="Y57" s="2" t="str">
        <f t="shared" si="52"/>
        <v/>
      </c>
      <c r="Z57" s="2" t="str" cm="1">
        <f t="array" ref="Z57">IF(AND(O57&lt;&gt;"",SUM(T57:W57)=3),SUMPRODUCT(P$2:S$2,1-T57:W57),"")</f>
        <v/>
      </c>
      <c r="AA57" s="2" t="str">
        <f t="shared" si="19"/>
        <v/>
      </c>
      <c r="AB57" s="2">
        <f t="shared" si="20"/>
        <v>1</v>
      </c>
      <c r="AC57" s="2">
        <f t="shared" si="21"/>
        <v>1</v>
      </c>
      <c r="AD57" s="2">
        <f t="shared" si="22"/>
        <v>1</v>
      </c>
      <c r="AE57" s="2">
        <f t="shared" si="23"/>
        <v>1</v>
      </c>
      <c r="AF57" s="2" t="str">
        <f t="shared" si="24"/>
        <v/>
      </c>
      <c r="AG57" s="2">
        <f t="shared" si="25"/>
        <v>1</v>
      </c>
      <c r="AH57" s="2">
        <f t="shared" si="26"/>
        <v>1</v>
      </c>
      <c r="AI57" s="2">
        <f t="shared" si="27"/>
        <v>1</v>
      </c>
      <c r="AJ57" s="2">
        <f t="shared" si="28"/>
        <v>1</v>
      </c>
      <c r="AL57" s="20" t="b">
        <f>Tipps!A57&lt;&gt;Tipps!A58</f>
        <v>0</v>
      </c>
      <c r="AM57" s="20" t="str">
        <f t="shared" si="29"/>
        <v/>
      </c>
      <c r="AN57" s="20"/>
      <c r="AO57" s="20"/>
      <c r="AP57" s="20"/>
      <c r="AQ57" s="20"/>
      <c r="AR57" s="20"/>
      <c r="AS57" s="20"/>
      <c r="AT57" s="20"/>
    </row>
    <row r="58" spans="1:46" ht="15" x14ac:dyDescent="0.2">
      <c r="A58" s="3">
        <f t="shared" si="33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44"/>
        <v/>
      </c>
      <c r="K58" s="14" t="str">
        <f t="shared" si="45"/>
        <v/>
      </c>
      <c r="L58" s="14" t="str">
        <f t="shared" si="46"/>
        <v/>
      </c>
      <c r="M58" s="14" t="str">
        <f t="shared" si="47"/>
        <v/>
      </c>
      <c r="O58" s="2" t="str">
        <f t="shared" si="43"/>
        <v/>
      </c>
      <c r="P58" s="2" t="str">
        <f t="shared" si="42"/>
        <v/>
      </c>
      <c r="Q58" s="2" t="str">
        <f t="shared" si="42"/>
        <v/>
      </c>
      <c r="R58" s="2" t="str">
        <f t="shared" si="42"/>
        <v/>
      </c>
      <c r="S58" s="2" t="str">
        <f t="shared" si="42"/>
        <v/>
      </c>
      <c r="T58" s="2">
        <f t="shared" si="48"/>
        <v>1</v>
      </c>
      <c r="U58" s="2">
        <f t="shared" si="49"/>
        <v>1</v>
      </c>
      <c r="V58" s="2">
        <f t="shared" si="50"/>
        <v>1</v>
      </c>
      <c r="W58" s="2">
        <f t="shared" si="51"/>
        <v>1</v>
      </c>
      <c r="X58" s="2">
        <f t="shared" si="18"/>
        <v>0</v>
      </c>
      <c r="Y58" s="2" t="str">
        <f t="shared" si="52"/>
        <v/>
      </c>
      <c r="Z58" s="2" t="str" cm="1">
        <f t="array" ref="Z58">IF(AND(O58&lt;&gt;"",SUM(T58:W58)=3),SUMPRODUCT(P$2:S$2,1-T58:W58),"")</f>
        <v/>
      </c>
      <c r="AA58" s="2" t="str">
        <f t="shared" si="19"/>
        <v/>
      </c>
      <c r="AB58" s="2">
        <f t="shared" si="20"/>
        <v>1</v>
      </c>
      <c r="AC58" s="2">
        <f t="shared" si="21"/>
        <v>1</v>
      </c>
      <c r="AD58" s="2">
        <f t="shared" si="22"/>
        <v>1</v>
      </c>
      <c r="AE58" s="2">
        <f t="shared" si="23"/>
        <v>1</v>
      </c>
      <c r="AF58" s="2" t="str">
        <f t="shared" si="24"/>
        <v/>
      </c>
      <c r="AG58" s="2">
        <f t="shared" si="25"/>
        <v>1</v>
      </c>
      <c r="AH58" s="2">
        <f t="shared" si="26"/>
        <v>1</v>
      </c>
      <c r="AI58" s="2">
        <f t="shared" si="27"/>
        <v>1</v>
      </c>
      <c r="AJ58" s="2">
        <f t="shared" si="28"/>
        <v>1</v>
      </c>
      <c r="AL58" s="20" t="b">
        <f>Tipps!A58&lt;&gt;Tipps!A59</f>
        <v>0</v>
      </c>
      <c r="AM58" s="20" t="str">
        <f t="shared" si="29"/>
        <v/>
      </c>
      <c r="AN58" s="20"/>
      <c r="AO58" s="20"/>
      <c r="AP58" s="20"/>
      <c r="AQ58" s="20"/>
      <c r="AR58" s="20"/>
      <c r="AS58" s="20"/>
      <c r="AT58" s="20"/>
    </row>
    <row r="59" spans="1:46" ht="15" x14ac:dyDescent="0.2">
      <c r="A59" s="3">
        <f t="shared" si="33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44"/>
        <v/>
      </c>
      <c r="K59" s="14" t="str">
        <f t="shared" si="45"/>
        <v/>
      </c>
      <c r="L59" s="14" t="str">
        <f t="shared" si="46"/>
        <v/>
      </c>
      <c r="M59" s="14" t="str">
        <f t="shared" si="47"/>
        <v/>
      </c>
      <c r="O59" s="2" t="str">
        <f t="shared" si="43"/>
        <v/>
      </c>
      <c r="P59" s="2" t="str">
        <f t="shared" si="42"/>
        <v/>
      </c>
      <c r="Q59" s="2" t="str">
        <f t="shared" si="42"/>
        <v/>
      </c>
      <c r="R59" s="2" t="str">
        <f t="shared" si="42"/>
        <v/>
      </c>
      <c r="S59" s="2" t="str">
        <f t="shared" si="42"/>
        <v/>
      </c>
      <c r="T59" s="2">
        <f t="shared" si="48"/>
        <v>1</v>
      </c>
      <c r="U59" s="2">
        <f t="shared" si="49"/>
        <v>1</v>
      </c>
      <c r="V59" s="2">
        <f t="shared" si="50"/>
        <v>1</v>
      </c>
      <c r="W59" s="2">
        <f t="shared" si="51"/>
        <v>1</v>
      </c>
      <c r="X59" s="2">
        <f t="shared" si="18"/>
        <v>0</v>
      </c>
      <c r="Y59" s="2" t="str">
        <f t="shared" si="52"/>
        <v/>
      </c>
      <c r="Z59" s="2" t="str" cm="1">
        <f t="array" ref="Z59">IF(AND(O59&lt;&gt;"",SUM(T59:W59)=3),SUMPRODUCT(P$2:S$2,1-T59:W59),"")</f>
        <v/>
      </c>
      <c r="AA59" s="2" t="str">
        <f t="shared" si="19"/>
        <v/>
      </c>
      <c r="AB59" s="2">
        <f t="shared" si="20"/>
        <v>1</v>
      </c>
      <c r="AC59" s="2">
        <f t="shared" si="21"/>
        <v>1</v>
      </c>
      <c r="AD59" s="2">
        <f t="shared" si="22"/>
        <v>1</v>
      </c>
      <c r="AE59" s="2">
        <f t="shared" si="23"/>
        <v>1</v>
      </c>
      <c r="AF59" s="2" t="str">
        <f t="shared" si="24"/>
        <v/>
      </c>
      <c r="AG59" s="2">
        <f t="shared" si="25"/>
        <v>1</v>
      </c>
      <c r="AH59" s="2">
        <f t="shared" si="26"/>
        <v>1</v>
      </c>
      <c r="AI59" s="2">
        <f t="shared" si="27"/>
        <v>1</v>
      </c>
      <c r="AJ59" s="2">
        <f t="shared" si="28"/>
        <v>1</v>
      </c>
      <c r="AL59" s="20" t="b">
        <f>Tipps!A59&lt;&gt;Tipps!A60</f>
        <v>0</v>
      </c>
      <c r="AM59" s="20" t="str">
        <f t="shared" si="29"/>
        <v/>
      </c>
      <c r="AN59" s="20"/>
      <c r="AO59" s="20"/>
      <c r="AP59" s="20"/>
      <c r="AQ59" s="20"/>
      <c r="AR59" s="20"/>
      <c r="AS59" s="20"/>
      <c r="AT59" s="20"/>
    </row>
    <row r="60" spans="1:46" ht="15" x14ac:dyDescent="0.2">
      <c r="A60" s="3">
        <f t="shared" si="33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44"/>
        <v/>
      </c>
      <c r="K60" s="14" t="str">
        <f t="shared" si="45"/>
        <v/>
      </c>
      <c r="L60" s="14" t="str">
        <f t="shared" si="46"/>
        <v/>
      </c>
      <c r="M60" s="14" t="str">
        <f t="shared" si="47"/>
        <v/>
      </c>
      <c r="O60" s="2" t="str">
        <f t="shared" si="43"/>
        <v/>
      </c>
      <c r="P60" s="2" t="str">
        <f t="shared" si="42"/>
        <v/>
      </c>
      <c r="Q60" s="2" t="str">
        <f t="shared" si="42"/>
        <v/>
      </c>
      <c r="R60" s="2" t="str">
        <f t="shared" si="42"/>
        <v/>
      </c>
      <c r="S60" s="2" t="str">
        <f t="shared" si="42"/>
        <v/>
      </c>
      <c r="T60" s="2">
        <f t="shared" si="48"/>
        <v>1</v>
      </c>
      <c r="U60" s="2">
        <f t="shared" si="49"/>
        <v>1</v>
      </c>
      <c r="V60" s="2">
        <f t="shared" si="50"/>
        <v>1</v>
      </c>
      <c r="W60" s="2">
        <f t="shared" si="51"/>
        <v>1</v>
      </c>
      <c r="X60" s="2">
        <f t="shared" si="18"/>
        <v>0</v>
      </c>
      <c r="Y60" s="2" t="str">
        <f t="shared" si="52"/>
        <v/>
      </c>
      <c r="Z60" s="2" t="str" cm="1">
        <f t="array" ref="Z60">IF(AND(O60&lt;&gt;"",SUM(T60:W60)=3),SUMPRODUCT(P$2:S$2,1-T60:W60),"")</f>
        <v/>
      </c>
      <c r="AA60" s="2" t="str">
        <f t="shared" si="19"/>
        <v/>
      </c>
      <c r="AB60" s="2">
        <f t="shared" si="20"/>
        <v>1</v>
      </c>
      <c r="AC60" s="2">
        <f t="shared" si="21"/>
        <v>1</v>
      </c>
      <c r="AD60" s="2">
        <f t="shared" si="22"/>
        <v>1</v>
      </c>
      <c r="AE60" s="2">
        <f t="shared" si="23"/>
        <v>1</v>
      </c>
      <c r="AF60" s="2" t="str">
        <f t="shared" si="24"/>
        <v/>
      </c>
      <c r="AG60" s="2">
        <f t="shared" si="25"/>
        <v>1</v>
      </c>
      <c r="AH60" s="2">
        <f t="shared" si="26"/>
        <v>1</v>
      </c>
      <c r="AI60" s="2">
        <f t="shared" si="27"/>
        <v>1</v>
      </c>
      <c r="AJ60" s="2">
        <f t="shared" si="28"/>
        <v>1</v>
      </c>
      <c r="AL60" s="20" t="b">
        <f>Tipps!A60&lt;&gt;Tipps!A61</f>
        <v>1</v>
      </c>
      <c r="AM60" s="20">
        <f t="shared" si="29"/>
        <v>58</v>
      </c>
      <c r="AN60" s="20"/>
      <c r="AO60" s="20"/>
      <c r="AP60" s="20"/>
      <c r="AQ60" s="20"/>
      <c r="AR60" s="20"/>
      <c r="AS60" s="20"/>
      <c r="AT60" s="20"/>
    </row>
    <row r="61" spans="1:46" ht="15" x14ac:dyDescent="0.2">
      <c r="A61" s="3">
        <f t="shared" si="33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44"/>
        <v/>
      </c>
      <c r="K61" s="14" t="str">
        <f t="shared" si="45"/>
        <v/>
      </c>
      <c r="L61" s="14" t="str">
        <f t="shared" si="46"/>
        <v/>
      </c>
      <c r="M61" s="14" t="str">
        <f t="shared" si="47"/>
        <v/>
      </c>
      <c r="O61" s="2" t="str">
        <f t="shared" si="43"/>
        <v/>
      </c>
      <c r="P61" s="2" t="str">
        <f t="shared" si="42"/>
        <v/>
      </c>
      <c r="Q61" s="2" t="str">
        <f t="shared" si="42"/>
        <v/>
      </c>
      <c r="R61" s="2" t="str">
        <f t="shared" si="42"/>
        <v/>
      </c>
      <c r="S61" s="2" t="str">
        <f t="shared" si="42"/>
        <v/>
      </c>
      <c r="T61" s="2">
        <f t="shared" si="48"/>
        <v>1</v>
      </c>
      <c r="U61" s="2">
        <f t="shared" si="49"/>
        <v>1</v>
      </c>
      <c r="V61" s="2">
        <f t="shared" si="50"/>
        <v>1</v>
      </c>
      <c r="W61" s="2">
        <f t="shared" si="51"/>
        <v>1</v>
      </c>
      <c r="X61" s="2">
        <f t="shared" si="18"/>
        <v>0</v>
      </c>
      <c r="Y61" s="2" t="str">
        <f t="shared" si="52"/>
        <v/>
      </c>
      <c r="Z61" s="2" t="str" cm="1">
        <f t="array" ref="Z61">IF(AND(O61&lt;&gt;"",SUM(T61:W61)=3),SUMPRODUCT(P$2:S$2,1-T61:W61),"")</f>
        <v/>
      </c>
      <c r="AA61" s="2" t="str">
        <f t="shared" si="19"/>
        <v/>
      </c>
      <c r="AB61" s="2">
        <f t="shared" si="20"/>
        <v>1</v>
      </c>
      <c r="AC61" s="2">
        <f t="shared" si="21"/>
        <v>1</v>
      </c>
      <c r="AD61" s="2">
        <f t="shared" si="22"/>
        <v>1</v>
      </c>
      <c r="AE61" s="2">
        <f t="shared" si="23"/>
        <v>1</v>
      </c>
      <c r="AF61" s="2" t="str">
        <f t="shared" si="24"/>
        <v/>
      </c>
      <c r="AG61" s="2">
        <f t="shared" si="25"/>
        <v>1</v>
      </c>
      <c r="AH61" s="2">
        <f t="shared" si="26"/>
        <v>1</v>
      </c>
      <c r="AI61" s="2">
        <f t="shared" si="27"/>
        <v>1</v>
      </c>
      <c r="AJ61" s="2">
        <f t="shared" si="28"/>
        <v>1</v>
      </c>
      <c r="AL61" s="20" t="b">
        <f>Tipps!A61&lt;&gt;Tipps!A62</f>
        <v>0</v>
      </c>
      <c r="AM61" s="20" t="str">
        <f t="shared" si="29"/>
        <v/>
      </c>
      <c r="AN61" s="20"/>
      <c r="AO61" s="20"/>
      <c r="AP61" s="20"/>
      <c r="AQ61" s="20"/>
      <c r="AR61" s="20"/>
      <c r="AS61" s="20"/>
      <c r="AT61" s="20"/>
    </row>
    <row r="62" spans="1:46" ht="15" x14ac:dyDescent="0.2">
      <c r="A62" s="3">
        <f t="shared" si="33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44"/>
        <v/>
      </c>
      <c r="K62" s="14" t="str">
        <f t="shared" si="45"/>
        <v/>
      </c>
      <c r="L62" s="14" t="str">
        <f t="shared" si="46"/>
        <v/>
      </c>
      <c r="M62" s="14" t="str">
        <f t="shared" si="47"/>
        <v/>
      </c>
      <c r="O62" s="2" t="str">
        <f t="shared" si="43"/>
        <v/>
      </c>
      <c r="P62" s="2" t="str">
        <f t="shared" si="42"/>
        <v/>
      </c>
      <c r="Q62" s="2" t="str">
        <f t="shared" si="42"/>
        <v/>
      </c>
      <c r="R62" s="2" t="str">
        <f t="shared" si="42"/>
        <v/>
      </c>
      <c r="S62" s="2" t="str">
        <f t="shared" si="42"/>
        <v/>
      </c>
      <c r="T62" s="2">
        <f t="shared" si="48"/>
        <v>1</v>
      </c>
      <c r="U62" s="2">
        <f t="shared" si="49"/>
        <v>1</v>
      </c>
      <c r="V62" s="2">
        <f t="shared" si="50"/>
        <v>1</v>
      </c>
      <c r="W62" s="2">
        <f t="shared" si="51"/>
        <v>1</v>
      </c>
      <c r="X62" s="2">
        <f t="shared" si="18"/>
        <v>0</v>
      </c>
      <c r="Y62" s="2" t="str">
        <f t="shared" si="52"/>
        <v/>
      </c>
      <c r="Z62" s="2" t="str" cm="1">
        <f t="array" ref="Z62">IF(AND(O62&lt;&gt;"",SUM(T62:W62)=3),SUMPRODUCT(P$2:S$2,1-T62:W62),"")</f>
        <v/>
      </c>
      <c r="AA62" s="2" t="str">
        <f t="shared" si="19"/>
        <v/>
      </c>
      <c r="AB62" s="2">
        <f t="shared" si="20"/>
        <v>1</v>
      </c>
      <c r="AC62" s="2">
        <f t="shared" si="21"/>
        <v>1</v>
      </c>
      <c r="AD62" s="2">
        <f t="shared" si="22"/>
        <v>1</v>
      </c>
      <c r="AE62" s="2">
        <f t="shared" si="23"/>
        <v>1</v>
      </c>
      <c r="AF62" s="2" t="str">
        <f t="shared" si="24"/>
        <v/>
      </c>
      <c r="AG62" s="2">
        <f t="shared" si="25"/>
        <v>1</v>
      </c>
      <c r="AH62" s="2">
        <f t="shared" si="26"/>
        <v>1</v>
      </c>
      <c r="AI62" s="2">
        <f t="shared" si="27"/>
        <v>1</v>
      </c>
      <c r="AJ62" s="2">
        <f t="shared" si="28"/>
        <v>1</v>
      </c>
      <c r="AL62" s="20" t="b">
        <f>Tipps!A62&lt;&gt;Tipps!A63</f>
        <v>0</v>
      </c>
      <c r="AM62" s="20" t="str">
        <f t="shared" si="29"/>
        <v/>
      </c>
      <c r="AN62" s="20"/>
      <c r="AO62" s="20"/>
      <c r="AP62" s="20"/>
      <c r="AQ62" s="20"/>
      <c r="AR62" s="20"/>
      <c r="AS62" s="20"/>
      <c r="AT62" s="20"/>
    </row>
    <row r="63" spans="1:46" ht="15" x14ac:dyDescent="0.2">
      <c r="A63" s="3">
        <f t="shared" si="33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44"/>
        <v/>
      </c>
      <c r="K63" s="14" t="str">
        <f t="shared" si="45"/>
        <v/>
      </c>
      <c r="L63" s="14" t="str">
        <f t="shared" si="46"/>
        <v/>
      </c>
      <c r="M63" s="14" t="str">
        <f t="shared" si="47"/>
        <v/>
      </c>
      <c r="O63" s="2" t="str">
        <f t="shared" si="43"/>
        <v/>
      </c>
      <c r="P63" s="2" t="str">
        <f t="shared" si="42"/>
        <v/>
      </c>
      <c r="Q63" s="2" t="str">
        <f t="shared" si="42"/>
        <v/>
      </c>
      <c r="R63" s="2" t="str">
        <f t="shared" si="42"/>
        <v/>
      </c>
      <c r="S63" s="2" t="str">
        <f t="shared" si="42"/>
        <v/>
      </c>
      <c r="T63" s="2">
        <f t="shared" si="48"/>
        <v>1</v>
      </c>
      <c r="U63" s="2">
        <f t="shared" si="49"/>
        <v>1</v>
      </c>
      <c r="V63" s="2">
        <f t="shared" si="50"/>
        <v>1</v>
      </c>
      <c r="W63" s="2">
        <f t="shared" si="51"/>
        <v>1</v>
      </c>
      <c r="X63" s="2">
        <f t="shared" si="18"/>
        <v>0</v>
      </c>
      <c r="Y63" s="2" t="str">
        <f t="shared" si="52"/>
        <v/>
      </c>
      <c r="Z63" s="2" t="str" cm="1">
        <f t="array" ref="Z63">IF(AND(O63&lt;&gt;"",SUM(T63:W63)=3),SUMPRODUCT(P$2:S$2,1-T63:W63),"")</f>
        <v/>
      </c>
      <c r="AA63" s="2" t="str">
        <f t="shared" si="19"/>
        <v/>
      </c>
      <c r="AB63" s="2">
        <f t="shared" si="20"/>
        <v>1</v>
      </c>
      <c r="AC63" s="2">
        <f t="shared" si="21"/>
        <v>1</v>
      </c>
      <c r="AD63" s="2">
        <f t="shared" si="22"/>
        <v>1</v>
      </c>
      <c r="AE63" s="2">
        <f t="shared" si="23"/>
        <v>1</v>
      </c>
      <c r="AF63" s="2" t="str">
        <f t="shared" si="24"/>
        <v/>
      </c>
      <c r="AG63" s="2">
        <f t="shared" si="25"/>
        <v>1</v>
      </c>
      <c r="AH63" s="2">
        <f t="shared" si="26"/>
        <v>1</v>
      </c>
      <c r="AI63" s="2">
        <f t="shared" si="27"/>
        <v>1</v>
      </c>
      <c r="AJ63" s="2">
        <f t="shared" si="28"/>
        <v>1</v>
      </c>
      <c r="AL63" s="20" t="b">
        <f>Tipps!A63&lt;&gt;Tipps!A64</f>
        <v>0</v>
      </c>
      <c r="AM63" s="20" t="str">
        <f t="shared" si="29"/>
        <v/>
      </c>
      <c r="AN63" s="20"/>
      <c r="AO63" s="20"/>
      <c r="AP63" s="20"/>
      <c r="AQ63" s="20"/>
      <c r="AR63" s="20"/>
      <c r="AS63" s="20"/>
      <c r="AT63" s="20"/>
    </row>
    <row r="64" spans="1:46" ht="15" x14ac:dyDescent="0.2">
      <c r="A64" s="3">
        <f t="shared" si="33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44"/>
        <v/>
      </c>
      <c r="K64" s="14" t="str">
        <f t="shared" si="45"/>
        <v/>
      </c>
      <c r="L64" s="14" t="str">
        <f t="shared" si="46"/>
        <v/>
      </c>
      <c r="M64" s="14" t="str">
        <f t="shared" si="47"/>
        <v/>
      </c>
      <c r="O64" s="2" t="str">
        <f t="shared" si="43"/>
        <v/>
      </c>
      <c r="P64" s="2" t="str">
        <f t="shared" si="42"/>
        <v/>
      </c>
      <c r="Q64" s="2" t="str">
        <f t="shared" si="42"/>
        <v/>
      </c>
      <c r="R64" s="2" t="str">
        <f t="shared" si="42"/>
        <v/>
      </c>
      <c r="S64" s="2" t="str">
        <f t="shared" si="42"/>
        <v/>
      </c>
      <c r="T64" s="2">
        <f t="shared" si="48"/>
        <v>1</v>
      </c>
      <c r="U64" s="2">
        <f t="shared" si="49"/>
        <v>1</v>
      </c>
      <c r="V64" s="2">
        <f t="shared" si="50"/>
        <v>1</v>
      </c>
      <c r="W64" s="2">
        <f t="shared" si="51"/>
        <v>1</v>
      </c>
      <c r="X64" s="2">
        <f t="shared" si="18"/>
        <v>0</v>
      </c>
      <c r="Y64" s="2" t="str">
        <f t="shared" si="52"/>
        <v/>
      </c>
      <c r="Z64" s="2" t="str" cm="1">
        <f t="array" ref="Z64">IF(AND(O64&lt;&gt;"",SUM(T64:W64)=3),SUMPRODUCT(P$2:S$2,1-T64:W64),"")</f>
        <v/>
      </c>
      <c r="AA64" s="2" t="str">
        <f t="shared" si="19"/>
        <v/>
      </c>
      <c r="AB64" s="2">
        <f t="shared" si="20"/>
        <v>1</v>
      </c>
      <c r="AC64" s="2">
        <f t="shared" si="21"/>
        <v>1</v>
      </c>
      <c r="AD64" s="2">
        <f t="shared" si="22"/>
        <v>1</v>
      </c>
      <c r="AE64" s="2">
        <f t="shared" si="23"/>
        <v>1</v>
      </c>
      <c r="AF64" s="2" t="str">
        <f t="shared" si="24"/>
        <v/>
      </c>
      <c r="AG64" s="2">
        <f t="shared" si="25"/>
        <v>1</v>
      </c>
      <c r="AH64" s="2">
        <f t="shared" si="26"/>
        <v>1</v>
      </c>
      <c r="AI64" s="2">
        <f t="shared" si="27"/>
        <v>1</v>
      </c>
      <c r="AJ64" s="2">
        <f t="shared" si="28"/>
        <v>1</v>
      </c>
      <c r="AL64" s="20" t="b">
        <f>Tipps!A64&lt;&gt;Tipps!A65</f>
        <v>1</v>
      </c>
      <c r="AM64" s="20">
        <f t="shared" si="29"/>
        <v>62</v>
      </c>
      <c r="AN64" s="20"/>
      <c r="AO64" s="20"/>
      <c r="AP64" s="20"/>
      <c r="AQ64" s="20"/>
      <c r="AR64" s="20"/>
      <c r="AS64" s="20"/>
      <c r="AT64" s="20"/>
    </row>
    <row r="65" spans="1:46" ht="15" x14ac:dyDescent="0.2">
      <c r="A65" s="3">
        <f t="shared" si="33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44"/>
        <v/>
      </c>
      <c r="K65" s="14" t="str">
        <f t="shared" si="45"/>
        <v/>
      </c>
      <c r="L65" s="14" t="str">
        <f t="shared" si="46"/>
        <v/>
      </c>
      <c r="M65" s="14" t="str">
        <f t="shared" si="47"/>
        <v/>
      </c>
      <c r="O65" s="2" t="str">
        <f t="shared" si="43"/>
        <v/>
      </c>
      <c r="P65" s="2" t="str">
        <f t="shared" si="43"/>
        <v/>
      </c>
      <c r="Q65" s="2" t="str">
        <f t="shared" si="43"/>
        <v/>
      </c>
      <c r="R65" s="2" t="str">
        <f t="shared" si="43"/>
        <v/>
      </c>
      <c r="S65" s="2" t="str">
        <f t="shared" si="43"/>
        <v/>
      </c>
      <c r="T65" s="2">
        <f t="shared" si="48"/>
        <v>1</v>
      </c>
      <c r="U65" s="2">
        <f t="shared" si="49"/>
        <v>1</v>
      </c>
      <c r="V65" s="2">
        <f t="shared" si="50"/>
        <v>1</v>
      </c>
      <c r="W65" s="2">
        <f t="shared" si="51"/>
        <v>1</v>
      </c>
      <c r="X65" s="2">
        <f t="shared" si="18"/>
        <v>0</v>
      </c>
      <c r="Y65" s="2" t="str">
        <f t="shared" si="52"/>
        <v/>
      </c>
      <c r="Z65" s="2" t="str" cm="1">
        <f t="array" ref="Z65">IF(AND(O65&lt;&gt;"",SUM(T65:W65)=3),SUMPRODUCT(P$2:S$2,1-T65:W65),"")</f>
        <v/>
      </c>
      <c r="AA65" s="2" t="str">
        <f t="shared" si="19"/>
        <v/>
      </c>
      <c r="AB65" s="2">
        <f t="shared" si="20"/>
        <v>1</v>
      </c>
      <c r="AC65" s="2">
        <f t="shared" si="21"/>
        <v>1</v>
      </c>
      <c r="AD65" s="2">
        <f t="shared" si="22"/>
        <v>1</v>
      </c>
      <c r="AE65" s="2">
        <f t="shared" si="23"/>
        <v>1</v>
      </c>
      <c r="AF65" s="2" t="str">
        <f t="shared" si="24"/>
        <v/>
      </c>
      <c r="AG65" s="2">
        <f t="shared" si="25"/>
        <v>1</v>
      </c>
      <c r="AH65" s="2">
        <f t="shared" si="26"/>
        <v>1</v>
      </c>
      <c r="AI65" s="2">
        <f t="shared" si="27"/>
        <v>1</v>
      </c>
      <c r="AJ65" s="2">
        <f t="shared" si="28"/>
        <v>1</v>
      </c>
      <c r="AL65" s="20" t="b">
        <f>Tipps!A65&lt;&gt;Tipps!A66</f>
        <v>0</v>
      </c>
      <c r="AM65" s="20" t="str">
        <f t="shared" si="29"/>
        <v/>
      </c>
      <c r="AN65" s="20"/>
      <c r="AO65" s="20"/>
      <c r="AP65" s="20"/>
      <c r="AQ65" s="20"/>
      <c r="AR65" s="20"/>
      <c r="AS65" s="20"/>
      <c r="AT65" s="20"/>
    </row>
    <row r="66" spans="1:46" ht="15" x14ac:dyDescent="0.2">
      <c r="A66" s="3">
        <f t="shared" si="33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44"/>
        <v/>
      </c>
      <c r="K66" s="14" t="str">
        <f t="shared" si="45"/>
        <v/>
      </c>
      <c r="L66" s="14" t="str">
        <f t="shared" si="46"/>
        <v/>
      </c>
      <c r="M66" s="14" t="str">
        <f t="shared" si="47"/>
        <v/>
      </c>
      <c r="O66" s="2" t="str">
        <f t="shared" si="43"/>
        <v/>
      </c>
      <c r="P66" s="2" t="str">
        <f t="shared" si="43"/>
        <v/>
      </c>
      <c r="Q66" s="2" t="str">
        <f t="shared" si="43"/>
        <v/>
      </c>
      <c r="R66" s="2" t="str">
        <f t="shared" si="43"/>
        <v/>
      </c>
      <c r="S66" s="2" t="str">
        <f t="shared" si="43"/>
        <v/>
      </c>
      <c r="T66" s="2">
        <f t="shared" si="48"/>
        <v>1</v>
      </c>
      <c r="U66" s="2">
        <f t="shared" si="49"/>
        <v>1</v>
      </c>
      <c r="V66" s="2">
        <f t="shared" si="50"/>
        <v>1</v>
      </c>
      <c r="W66" s="2">
        <f t="shared" si="51"/>
        <v>1</v>
      </c>
      <c r="X66" s="2">
        <f t="shared" si="18"/>
        <v>0</v>
      </c>
      <c r="Y66" s="2" t="str">
        <f t="shared" si="52"/>
        <v/>
      </c>
      <c r="Z66" s="2" t="str" cm="1">
        <f t="array" ref="Z66">IF(AND(O66&lt;&gt;"",SUM(T66:W66)=3),SUMPRODUCT(P$2:S$2,1-T66:W66),"")</f>
        <v/>
      </c>
      <c r="AA66" s="2" t="str">
        <f t="shared" si="19"/>
        <v/>
      </c>
      <c r="AB66" s="2">
        <f t="shared" si="20"/>
        <v>1</v>
      </c>
      <c r="AC66" s="2">
        <f t="shared" si="21"/>
        <v>1</v>
      </c>
      <c r="AD66" s="2">
        <f t="shared" si="22"/>
        <v>1</v>
      </c>
      <c r="AE66" s="2">
        <f t="shared" si="23"/>
        <v>1</v>
      </c>
      <c r="AF66" s="2" t="str">
        <f t="shared" si="24"/>
        <v/>
      </c>
      <c r="AG66" s="2">
        <f t="shared" si="25"/>
        <v>1</v>
      </c>
      <c r="AH66" s="2">
        <f t="shared" si="26"/>
        <v>1</v>
      </c>
      <c r="AI66" s="2">
        <f t="shared" si="27"/>
        <v>1</v>
      </c>
      <c r="AJ66" s="2">
        <f t="shared" si="28"/>
        <v>1</v>
      </c>
      <c r="AL66" s="20" t="b">
        <f>Tipps!A66&lt;&gt;Tipps!A67</f>
        <v>0</v>
      </c>
      <c r="AM66" s="20" t="str">
        <f t="shared" si="29"/>
        <v/>
      </c>
      <c r="AN66" s="20"/>
      <c r="AO66" s="20"/>
      <c r="AP66" s="20"/>
      <c r="AQ66" s="20"/>
      <c r="AR66" s="20"/>
      <c r="AS66" s="20"/>
      <c r="AT66" s="20"/>
    </row>
    <row r="67" spans="1:46" ht="15" x14ac:dyDescent="0.2">
      <c r="A67" s="3">
        <f t="shared" si="33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44"/>
        <v/>
      </c>
      <c r="K67" s="14" t="str">
        <f t="shared" si="45"/>
        <v/>
      </c>
      <c r="L67" s="14" t="str">
        <f t="shared" si="46"/>
        <v/>
      </c>
      <c r="M67" s="14" t="str">
        <f t="shared" si="47"/>
        <v/>
      </c>
      <c r="O67" s="2" t="str">
        <f t="shared" si="43"/>
        <v/>
      </c>
      <c r="P67" s="2" t="str">
        <f t="shared" si="43"/>
        <v/>
      </c>
      <c r="Q67" s="2" t="str">
        <f t="shared" si="43"/>
        <v/>
      </c>
      <c r="R67" s="2" t="str">
        <f t="shared" si="43"/>
        <v/>
      </c>
      <c r="S67" s="2" t="str">
        <f t="shared" si="43"/>
        <v/>
      </c>
      <c r="T67" s="2">
        <f t="shared" si="48"/>
        <v>1</v>
      </c>
      <c r="U67" s="2">
        <f t="shared" si="49"/>
        <v>1</v>
      </c>
      <c r="V67" s="2">
        <f t="shared" si="50"/>
        <v>1</v>
      </c>
      <c r="W67" s="2">
        <f t="shared" si="51"/>
        <v>1</v>
      </c>
      <c r="X67" s="2">
        <f t="shared" si="18"/>
        <v>0</v>
      </c>
      <c r="Y67" s="2" t="str">
        <f t="shared" si="52"/>
        <v/>
      </c>
      <c r="Z67" s="2" t="str" cm="1">
        <f t="array" ref="Z67">IF(AND(O67&lt;&gt;"",SUM(T67:W67)=3),SUMPRODUCT(P$2:S$2,1-T67:W67),"")</f>
        <v/>
      </c>
      <c r="AA67" s="2" t="str">
        <f t="shared" si="19"/>
        <v/>
      </c>
      <c r="AB67" s="2">
        <f t="shared" si="20"/>
        <v>1</v>
      </c>
      <c r="AC67" s="2">
        <f t="shared" si="21"/>
        <v>1</v>
      </c>
      <c r="AD67" s="2">
        <f t="shared" si="22"/>
        <v>1</v>
      </c>
      <c r="AE67" s="2">
        <f t="shared" si="23"/>
        <v>1</v>
      </c>
      <c r="AF67" s="2" t="str">
        <f t="shared" si="24"/>
        <v/>
      </c>
      <c r="AG67" s="2">
        <f t="shared" si="25"/>
        <v>1</v>
      </c>
      <c r="AH67" s="2">
        <f t="shared" si="26"/>
        <v>1</v>
      </c>
      <c r="AI67" s="2">
        <f t="shared" si="27"/>
        <v>1</v>
      </c>
      <c r="AJ67" s="2">
        <f t="shared" si="28"/>
        <v>1</v>
      </c>
      <c r="AL67" s="20" t="b">
        <f>Tipps!A67&lt;&gt;Tipps!A68</f>
        <v>0</v>
      </c>
      <c r="AM67" s="20" t="str">
        <f t="shared" si="29"/>
        <v/>
      </c>
      <c r="AN67" s="20"/>
      <c r="AO67" s="20"/>
      <c r="AP67" s="20"/>
      <c r="AQ67" s="20"/>
      <c r="AR67" s="20"/>
      <c r="AS67" s="20"/>
      <c r="AT67" s="20"/>
    </row>
    <row r="68" spans="1:46" ht="15" x14ac:dyDescent="0.2">
      <c r="A68" s="3">
        <f t="shared" si="33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si="44"/>
        <v/>
      </c>
      <c r="K68" s="14" t="str">
        <f t="shared" si="45"/>
        <v/>
      </c>
      <c r="L68" s="14" t="str">
        <f t="shared" si="46"/>
        <v/>
      </c>
      <c r="M68" s="14" t="str">
        <f t="shared" si="47"/>
        <v/>
      </c>
      <c r="O68" s="2" t="str">
        <f t="shared" si="43"/>
        <v/>
      </c>
      <c r="P68" s="2" t="str">
        <f t="shared" si="43"/>
        <v/>
      </c>
      <c r="Q68" s="2" t="str">
        <f t="shared" si="43"/>
        <v/>
      </c>
      <c r="R68" s="2" t="str">
        <f t="shared" si="43"/>
        <v/>
      </c>
      <c r="S68" s="2" t="str">
        <f t="shared" si="43"/>
        <v/>
      </c>
      <c r="T68" s="2">
        <f t="shared" si="48"/>
        <v>1</v>
      </c>
      <c r="U68" s="2">
        <f t="shared" si="49"/>
        <v>1</v>
      </c>
      <c r="V68" s="2">
        <f t="shared" si="50"/>
        <v>1</v>
      </c>
      <c r="W68" s="2">
        <f t="shared" si="51"/>
        <v>1</v>
      </c>
      <c r="X68" s="2">
        <f t="shared" ref="X68" si="53">IF(COUNTIF(P68:S68,P68)=1,1,0)+IF(COUNTIF(P68:S68,Q68)=1,2,0)+IF(COUNTIF(P68:S68,R68)=1,3,0)+IF(COUNTIF(P68:S68,S68)=1,4,0)</f>
        <v>0</v>
      </c>
      <c r="Y68" s="2" t="str">
        <f t="shared" si="52"/>
        <v/>
      </c>
      <c r="Z68" s="2" t="str" cm="1">
        <f t="array" ref="Z68">IF(AND(O68&lt;&gt;"",SUM(T68:W68)=3),SUMPRODUCT(P$2:S$2,1-T68:W68),"")</f>
        <v/>
      </c>
      <c r="AA68" s="2" t="str">
        <f t="shared" ref="AA68" si="54">MID(D68,5,2)</f>
        <v/>
      </c>
      <c r="AB68" s="2">
        <f t="shared" ref="AB68" si="55">(IF(T68=1,MID(INDEX($E68:$H68,AB$2),5,2),MID(INDEX($E68:$H68,AB$2),8,2))=$AA68)*1</f>
        <v>1</v>
      </c>
      <c r="AC68" s="2">
        <f t="shared" ref="AC68" si="56">(IF(U68=1,MID(INDEX($E68:$H68,AC$2),5,2),MID(INDEX($E68:$H68,AC$2),8,2))=$AA68)*1</f>
        <v>1</v>
      </c>
      <c r="AD68" s="2">
        <f t="shared" ref="AD68" si="57">(IF(V68=1,MID(INDEX($E68:$H68,AD$2),5,2),MID(INDEX($E68:$H68,AD$2),8,2))=$AA68)*1</f>
        <v>1</v>
      </c>
      <c r="AE68" s="2">
        <f t="shared" ref="AE68" si="58">(IF(W68=1,MID(INDEX($E68:$H68,AE$2),5,2),MID(INDEX($E68:$H68,AE$2),8,2))=$AA68)*1</f>
        <v>1</v>
      </c>
      <c r="AF68" s="2" t="str">
        <f t="shared" ref="AF68" si="59">MID(D68,8,2)</f>
        <v/>
      </c>
      <c r="AG68" s="2">
        <f t="shared" ref="AG68" si="60">(IF(T68=1,MID(INDEX($E68:$H68,AG$2),8,2),MID(INDEX($E68:$H68,AB$2),5,2))=$AF68)*1</f>
        <v>1</v>
      </c>
      <c r="AH68" s="2">
        <f t="shared" ref="AH68" si="61">(IF(U68=1,MID(INDEX($E68:$H68,AH$2),8,2),MID(INDEX($E68:$H68,AC$2),5,2))=$AF68)*1</f>
        <v>1</v>
      </c>
      <c r="AI68" s="2">
        <f t="shared" ref="AI68" si="62">(IF(V68=1,MID(INDEX($E68:$H68,AI$2),8,2),MID(INDEX($E68:$H68,AD$2),5,2))=$AF68)*1</f>
        <v>1</v>
      </c>
      <c r="AJ68" s="2">
        <f t="shared" ref="AJ68" si="63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4">IF(AL68,ROW()-2,"")</f>
        <v>66</v>
      </c>
      <c r="AN68" s="20"/>
      <c r="AO68" s="20"/>
      <c r="AP68" s="20"/>
      <c r="AQ68" s="20"/>
      <c r="AR68" s="20"/>
      <c r="AS68" s="20"/>
      <c r="AT68" s="20"/>
    </row>
    <row r="69" spans="1:46" x14ac:dyDescent="0.2">
      <c r="B69" s="5"/>
      <c r="J69" s="15"/>
      <c r="K69" s="15"/>
      <c r="L69" s="15"/>
      <c r="M69" s="15"/>
      <c r="AL69" s="20"/>
      <c r="AM69" s="20" t="str">
        <f t="shared" si="64"/>
        <v/>
      </c>
    </row>
    <row r="70" spans="1:46" ht="15" x14ac:dyDescent="0.2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5">IF($D70="","",P70*10)</f>
        <v/>
      </c>
      <c r="K70" s="16" t="str">
        <f t="shared" si="65"/>
        <v/>
      </c>
      <c r="L70" s="16" t="str">
        <f t="shared" si="65"/>
        <v/>
      </c>
      <c r="M70" s="16" t="str">
        <f t="shared" si="65"/>
        <v/>
      </c>
      <c r="P70" s="2">
        <f t="shared" ref="P70:S73" si="66">(E70=$D70)*1</f>
        <v>0</v>
      </c>
      <c r="Q70" s="2">
        <f t="shared" si="66"/>
        <v>0</v>
      </c>
      <c r="R70" s="2">
        <f t="shared" si="66"/>
        <v>0</v>
      </c>
      <c r="S70" s="2">
        <f t="shared" si="66"/>
        <v>0</v>
      </c>
    </row>
    <row r="71" spans="1:46" ht="15" x14ac:dyDescent="0.2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5"/>
        <v/>
      </c>
      <c r="K71" s="16" t="str">
        <f t="shared" si="65"/>
        <v/>
      </c>
      <c r="L71" s="16" t="str">
        <f t="shared" si="65"/>
        <v/>
      </c>
      <c r="M71" s="16" t="str">
        <f t="shared" si="65"/>
        <v/>
      </c>
      <c r="P71" s="2">
        <f t="shared" si="66"/>
        <v>0</v>
      </c>
      <c r="Q71" s="2">
        <f t="shared" si="66"/>
        <v>0</v>
      </c>
      <c r="R71" s="2">
        <f t="shared" si="66"/>
        <v>0</v>
      </c>
      <c r="S71" s="2">
        <f t="shared" si="66"/>
        <v>0</v>
      </c>
    </row>
    <row r="72" spans="1:46" ht="15" x14ac:dyDescent="0.2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5"/>
        <v/>
      </c>
      <c r="K72" s="16" t="str">
        <f t="shared" si="65"/>
        <v/>
      </c>
      <c r="L72" s="16" t="str">
        <f t="shared" si="65"/>
        <v/>
      </c>
      <c r="M72" s="16" t="str">
        <f t="shared" si="65"/>
        <v/>
      </c>
      <c r="P72" s="2">
        <f t="shared" si="66"/>
        <v>0</v>
      </c>
      <c r="Q72" s="2">
        <f t="shared" si="66"/>
        <v>0</v>
      </c>
      <c r="R72" s="2">
        <f t="shared" si="66"/>
        <v>0</v>
      </c>
      <c r="S72" s="2">
        <f t="shared" si="66"/>
        <v>0</v>
      </c>
    </row>
    <row r="73" spans="1:46" ht="15" x14ac:dyDescent="0.2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5"/>
        <v/>
      </c>
      <c r="K73" s="16" t="str">
        <f t="shared" si="65"/>
        <v/>
      </c>
      <c r="L73" s="16" t="str">
        <f t="shared" si="65"/>
        <v/>
      </c>
      <c r="M73" s="16" t="str">
        <f t="shared" si="65"/>
        <v/>
      </c>
      <c r="P73" s="2">
        <f t="shared" si="66"/>
        <v>0</v>
      </c>
      <c r="Q73" s="2">
        <f t="shared" si="66"/>
        <v>0</v>
      </c>
      <c r="R73" s="2">
        <f t="shared" si="66"/>
        <v>0</v>
      </c>
      <c r="S73" s="2">
        <f t="shared" si="66"/>
        <v>0</v>
      </c>
    </row>
    <row r="75" spans="1:46" x14ac:dyDescent="0.2">
      <c r="A75" s="13" t="s">
        <v>106</v>
      </c>
    </row>
    <row r="76" spans="1:46" x14ac:dyDescent="0.2">
      <c r="A76" s="1" t="s">
        <v>229</v>
      </c>
    </row>
    <row r="77" spans="1:46" x14ac:dyDescent="0.2">
      <c r="A77" s="13" t="s">
        <v>107</v>
      </c>
    </row>
    <row r="78" spans="1:46" x14ac:dyDescent="0.2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D11:BE11"/>
    <mergeCell ref="BF11:BG11"/>
    <mergeCell ref="AA1:AE1"/>
    <mergeCell ref="AF1:AJ1"/>
    <mergeCell ref="T1:W1"/>
    <mergeCell ref="X1:Z1"/>
    <mergeCell ref="BD1:BG1"/>
    <mergeCell ref="AL1:AM1"/>
    <mergeCell ref="AP1:AT1"/>
    <mergeCell ref="AN1:AO1"/>
    <mergeCell ref="AY1:BB1"/>
    <mergeCell ref="AU1:AX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3" t="s">
        <v>225</v>
      </c>
      <c r="B1" s="30">
        <f>INDEX(Tipps!$BD$7:$BG$7,Tipps!BD13)</f>
        <v>1</v>
      </c>
      <c r="C1" s="30">
        <f>INDEX(Tipps!$BD$7:$BG$7,Tipps!BE13)</f>
        <v>2</v>
      </c>
      <c r="D1" s="30">
        <f>INDEX(Tipps!$BD$7:$BG$7,Tipps!BF13)</f>
        <v>3</v>
      </c>
      <c r="E1" s="30">
        <f>INDEX(Tipps!$BD$7:$BG$7,Tipps!BG13)</f>
        <v>4</v>
      </c>
    </row>
    <row r="2" spans="1:7" ht="15" x14ac:dyDescent="0.2">
      <c r="A2" s="23" t="s">
        <v>226</v>
      </c>
      <c r="B2" s="31" t="str">
        <f>IF(B1=1,"essen","zahlen")</f>
        <v>essen</v>
      </c>
      <c r="C2" s="31" t="str">
        <f t="shared" ref="C2:E2" si="0">IF(C1=1,"essen","zahlen")</f>
        <v>zahlen</v>
      </c>
      <c r="D2" s="31" t="str">
        <f t="shared" si="0"/>
        <v>zahlen</v>
      </c>
      <c r="E2" s="31" t="str">
        <f t="shared" si="0"/>
        <v>zahlen</v>
      </c>
    </row>
    <row r="3" spans="1:7" ht="16.5" thickBot="1" x14ac:dyDescent="0.25">
      <c r="A3" s="23" t="s">
        <v>227</v>
      </c>
      <c r="B3" s="27" t="str">
        <f>INDEX(Tipps!$E$2:$H$2,Tipps!BD13)</f>
        <v>Franz</v>
      </c>
      <c r="C3" s="27" t="str">
        <f>INDEX(Tipps!$E$2:$H$2,Tipps!BE13)</f>
        <v>David</v>
      </c>
      <c r="D3" s="27" t="str">
        <f>INDEX(Tipps!$E$2:$H$2,Tipps!BF13)</f>
        <v>Jasmin</v>
      </c>
      <c r="E3" s="27" t="str">
        <f>INDEX(Tipps!$E$2:$H$2,Tipps!BG13)</f>
        <v>Thomas</v>
      </c>
      <c r="F3" s="24"/>
    </row>
    <row r="4" spans="1:7" ht="14.25" customHeight="1" thickTop="1" x14ac:dyDescent="0.2">
      <c r="A4" s="23"/>
      <c r="B4" s="29"/>
      <c r="C4" s="29"/>
      <c r="D4" s="29"/>
      <c r="E4" s="29"/>
      <c r="F4" s="24"/>
    </row>
    <row r="5" spans="1:7" ht="16.5" thickBot="1" x14ac:dyDescent="0.25">
      <c r="A5" s="23" t="s">
        <v>10</v>
      </c>
      <c r="B5" s="26">
        <f>INDEX(Tipps!$BD$3:$BG$3,Tipps!BD13)</f>
        <v>54</v>
      </c>
      <c r="C5" s="26">
        <f>INDEX(Tipps!$BD$3:$BG$3,Tipps!BE13)</f>
        <v>49</v>
      </c>
      <c r="D5" s="26">
        <f>INDEX(Tipps!$BD$3:$BG$3,Tipps!BF13)</f>
        <v>41</v>
      </c>
      <c r="E5" s="26">
        <f>INDEX(Tipps!$BD$3:$BG$3,Tipps!BG13)</f>
        <v>39</v>
      </c>
      <c r="F5" s="21"/>
    </row>
    <row r="6" spans="1:7" ht="15" x14ac:dyDescent="0.2">
      <c r="A6" s="23" t="s">
        <v>18</v>
      </c>
      <c r="B6" s="17">
        <f>INDEX(Tipps!$BD$4:$BG$4,Tipps!BD13)</f>
        <v>2</v>
      </c>
      <c r="C6" s="17">
        <f>INDEX(Tipps!$BD$4:$BG$4,Tipps!BE13)</f>
        <v>2</v>
      </c>
      <c r="D6" s="17">
        <f>INDEX(Tipps!$BD$4:$BG$4,Tipps!BF13)</f>
        <v>1</v>
      </c>
      <c r="E6" s="17">
        <f>INDEX(Tipps!$BD$4:$BG$4,Tipps!BG13)</f>
        <v>0</v>
      </c>
      <c r="F6" s="17"/>
    </row>
    <row r="7" spans="1:7" ht="15" x14ac:dyDescent="0.2">
      <c r="A7" s="23"/>
      <c r="B7" s="32"/>
      <c r="C7" s="32"/>
      <c r="D7" s="32"/>
      <c r="E7" s="32"/>
      <c r="G7" s="49" t="s">
        <v>205</v>
      </c>
    </row>
    <row r="8" spans="1:7" ht="15.75" thickBot="1" x14ac:dyDescent="0.25">
      <c r="A8" s="23"/>
      <c r="B8" s="50" t="s">
        <v>202</v>
      </c>
      <c r="C8" s="50"/>
      <c r="D8" s="50"/>
      <c r="E8" s="50"/>
      <c r="F8" s="28"/>
      <c r="G8" s="46"/>
    </row>
    <row r="9" spans="1:7" ht="16.5" thickTop="1" thickBot="1" x14ac:dyDescent="0.25">
      <c r="A9" s="23">
        <f>Tipps!AP3</f>
        <v>1</v>
      </c>
      <c r="B9" s="33">
        <f ca="1">INDEX(Tipps!$AU3:$AX3,Tipps!BD$13)</f>
        <v>3</v>
      </c>
      <c r="C9" s="33">
        <f ca="1">INDEX(Tipps!$AU3:$AX3,Tipps!BE$13)</f>
        <v>3</v>
      </c>
      <c r="D9" s="33">
        <f ca="1">INDEX(Tipps!$AU3:$AX3,Tipps!BF$13)</f>
        <v>5</v>
      </c>
      <c r="E9" s="33">
        <f ca="1">INDEX(Tipps!$AU3:$AX3,Tipps!BG$13)</f>
        <v>3</v>
      </c>
      <c r="F9" s="34"/>
      <c r="G9" s="35">
        <f ca="1">SUM(B9:E9)</f>
        <v>14</v>
      </c>
    </row>
    <row r="10" spans="1:7" ht="16.5" thickTop="1" thickBot="1" x14ac:dyDescent="0.25">
      <c r="A10" s="23">
        <f>Tipps!AP4</f>
        <v>2</v>
      </c>
      <c r="B10" s="33">
        <f ca="1">INDEX(Tipps!$AU4:$AX4,Tipps!BD$13)</f>
        <v>9</v>
      </c>
      <c r="C10" s="33">
        <f ca="1">INDEX(Tipps!$AU4:$AX4,Tipps!BE$13)</f>
        <v>9</v>
      </c>
      <c r="D10" s="33">
        <f ca="1">INDEX(Tipps!$AU4:$AX4,Tipps!BF$13)</f>
        <v>9</v>
      </c>
      <c r="E10" s="33">
        <f ca="1">INDEX(Tipps!$AU4:$AX4,Tipps!BG$13)</f>
        <v>9</v>
      </c>
      <c r="F10" s="34"/>
      <c r="G10" s="35">
        <f t="shared" ref="G10:G26" ca="1" si="1">SUM(B10:E10)</f>
        <v>36</v>
      </c>
    </row>
    <row r="11" spans="1:7" ht="16.5" thickTop="1" thickBot="1" x14ac:dyDescent="0.25">
      <c r="A11" s="23">
        <f>Tipps!AP5</f>
        <v>3</v>
      </c>
      <c r="B11" s="33">
        <f ca="1">INDEX(Tipps!$AU5:$AX5,Tipps!BD$13)</f>
        <v>12</v>
      </c>
      <c r="C11" s="33">
        <f ca="1">INDEX(Tipps!$AU5:$AX5,Tipps!BE$13)</f>
        <v>4</v>
      </c>
      <c r="D11" s="33">
        <f ca="1">INDEX(Tipps!$AU5:$AX5,Tipps!BF$13)</f>
        <v>9</v>
      </c>
      <c r="E11" s="33">
        <f ca="1">INDEX(Tipps!$AU5:$AX5,Tipps!BG$13)</f>
        <v>6</v>
      </c>
      <c r="F11" s="34"/>
      <c r="G11" s="35">
        <f t="shared" ca="1" si="1"/>
        <v>31</v>
      </c>
    </row>
    <row r="12" spans="1:7" ht="16.5" thickTop="1" thickBot="1" x14ac:dyDescent="0.25">
      <c r="A12" s="23">
        <f>Tipps!AP6</f>
        <v>4</v>
      </c>
      <c r="B12" s="33">
        <f ca="1">INDEX(Tipps!$AU6:$AX6,Tipps!BD$13)</f>
        <v>10</v>
      </c>
      <c r="C12" s="33">
        <f ca="1">INDEX(Tipps!$AU6:$AX6,Tipps!BE$13)</f>
        <v>7</v>
      </c>
      <c r="D12" s="33">
        <f ca="1">INDEX(Tipps!$AU6:$AX6,Tipps!BF$13)</f>
        <v>6</v>
      </c>
      <c r="E12" s="33">
        <f ca="1">INDEX(Tipps!$AU6:$AX6,Tipps!BG$13)</f>
        <v>6</v>
      </c>
      <c r="F12" s="34"/>
      <c r="G12" s="35">
        <f t="shared" ca="1" si="1"/>
        <v>29</v>
      </c>
    </row>
    <row r="13" spans="1:7" ht="16.5" thickTop="1" thickBot="1" x14ac:dyDescent="0.25">
      <c r="A13" s="23">
        <f>Tipps!AP7</f>
        <v>5</v>
      </c>
      <c r="B13" s="33">
        <f ca="1">INDEX(Tipps!$AU7:$AX7,Tipps!BD$13)</f>
        <v>11</v>
      </c>
      <c r="C13" s="33">
        <f ca="1">INDEX(Tipps!$AU7:$AX7,Tipps!BE$13)</f>
        <v>14</v>
      </c>
      <c r="D13" s="33">
        <f ca="1">INDEX(Tipps!$AU7:$AX7,Tipps!BF$13)</f>
        <v>3</v>
      </c>
      <c r="E13" s="33">
        <f ca="1">INDEX(Tipps!$AU7:$AX7,Tipps!BG$13)</f>
        <v>6</v>
      </c>
      <c r="F13" s="34"/>
      <c r="G13" s="35">
        <f t="shared" ca="1" si="1"/>
        <v>34</v>
      </c>
    </row>
    <row r="14" spans="1:7" ht="16.5" thickTop="1" thickBot="1" x14ac:dyDescent="0.25">
      <c r="A14" s="23">
        <f>Tipps!AP8</f>
        <v>6</v>
      </c>
      <c r="B14" s="33">
        <f ca="1">INDEX(Tipps!$AU8:$AX8,Tipps!BD$13)</f>
        <v>9</v>
      </c>
      <c r="C14" s="33">
        <f ca="1">INDEX(Tipps!$AU8:$AX8,Tipps!BE$13)</f>
        <v>12</v>
      </c>
      <c r="D14" s="33">
        <f ca="1">INDEX(Tipps!$AU8:$AX8,Tipps!BF$13)</f>
        <v>9</v>
      </c>
      <c r="E14" s="33">
        <f ca="1">INDEX(Tipps!$AU8:$AX8,Tipps!BG$13)</f>
        <v>9</v>
      </c>
      <c r="F14" s="34"/>
      <c r="G14" s="35">
        <f t="shared" ca="1" si="1"/>
        <v>39</v>
      </c>
    </row>
    <row r="15" spans="1:7" ht="16.5" thickTop="1" thickBot="1" x14ac:dyDescent="0.25">
      <c r="A15" s="23">
        <f>Tipps!AP9</f>
        <v>7</v>
      </c>
      <c r="B15" s="33" t="e">
        <f ca="1">INDEX(Tipps!$AU9:$AX9,Tipps!BD$13)</f>
        <v>#N/A</v>
      </c>
      <c r="C15" s="33" t="e">
        <f ca="1">INDEX(Tipps!$AU9:$AX9,Tipps!BE$13)</f>
        <v>#N/A</v>
      </c>
      <c r="D15" s="33" t="e">
        <f ca="1">INDEX(Tipps!$AU9:$AX9,Tipps!BF$13)</f>
        <v>#N/A</v>
      </c>
      <c r="E15" s="33" t="e">
        <f ca="1">INDEX(Tipps!$AU9:$AX9,Tipps!BG$13)</f>
        <v>#N/A</v>
      </c>
      <c r="F15" s="34"/>
      <c r="G15" s="35" t="e">
        <f t="shared" ca="1" si="1"/>
        <v>#N/A</v>
      </c>
    </row>
    <row r="16" spans="1:7" ht="16.5" thickTop="1" thickBot="1" x14ac:dyDescent="0.25">
      <c r="A16" s="23">
        <f>Tipps!AP10</f>
        <v>8</v>
      </c>
      <c r="B16" s="33" t="e">
        <f ca="1">INDEX(Tipps!$AU10:$AX10,Tipps!BD$13)</f>
        <v>#N/A</v>
      </c>
      <c r="C16" s="33" t="e">
        <f ca="1">INDEX(Tipps!$AU10:$AX10,Tipps!BE$13)</f>
        <v>#N/A</v>
      </c>
      <c r="D16" s="33" t="e">
        <f ca="1">INDEX(Tipps!$AU10:$AX10,Tipps!BF$13)</f>
        <v>#N/A</v>
      </c>
      <c r="E16" s="33" t="e">
        <f ca="1">INDEX(Tipps!$AU10:$AX10,Tipps!BG$13)</f>
        <v>#N/A</v>
      </c>
      <c r="F16" s="34"/>
      <c r="G16" s="35" t="e">
        <f t="shared" ca="1" si="1"/>
        <v>#N/A</v>
      </c>
    </row>
    <row r="17" spans="1:7" ht="16.5" thickTop="1" thickBot="1" x14ac:dyDescent="0.25">
      <c r="A17" s="23">
        <f>Tipps!AP11</f>
        <v>9</v>
      </c>
      <c r="B17" s="33" t="e">
        <f ca="1">INDEX(Tipps!$AU11:$AX11,Tipps!BD$13)</f>
        <v>#N/A</v>
      </c>
      <c r="C17" s="33" t="e">
        <f ca="1">INDEX(Tipps!$AU11:$AX11,Tipps!BE$13)</f>
        <v>#N/A</v>
      </c>
      <c r="D17" s="33" t="e">
        <f ca="1">INDEX(Tipps!$AU11:$AX11,Tipps!BF$13)</f>
        <v>#N/A</v>
      </c>
      <c r="E17" s="33" t="e">
        <f ca="1">INDEX(Tipps!$AU11:$AX11,Tipps!BG$13)</f>
        <v>#N/A</v>
      </c>
      <c r="F17" s="34"/>
      <c r="G17" s="35" t="e">
        <f t="shared" ca="1" si="1"/>
        <v>#N/A</v>
      </c>
    </row>
    <row r="18" spans="1:7" ht="16.5" thickTop="1" thickBot="1" x14ac:dyDescent="0.25">
      <c r="A18" s="23">
        <f>Tipps!AP12</f>
        <v>10</v>
      </c>
      <c r="B18" s="33" t="e">
        <f ca="1">INDEX(Tipps!$AU12:$AX12,Tipps!BD$13)</f>
        <v>#N/A</v>
      </c>
      <c r="C18" s="33" t="e">
        <f ca="1">INDEX(Tipps!$AU12:$AX12,Tipps!BE$13)</f>
        <v>#N/A</v>
      </c>
      <c r="D18" s="33" t="e">
        <f ca="1">INDEX(Tipps!$AU12:$AX12,Tipps!BF$13)</f>
        <v>#N/A</v>
      </c>
      <c r="E18" s="33" t="e">
        <f ca="1">INDEX(Tipps!$AU12:$AX12,Tipps!BG$13)</f>
        <v>#N/A</v>
      </c>
      <c r="F18" s="34"/>
      <c r="G18" s="35" t="e">
        <f t="shared" ca="1" si="1"/>
        <v>#N/A</v>
      </c>
    </row>
    <row r="19" spans="1:7" ht="16.5" thickTop="1" thickBot="1" x14ac:dyDescent="0.25">
      <c r="A19" s="23">
        <f>Tipps!AP13</f>
        <v>11</v>
      </c>
      <c r="B19" s="33" t="e">
        <f ca="1">INDEX(Tipps!$AU13:$AX13,Tipps!BD$13)</f>
        <v>#N/A</v>
      </c>
      <c r="C19" s="33" t="e">
        <f ca="1">INDEX(Tipps!$AU13:$AX13,Tipps!BE$13)</f>
        <v>#N/A</v>
      </c>
      <c r="D19" s="33" t="e">
        <f ca="1">INDEX(Tipps!$AU13:$AX13,Tipps!BF$13)</f>
        <v>#N/A</v>
      </c>
      <c r="E19" s="33" t="e">
        <f ca="1">INDEX(Tipps!$AU13:$AX13,Tipps!BG$13)</f>
        <v>#N/A</v>
      </c>
      <c r="F19" s="34"/>
      <c r="G19" s="35" t="e">
        <f t="shared" ca="1" si="1"/>
        <v>#N/A</v>
      </c>
    </row>
    <row r="20" spans="1:7" ht="16.5" thickTop="1" thickBot="1" x14ac:dyDescent="0.25">
      <c r="A20" s="23">
        <f>Tipps!AP14</f>
        <v>12</v>
      </c>
      <c r="B20" s="33" t="e">
        <f ca="1">INDEX(Tipps!$AU14:$AX14,Tipps!BD$13)</f>
        <v>#N/A</v>
      </c>
      <c r="C20" s="33" t="e">
        <f ca="1">INDEX(Tipps!$AU14:$AX14,Tipps!BE$13)</f>
        <v>#N/A</v>
      </c>
      <c r="D20" s="33" t="e">
        <f ca="1">INDEX(Tipps!$AU14:$AX14,Tipps!BF$13)</f>
        <v>#N/A</v>
      </c>
      <c r="E20" s="33" t="e">
        <f ca="1">INDEX(Tipps!$AU14:$AX14,Tipps!BG$13)</f>
        <v>#N/A</v>
      </c>
      <c r="F20" s="34"/>
      <c r="G20" s="35" t="e">
        <f t="shared" ca="1" si="1"/>
        <v>#N/A</v>
      </c>
    </row>
    <row r="21" spans="1:7" ht="16.5" thickTop="1" thickBot="1" x14ac:dyDescent="0.25">
      <c r="A21" s="23">
        <f>Tipps!AP15</f>
        <v>13</v>
      </c>
      <c r="B21" s="33" t="e">
        <f ca="1">INDEX(Tipps!$AU15:$AX15,Tipps!BD$13)</f>
        <v>#N/A</v>
      </c>
      <c r="C21" s="33" t="e">
        <f ca="1">INDEX(Tipps!$AU15:$AX15,Tipps!BE$13)</f>
        <v>#N/A</v>
      </c>
      <c r="D21" s="33" t="e">
        <f ca="1">INDEX(Tipps!$AU15:$AX15,Tipps!BF$13)</f>
        <v>#N/A</v>
      </c>
      <c r="E21" s="33" t="e">
        <f ca="1">INDEX(Tipps!$AU15:$AX15,Tipps!BG$13)</f>
        <v>#N/A</v>
      </c>
      <c r="F21" s="34"/>
      <c r="G21" s="35" t="e">
        <f t="shared" ca="1" si="1"/>
        <v>#N/A</v>
      </c>
    </row>
    <row r="22" spans="1:7" ht="16.5" thickTop="1" thickBot="1" x14ac:dyDescent="0.25">
      <c r="A22" s="23">
        <f>Tipps!AP16</f>
        <v>14</v>
      </c>
      <c r="B22" s="33" t="e">
        <f ca="1">INDEX(Tipps!$AU16:$AX16,Tipps!BD$13)</f>
        <v>#N/A</v>
      </c>
      <c r="C22" s="33" t="e">
        <f ca="1">INDEX(Tipps!$AU16:$AX16,Tipps!BE$13)</f>
        <v>#N/A</v>
      </c>
      <c r="D22" s="33" t="e">
        <f ca="1">INDEX(Tipps!$AU16:$AX16,Tipps!BF$13)</f>
        <v>#N/A</v>
      </c>
      <c r="E22" s="33" t="e">
        <f ca="1">INDEX(Tipps!$AU16:$AX16,Tipps!BG$13)</f>
        <v>#N/A</v>
      </c>
      <c r="F22" s="34"/>
      <c r="G22" s="35" t="e">
        <f t="shared" ca="1" si="1"/>
        <v>#N/A</v>
      </c>
    </row>
    <row r="23" spans="1:7" ht="16.5" thickTop="1" thickBot="1" x14ac:dyDescent="0.25">
      <c r="A23" s="23">
        <f>Tipps!AP17</f>
        <v>15</v>
      </c>
      <c r="B23" s="33" t="e">
        <f ca="1">INDEX(Tipps!$AU17:$AX17,Tipps!BD$13)</f>
        <v>#N/A</v>
      </c>
      <c r="C23" s="33" t="e">
        <f ca="1">INDEX(Tipps!$AU17:$AX17,Tipps!BE$13)</f>
        <v>#N/A</v>
      </c>
      <c r="D23" s="33" t="e">
        <f ca="1">INDEX(Tipps!$AU17:$AX17,Tipps!BF$13)</f>
        <v>#N/A</v>
      </c>
      <c r="E23" s="33" t="e">
        <f ca="1">INDEX(Tipps!$AU17:$AX17,Tipps!BG$13)</f>
        <v>#N/A</v>
      </c>
      <c r="F23" s="34"/>
      <c r="G23" s="35" t="e">
        <f t="shared" ca="1" si="1"/>
        <v>#N/A</v>
      </c>
    </row>
    <row r="24" spans="1:7" ht="16.5" thickTop="1" thickBot="1" x14ac:dyDescent="0.25">
      <c r="A24" s="23">
        <f>Tipps!AP18</f>
        <v>16</v>
      </c>
      <c r="B24" s="33" t="e">
        <f ca="1">INDEX(Tipps!$AU18:$AX18,Tipps!BD$13)</f>
        <v>#N/A</v>
      </c>
      <c r="C24" s="33" t="e">
        <f ca="1">INDEX(Tipps!$AU18:$AX18,Tipps!BE$13)</f>
        <v>#N/A</v>
      </c>
      <c r="D24" s="33" t="e">
        <f ca="1">INDEX(Tipps!$AU18:$AX18,Tipps!BF$13)</f>
        <v>#N/A</v>
      </c>
      <c r="E24" s="33" t="e">
        <f ca="1">INDEX(Tipps!$AU18:$AX18,Tipps!BG$13)</f>
        <v>#N/A</v>
      </c>
      <c r="F24" s="34"/>
      <c r="G24" s="35" t="e">
        <f t="shared" ca="1" si="1"/>
        <v>#N/A</v>
      </c>
    </row>
    <row r="25" spans="1:7" ht="16.5" thickTop="1" thickBot="1" x14ac:dyDescent="0.25">
      <c r="A25" s="23">
        <f>Tipps!AP19</f>
        <v>17</v>
      </c>
      <c r="B25" s="33" t="e">
        <f ca="1">INDEX(Tipps!$AU19:$AX19,Tipps!BD$13)</f>
        <v>#N/A</v>
      </c>
      <c r="C25" s="33" t="e">
        <f ca="1">INDEX(Tipps!$AU19:$AX19,Tipps!BE$13)</f>
        <v>#N/A</v>
      </c>
      <c r="D25" s="33" t="e">
        <f ca="1">INDEX(Tipps!$AU19:$AX19,Tipps!BF$13)</f>
        <v>#N/A</v>
      </c>
      <c r="E25" s="33" t="e">
        <f ca="1">INDEX(Tipps!$AU19:$AX19,Tipps!BG$13)</f>
        <v>#N/A</v>
      </c>
      <c r="F25" s="34"/>
      <c r="G25" s="35" t="e">
        <f t="shared" ca="1" si="1"/>
        <v>#N/A</v>
      </c>
    </row>
    <row r="26" spans="1:7" ht="16.5" thickTop="1" thickBot="1" x14ac:dyDescent="0.25">
      <c r="A26" s="23">
        <f>Tipps!AP20</f>
        <v>18</v>
      </c>
      <c r="B26" s="33" t="e">
        <f ca="1">INDEX(Tipps!$AU20:$AX20,Tipps!BD$13)</f>
        <v>#N/A</v>
      </c>
      <c r="C26" s="33" t="e">
        <f ca="1">INDEX(Tipps!$AU20:$AX20,Tipps!BE$13)</f>
        <v>#N/A</v>
      </c>
      <c r="D26" s="33" t="e">
        <f ca="1">INDEX(Tipps!$AU20:$AX20,Tipps!BF$13)</f>
        <v>#N/A</v>
      </c>
      <c r="E26" s="33" t="e">
        <f ca="1">INDEX(Tipps!$AU20:$AX20,Tipps!BG$13)</f>
        <v>#N/A</v>
      </c>
      <c r="F26" s="34"/>
      <c r="G26" s="35" t="e">
        <f t="shared" ca="1" si="1"/>
        <v>#N/A</v>
      </c>
    </row>
    <row r="27" spans="1:7" ht="15.75" thickTop="1" x14ac:dyDescent="0.2">
      <c r="A27" s="36"/>
      <c r="B27" s="32"/>
      <c r="C27" s="32"/>
      <c r="D27" s="32"/>
      <c r="E27" s="32"/>
    </row>
    <row r="28" spans="1:7" ht="15" x14ac:dyDescent="0.2">
      <c r="A28" s="39" t="s">
        <v>208</v>
      </c>
      <c r="B28" s="34">
        <f ca="1">_xlfn.AGGREGATE(5,2,B9:B26)</f>
        <v>3</v>
      </c>
      <c r="C28" s="34">
        <f ca="1">_xlfn.AGGREGATE(5,2,C9:C26)</f>
        <v>3</v>
      </c>
      <c r="D28" s="34">
        <f ca="1">_xlfn.AGGREGATE(5,2,D9:D26)</f>
        <v>3</v>
      </c>
      <c r="E28" s="34">
        <f ca="1">_xlfn.AGGREGATE(5,2,E9:E26)</f>
        <v>3</v>
      </c>
      <c r="F28" s="41"/>
      <c r="G28" s="25">
        <f ca="1">_xlfn.AGGREGATE(5,2,G9:G26)</f>
        <v>14</v>
      </c>
    </row>
    <row r="29" spans="1:7" ht="15" x14ac:dyDescent="0.2">
      <c r="A29" s="37" t="s">
        <v>209</v>
      </c>
      <c r="B29" s="34">
        <f ca="1">_xlfn.AGGREGATE(4,2,B9:B26)</f>
        <v>12</v>
      </c>
      <c r="C29" s="34">
        <f ca="1">_xlfn.AGGREGATE(4,2,C9:C26)</f>
        <v>14</v>
      </c>
      <c r="D29" s="34">
        <f ca="1">_xlfn.AGGREGATE(4,2,D9:D26)</f>
        <v>9</v>
      </c>
      <c r="E29" s="34">
        <f ca="1">_xlfn.AGGREGATE(4,2,E9:E26)</f>
        <v>9</v>
      </c>
      <c r="F29" s="41"/>
      <c r="G29" s="25">
        <f ca="1">_xlfn.AGGREGATE(4,2,G9:G26)</f>
        <v>39</v>
      </c>
    </row>
    <row r="30" spans="1:7" ht="15" x14ac:dyDescent="0.2">
      <c r="A30" s="39" t="s">
        <v>206</v>
      </c>
      <c r="B30" s="40">
        <f ca="1">_xlfn.AGGREGATE(1,2,B9:B26)</f>
        <v>9</v>
      </c>
      <c r="C30" s="40">
        <f ca="1">_xlfn.AGGREGATE(1,2,C9:C26)</f>
        <v>8.1666666666666661</v>
      </c>
      <c r="D30" s="40">
        <f ca="1">_xlfn.AGGREGATE(1,2,D9:D26)</f>
        <v>6.833333333333333</v>
      </c>
      <c r="E30" s="40">
        <f ca="1">_xlfn.AGGREGATE(1,2,E9:E26)</f>
        <v>6.5</v>
      </c>
      <c r="F30" s="41"/>
      <c r="G30" s="38">
        <f ca="1">_xlfn.AGGREGATE(1,2,G9:G26)</f>
        <v>30.5</v>
      </c>
    </row>
    <row r="31" spans="1:7" ht="15" x14ac:dyDescent="0.2">
      <c r="A31" s="39" t="s">
        <v>207</v>
      </c>
      <c r="B31" s="40">
        <f ca="1">_xlfn.AGGREGATE(8,2,B9:B26)</f>
        <v>2.8867513459481291</v>
      </c>
      <c r="C31" s="40">
        <f ca="1">_xlfn.AGGREGATE(8,2,C9:C26)</f>
        <v>3.9756201472921875</v>
      </c>
      <c r="D31" s="40">
        <f ca="1">_xlfn.AGGREGATE(8,2,D9:D26)</f>
        <v>2.3392781412697001</v>
      </c>
      <c r="E31" s="40">
        <f ca="1">_xlfn.AGGREGATE(8,2,E9:E26)</f>
        <v>2.0615528128088303</v>
      </c>
      <c r="F31" s="41"/>
      <c r="G31" s="38">
        <f ca="1">_xlfn.AGGREGATE(8,2,G9:G26)</f>
        <v>8.05708797684788</v>
      </c>
    </row>
  </sheetData>
  <mergeCells count="2">
    <mergeCell ref="G7:G8"/>
    <mergeCell ref="B8:E8"/>
  </mergeCells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2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2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2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2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2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2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2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2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2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2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2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2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2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2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2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2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2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2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2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2023-10-19T11:19:41Z</dcterms:modified>
  <cp:category/>
  <cp:contentStatus/>
</cp:coreProperties>
</file>