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NFL/RAMS/"/>
    </mc:Choice>
  </mc:AlternateContent>
  <xr:revisionPtr revIDLastSave="172" documentId="11_B7729A0EC51D6127A9552C1535A48A393E947F81" xr6:coauthVersionLast="47" xr6:coauthVersionMax="47" xr10:uidLastSave="{1B567B4C-84BB-48A7-9CBF-BBF27AC05CFA}"/>
  <bookViews>
    <workbookView xWindow="28680" yWindow="-120" windowWidth="29040" windowHeight="15840" xr2:uid="{00000000-000D-0000-FFFF-FFFF00000000}"/>
  </bookViews>
  <sheets>
    <sheet name="Tabelle1" sheetId="2" r:id="rId1"/>
    <sheet name="RS 2023" sheetId="13" r:id="rId2"/>
    <sheet name="RS 2022" sheetId="12" r:id="rId3"/>
    <sheet name="RS 2021" sheetId="11" r:id="rId4"/>
    <sheet name="RS 2020" sheetId="10" r:id="rId5"/>
    <sheet name="RS 2019" sheetId="9" r:id="rId6"/>
    <sheet name="RS 2018" sheetId="8" r:id="rId7"/>
    <sheet name="RS 2017" sheetId="7" r:id="rId8"/>
    <sheet name="RS 2016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0" i="2" l="1"/>
  <c r="S211" i="2"/>
  <c r="S212" i="2"/>
  <c r="S213" i="2"/>
  <c r="S214" i="2"/>
  <c r="S215" i="2"/>
  <c r="S216" i="2"/>
  <c r="S217" i="2"/>
  <c r="S218" i="2"/>
  <c r="S220" i="2"/>
  <c r="S221" i="2"/>
  <c r="M223" i="2"/>
  <c r="M211" i="2"/>
  <c r="M210" i="2"/>
  <c r="M222" i="2"/>
  <c r="M207" i="2"/>
  <c r="N207" i="2"/>
  <c r="M208" i="2"/>
  <c r="N208" i="2"/>
  <c r="N206" i="2"/>
  <c r="M206" i="2"/>
  <c r="M177" i="2"/>
  <c r="Q212" i="2"/>
  <c r="Q225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10" i="2"/>
  <c r="M212" i="2"/>
  <c r="M213" i="2"/>
  <c r="M214" i="2"/>
  <c r="M215" i="2"/>
  <c r="M216" i="2"/>
  <c r="M217" i="2"/>
  <c r="M218" i="2"/>
  <c r="M219" i="2"/>
  <c r="M220" i="2"/>
  <c r="M221" i="2"/>
  <c r="M224" i="2"/>
  <c r="M225" i="2"/>
  <c r="M226" i="2"/>
  <c r="M227" i="2"/>
  <c r="Y225" i="2"/>
  <c r="L216" i="2"/>
  <c r="P216" i="2"/>
  <c r="R216" i="2" s="1"/>
  <c r="L217" i="2"/>
  <c r="P217" i="2"/>
  <c r="Q217" i="2" s="1"/>
  <c r="R217" i="2"/>
  <c r="L218" i="2"/>
  <c r="P218" i="2"/>
  <c r="R218" i="2"/>
  <c r="L219" i="2"/>
  <c r="P219" i="2"/>
  <c r="L220" i="2"/>
  <c r="P220" i="2"/>
  <c r="Q220" i="2" s="1"/>
  <c r="R220" i="2"/>
  <c r="P227" i="2"/>
  <c r="Q227" i="2" s="1"/>
  <c r="L227" i="2"/>
  <c r="R226" i="2"/>
  <c r="P226" i="2"/>
  <c r="V226" i="2" s="1"/>
  <c r="W226" i="2" s="1"/>
  <c r="L226" i="2"/>
  <c r="P225" i="2"/>
  <c r="X225" i="2" s="1"/>
  <c r="L225" i="2"/>
  <c r="P224" i="2"/>
  <c r="V224" i="2" s="1"/>
  <c r="W224" i="2" s="1"/>
  <c r="L224" i="2"/>
  <c r="P223" i="2"/>
  <c r="V223" i="2" s="1"/>
  <c r="W223" i="2" s="1"/>
  <c r="L223" i="2"/>
  <c r="P222" i="2"/>
  <c r="X222" i="2" s="1"/>
  <c r="Y222" i="2" s="1"/>
  <c r="L222" i="2"/>
  <c r="P221" i="2"/>
  <c r="L221" i="2"/>
  <c r="P215" i="2"/>
  <c r="X215" i="2" s="1"/>
  <c r="Y215" i="2" s="1"/>
  <c r="L215" i="2"/>
  <c r="P214" i="2"/>
  <c r="V214" i="2" s="1"/>
  <c r="L214" i="2"/>
  <c r="R213" i="2"/>
  <c r="P213" i="2"/>
  <c r="V213" i="2" s="1"/>
  <c r="W213" i="2" s="1"/>
  <c r="L213" i="2"/>
  <c r="P212" i="2"/>
  <c r="V212" i="2" s="1"/>
  <c r="W212" i="2" s="1"/>
  <c r="L212" i="2"/>
  <c r="P211" i="2"/>
  <c r="L211" i="2"/>
  <c r="P210" i="2"/>
  <c r="V210" i="2" s="1"/>
  <c r="W210" i="2" s="1"/>
  <c r="L210" i="2"/>
  <c r="P208" i="2"/>
  <c r="L208" i="2"/>
  <c r="P207" i="2"/>
  <c r="L207" i="2"/>
  <c r="P206" i="2"/>
  <c r="L206" i="2"/>
  <c r="U218" i="2" l="1"/>
  <c r="Q211" i="2"/>
  <c r="W214" i="2"/>
  <c r="T218" i="2"/>
  <c r="Q210" i="2"/>
  <c r="Q224" i="2"/>
  <c r="Q218" i="2"/>
  <c r="Q214" i="2"/>
  <c r="Q226" i="2"/>
  <c r="Q221" i="2"/>
  <c r="Q216" i="2"/>
  <c r="Q215" i="2"/>
  <c r="Q222" i="2"/>
  <c r="Q213" i="2"/>
  <c r="R223" i="2"/>
  <c r="Q223" i="2"/>
  <c r="S222" i="2" s="1"/>
  <c r="X223" i="2"/>
  <c r="O223" i="2"/>
  <c r="O214" i="2"/>
  <c r="V220" i="2"/>
  <c r="X218" i="2"/>
  <c r="V217" i="2"/>
  <c r="W217" i="2" s="1"/>
  <c r="V216" i="2"/>
  <c r="O218" i="2"/>
  <c r="O224" i="2"/>
  <c r="O226" i="2"/>
  <c r="O211" i="2"/>
  <c r="O213" i="2"/>
  <c r="O216" i="2"/>
  <c r="R210" i="2"/>
  <c r="T210" i="2" s="1"/>
  <c r="O206" i="2"/>
  <c r="O210" i="2"/>
  <c r="T213" i="2"/>
  <c r="T220" i="2"/>
  <c r="T217" i="2"/>
  <c r="X213" i="2"/>
  <c r="O227" i="2"/>
  <c r="X220" i="2"/>
  <c r="Y220" i="2" s="1"/>
  <c r="V218" i="2"/>
  <c r="W218" i="2" s="1"/>
  <c r="X217" i="2"/>
  <c r="O219" i="2"/>
  <c r="O221" i="2"/>
  <c r="O225" i="2"/>
  <c r="O220" i="2"/>
  <c r="O217" i="2"/>
  <c r="O207" i="2"/>
  <c r="T216" i="2"/>
  <c r="X216" i="2"/>
  <c r="Y216" i="2" s="1"/>
  <c r="X210" i="2"/>
  <c r="Y210" i="2" s="1"/>
  <c r="T226" i="2"/>
  <c r="O208" i="2"/>
  <c r="O212" i="2"/>
  <c r="O222" i="2"/>
  <c r="X226" i="2"/>
  <c r="Y226" i="2" s="1"/>
  <c r="X211" i="2"/>
  <c r="Y211" i="2" s="1"/>
  <c r="T211" i="2"/>
  <c r="R211" i="2"/>
  <c r="O215" i="2"/>
  <c r="X227" i="2"/>
  <c r="Y227" i="2" s="1"/>
  <c r="R227" i="2"/>
  <c r="T227" i="2" s="1"/>
  <c r="X221" i="2"/>
  <c r="R221" i="2"/>
  <c r="T221" i="2" s="1"/>
  <c r="V221" i="2"/>
  <c r="W221" i="2" s="1"/>
  <c r="V211" i="2"/>
  <c r="W211" i="2" s="1"/>
  <c r="X214" i="2"/>
  <c r="Y214" i="2" s="1"/>
  <c r="R214" i="2"/>
  <c r="T214" i="2" s="1"/>
  <c r="X224" i="2"/>
  <c r="Y224" i="2" s="1"/>
  <c r="R224" i="2"/>
  <c r="T224" i="2" s="1"/>
  <c r="V227" i="2"/>
  <c r="W227" i="2" s="1"/>
  <c r="V215" i="2"/>
  <c r="W215" i="2" s="1"/>
  <c r="V222" i="2"/>
  <c r="W222" i="2" s="1"/>
  <c r="V225" i="2"/>
  <c r="W225" i="2" s="1"/>
  <c r="R212" i="2"/>
  <c r="T212" i="2" s="1"/>
  <c r="X212" i="2"/>
  <c r="R215" i="2"/>
  <c r="T215" i="2" s="1"/>
  <c r="R222" i="2"/>
  <c r="T222" i="2" s="1"/>
  <c r="R225" i="2"/>
  <c r="T225" i="2" s="1"/>
  <c r="T223" i="2" l="1"/>
  <c r="S227" i="2"/>
  <c r="S226" i="2"/>
  <c r="S225" i="2"/>
  <c r="S223" i="2"/>
  <c r="S224" i="2"/>
  <c r="Y213" i="2"/>
  <c r="W216" i="2"/>
  <c r="Y221" i="2"/>
  <c r="W220" i="2"/>
  <c r="Y212" i="2"/>
  <c r="Y217" i="2"/>
  <c r="Y218" i="2"/>
  <c r="Y223" i="2"/>
  <c r="U215" i="2"/>
  <c r="U227" i="2"/>
  <c r="U217" i="2"/>
  <c r="U216" i="2"/>
  <c r="U214" i="2"/>
  <c r="U223" i="2"/>
  <c r="U220" i="2"/>
  <c r="U211" i="2"/>
  <c r="U222" i="2"/>
  <c r="U213" i="2"/>
  <c r="U212" i="2"/>
  <c r="U224" i="2"/>
  <c r="U210" i="2"/>
  <c r="U226" i="2"/>
  <c r="U221" i="2"/>
  <c r="U225" i="2"/>
  <c r="L182" i="2"/>
  <c r="M182" i="2"/>
  <c r="N182" i="2"/>
  <c r="P182" i="2"/>
  <c r="V182" i="2" s="1"/>
  <c r="L183" i="2"/>
  <c r="M183" i="2"/>
  <c r="N183" i="2"/>
  <c r="P183" i="2"/>
  <c r="R183" i="2" s="1"/>
  <c r="L184" i="2"/>
  <c r="M184" i="2"/>
  <c r="N184" i="2"/>
  <c r="P184" i="2"/>
  <c r="L185" i="2"/>
  <c r="M185" i="2"/>
  <c r="N185" i="2"/>
  <c r="P185" i="2"/>
  <c r="L186" i="2"/>
  <c r="M186" i="2"/>
  <c r="N186" i="2"/>
  <c r="P186" i="2"/>
  <c r="L188" i="2"/>
  <c r="M188" i="2"/>
  <c r="N188" i="2"/>
  <c r="P188" i="2"/>
  <c r="X188" i="2" s="1"/>
  <c r="Y188" i="2" s="1"/>
  <c r="L189" i="2"/>
  <c r="M189" i="2"/>
  <c r="N189" i="2"/>
  <c r="P189" i="2"/>
  <c r="V189" i="2" s="1"/>
  <c r="W189" i="2" s="1"/>
  <c r="L190" i="2"/>
  <c r="M190" i="2"/>
  <c r="N190" i="2"/>
  <c r="P190" i="2"/>
  <c r="R190" i="2" s="1"/>
  <c r="L191" i="2"/>
  <c r="M191" i="2"/>
  <c r="N191" i="2"/>
  <c r="P191" i="2"/>
  <c r="V191" i="2" s="1"/>
  <c r="W191" i="2" s="1"/>
  <c r="L192" i="2"/>
  <c r="M192" i="2"/>
  <c r="N192" i="2"/>
  <c r="P192" i="2"/>
  <c r="R192" i="2" s="1"/>
  <c r="L193" i="2"/>
  <c r="M193" i="2"/>
  <c r="N193" i="2"/>
  <c r="P193" i="2"/>
  <c r="R193" i="2" s="1"/>
  <c r="L194" i="2"/>
  <c r="M194" i="2"/>
  <c r="N194" i="2"/>
  <c r="P194" i="2"/>
  <c r="V194" i="2" s="1"/>
  <c r="L195" i="2"/>
  <c r="M195" i="2"/>
  <c r="N195" i="2"/>
  <c r="P195" i="2"/>
  <c r="R195" i="2" s="1"/>
  <c r="L196" i="2"/>
  <c r="M196" i="2"/>
  <c r="N196" i="2"/>
  <c r="P196" i="2"/>
  <c r="R196" i="2" s="1"/>
  <c r="L197" i="2"/>
  <c r="M197" i="2"/>
  <c r="N197" i="2"/>
  <c r="P197" i="2"/>
  <c r="R197" i="2" s="1"/>
  <c r="L198" i="2"/>
  <c r="M198" i="2"/>
  <c r="N198" i="2"/>
  <c r="P198" i="2"/>
  <c r="V198" i="2" s="1"/>
  <c r="W198" i="2" s="1"/>
  <c r="N181" i="2"/>
  <c r="M181" i="2"/>
  <c r="P181" i="2"/>
  <c r="Q181" i="2" s="1"/>
  <c r="L181" i="2"/>
  <c r="O189" i="2" l="1"/>
  <c r="R188" i="2"/>
  <c r="R182" i="2"/>
  <c r="V193" i="2"/>
  <c r="Q185" i="2"/>
  <c r="S184" i="2" s="1"/>
  <c r="Q188" i="2"/>
  <c r="S186" i="2" s="1"/>
  <c r="X191" i="2"/>
  <c r="R194" i="2"/>
  <c r="T194" i="2" s="1"/>
  <c r="R191" i="2"/>
  <c r="T191" i="2" s="1"/>
  <c r="V188" i="2"/>
  <c r="X185" i="2"/>
  <c r="Y185" i="2" s="1"/>
  <c r="V184" i="2"/>
  <c r="W184" i="2" s="1"/>
  <c r="Q194" i="2"/>
  <c r="S193" i="2" s="1"/>
  <c r="Q191" i="2"/>
  <c r="S190" i="2" s="1"/>
  <c r="T188" i="2"/>
  <c r="R185" i="2"/>
  <c r="T185" i="2" s="1"/>
  <c r="R184" i="2"/>
  <c r="T184" i="2" s="1"/>
  <c r="Q197" i="2"/>
  <c r="S196" i="2" s="1"/>
  <c r="R198" i="2"/>
  <c r="T198" i="2" s="1"/>
  <c r="X198" i="2"/>
  <c r="Q198" i="2"/>
  <c r="V197" i="2"/>
  <c r="W197" i="2" s="1"/>
  <c r="X197" i="2"/>
  <c r="T197" i="2"/>
  <c r="T196" i="2"/>
  <c r="X194" i="2"/>
  <c r="Y194" i="2" s="1"/>
  <c r="T195" i="2"/>
  <c r="X195" i="2"/>
  <c r="Q195" i="2"/>
  <c r="S194" i="2" s="1"/>
  <c r="T193" i="2"/>
  <c r="T192" i="2"/>
  <c r="X192" i="2"/>
  <c r="Q192" i="2"/>
  <c r="R189" i="2"/>
  <c r="T189" i="2" s="1"/>
  <c r="X189" i="2"/>
  <c r="Q189" i="2"/>
  <c r="R186" i="2"/>
  <c r="T186" i="2" s="1"/>
  <c r="Q186" i="2"/>
  <c r="S185" i="2" s="1"/>
  <c r="X186" i="2"/>
  <c r="Y186" i="2" s="1"/>
  <c r="V186" i="2"/>
  <c r="V185" i="2"/>
  <c r="Q190" i="2"/>
  <c r="S189" i="2" s="1"/>
  <c r="V190" i="2"/>
  <c r="O196" i="2"/>
  <c r="O193" i="2"/>
  <c r="O188" i="2"/>
  <c r="T183" i="2"/>
  <c r="O195" i="2"/>
  <c r="O192" i="2"/>
  <c r="V183" i="2"/>
  <c r="W183" i="2" s="1"/>
  <c r="Q183" i="2"/>
  <c r="S182" i="2" s="1"/>
  <c r="X183" i="2"/>
  <c r="O185" i="2"/>
  <c r="O184" i="2"/>
  <c r="O197" i="2"/>
  <c r="O186" i="2"/>
  <c r="O198" i="2"/>
  <c r="O194" i="2"/>
  <c r="O182" i="2"/>
  <c r="O191" i="2"/>
  <c r="O190" i="2"/>
  <c r="O183" i="2"/>
  <c r="T182" i="2"/>
  <c r="Q182" i="2"/>
  <c r="X182" i="2"/>
  <c r="Y182" i="2" s="1"/>
  <c r="V195" i="2"/>
  <c r="W195" i="2" s="1"/>
  <c r="V192" i="2"/>
  <c r="W192" i="2" s="1"/>
  <c r="T190" i="2"/>
  <c r="X196" i="2"/>
  <c r="Y196" i="2" s="1"/>
  <c r="X193" i="2"/>
  <c r="Y193" i="2" s="1"/>
  <c r="X190" i="2"/>
  <c r="Y190" i="2" s="1"/>
  <c r="X184" i="2"/>
  <c r="Q196" i="2"/>
  <c r="S195" i="2" s="1"/>
  <c r="Q193" i="2"/>
  <c r="S192" i="2" s="1"/>
  <c r="Q184" i="2"/>
  <c r="S183" i="2" s="1"/>
  <c r="V196" i="2"/>
  <c r="O181" i="2"/>
  <c r="V181" i="2"/>
  <c r="W181" i="2" s="1"/>
  <c r="R181" i="2"/>
  <c r="X181" i="2"/>
  <c r="Y181" i="2" s="1"/>
  <c r="U184" i="2" l="1"/>
  <c r="U186" i="2"/>
  <c r="U185" i="2"/>
  <c r="S198" i="2"/>
  <c r="W188" i="2"/>
  <c r="Y191" i="2"/>
  <c r="Y192" i="2"/>
  <c r="Y198" i="2"/>
  <c r="W194" i="2"/>
  <c r="Y184" i="2"/>
  <c r="W193" i="2"/>
  <c r="W185" i="2"/>
  <c r="U188" i="2"/>
  <c r="S188" i="2"/>
  <c r="W182" i="2"/>
  <c r="W196" i="2"/>
  <c r="Y183" i="2"/>
  <c r="W186" i="2"/>
  <c r="Y189" i="2"/>
  <c r="Y197" i="2"/>
  <c r="S197" i="2"/>
  <c r="Y195" i="2"/>
  <c r="U194" i="2"/>
  <c r="S191" i="2"/>
  <c r="W190" i="2"/>
  <c r="U196" i="2"/>
  <c r="U191" i="2"/>
  <c r="U193" i="2"/>
  <c r="U190" i="2"/>
  <c r="U182" i="2"/>
  <c r="U181" i="2"/>
  <c r="S181" i="2"/>
  <c r="U192" i="2"/>
  <c r="U189" i="2"/>
  <c r="U195" i="2"/>
  <c r="U183" i="2"/>
  <c r="U197" i="2"/>
  <c r="T181" i="2"/>
  <c r="U198" i="2" s="1"/>
  <c r="L178" i="2" l="1"/>
  <c r="M178" i="2"/>
  <c r="N178" i="2"/>
  <c r="P178" i="2"/>
  <c r="L179" i="2"/>
  <c r="M179" i="2"/>
  <c r="N179" i="2"/>
  <c r="P179" i="2"/>
  <c r="N177" i="2"/>
  <c r="P177" i="2"/>
  <c r="L177" i="2"/>
  <c r="Q177" i="2" l="1"/>
  <c r="Q206" i="2"/>
  <c r="Q208" i="2"/>
  <c r="Q207" i="2"/>
  <c r="O177" i="2"/>
  <c r="Q178" i="2"/>
  <c r="Q179" i="2"/>
  <c r="O178" i="2"/>
  <c r="O179" i="2"/>
  <c r="M160" i="2"/>
  <c r="N160" i="2"/>
  <c r="L160" i="2"/>
  <c r="P160" i="2"/>
  <c r="X160" i="2" s="1"/>
  <c r="Y160" i="2" s="1"/>
  <c r="P149" i="2"/>
  <c r="P150" i="2"/>
  <c r="N150" i="2"/>
  <c r="M149" i="2"/>
  <c r="M150" i="2"/>
  <c r="M148" i="2"/>
  <c r="M90" i="2"/>
  <c r="N149" i="2"/>
  <c r="N148" i="2"/>
  <c r="L150" i="2"/>
  <c r="L149" i="2"/>
  <c r="P148" i="2"/>
  <c r="L148" i="2"/>
  <c r="P168" i="2"/>
  <c r="V168" i="2" s="1"/>
  <c r="W168" i="2" s="1"/>
  <c r="L172" i="2"/>
  <c r="M172" i="2"/>
  <c r="N172" i="2"/>
  <c r="P172" i="2"/>
  <c r="L173" i="2"/>
  <c r="M173" i="2"/>
  <c r="N173" i="2"/>
  <c r="P173" i="2"/>
  <c r="L174" i="2"/>
  <c r="M174" i="2"/>
  <c r="N174" i="2"/>
  <c r="P174" i="2"/>
  <c r="N171" i="2"/>
  <c r="M171" i="2"/>
  <c r="P171" i="2"/>
  <c r="L171" i="2"/>
  <c r="N143" i="2"/>
  <c r="N142" i="2"/>
  <c r="M143" i="2"/>
  <c r="M142" i="2"/>
  <c r="P143" i="2"/>
  <c r="L143" i="2"/>
  <c r="P142" i="2"/>
  <c r="L142" i="2"/>
  <c r="L153" i="2"/>
  <c r="M153" i="2"/>
  <c r="N153" i="2"/>
  <c r="P153" i="2"/>
  <c r="V153" i="2" s="1"/>
  <c r="W153" i="2" s="1"/>
  <c r="L154" i="2"/>
  <c r="M154" i="2"/>
  <c r="N154" i="2"/>
  <c r="P154" i="2"/>
  <c r="X154" i="2" s="1"/>
  <c r="Y154" i="2" s="1"/>
  <c r="L155" i="2"/>
  <c r="M155" i="2"/>
  <c r="N155" i="2"/>
  <c r="P155" i="2"/>
  <c r="R155" i="2" s="1"/>
  <c r="L156" i="2"/>
  <c r="M156" i="2"/>
  <c r="N156" i="2"/>
  <c r="P156" i="2"/>
  <c r="V156" i="2" s="1"/>
  <c r="W156" i="2" s="1"/>
  <c r="L157" i="2"/>
  <c r="M157" i="2"/>
  <c r="N157" i="2"/>
  <c r="P157" i="2"/>
  <c r="R157" i="2" s="1"/>
  <c r="T157" i="2" s="1"/>
  <c r="L158" i="2"/>
  <c r="M158" i="2"/>
  <c r="N158" i="2"/>
  <c r="P158" i="2"/>
  <c r="R158" i="2" s="1"/>
  <c r="T158" i="2" s="1"/>
  <c r="L159" i="2"/>
  <c r="M159" i="2"/>
  <c r="N159" i="2"/>
  <c r="P159" i="2"/>
  <c r="L161" i="2"/>
  <c r="M161" i="2"/>
  <c r="N161" i="2"/>
  <c r="P161" i="2"/>
  <c r="V161" i="2" s="1"/>
  <c r="W161" i="2" s="1"/>
  <c r="L162" i="2"/>
  <c r="M162" i="2"/>
  <c r="N162" i="2"/>
  <c r="P162" i="2"/>
  <c r="L163" i="2"/>
  <c r="M163" i="2"/>
  <c r="N163" i="2"/>
  <c r="P163" i="2"/>
  <c r="R163" i="2" s="1"/>
  <c r="L164" i="2"/>
  <c r="M164" i="2"/>
  <c r="N164" i="2"/>
  <c r="P164" i="2"/>
  <c r="X164" i="2" s="1"/>
  <c r="Y164" i="2" s="1"/>
  <c r="L165" i="2"/>
  <c r="M165" i="2"/>
  <c r="N165" i="2"/>
  <c r="P165" i="2"/>
  <c r="V165" i="2" s="1"/>
  <c r="W165" i="2" s="1"/>
  <c r="L166" i="2"/>
  <c r="M166" i="2"/>
  <c r="N166" i="2"/>
  <c r="P166" i="2"/>
  <c r="X166" i="2" s="1"/>
  <c r="Y166" i="2" s="1"/>
  <c r="L167" i="2"/>
  <c r="M167" i="2"/>
  <c r="N167" i="2"/>
  <c r="P167" i="2"/>
  <c r="X167" i="2" s="1"/>
  <c r="L168" i="2"/>
  <c r="M168" i="2"/>
  <c r="N168" i="2"/>
  <c r="L169" i="2"/>
  <c r="M169" i="2"/>
  <c r="N169" i="2"/>
  <c r="P169" i="2"/>
  <c r="N152" i="2"/>
  <c r="M152" i="2"/>
  <c r="L152" i="2"/>
  <c r="P152" i="2"/>
  <c r="Q152" i="2" s="1"/>
  <c r="L90" i="2"/>
  <c r="P104" i="2"/>
  <c r="R104" i="2" s="1"/>
  <c r="T104" i="2" s="1"/>
  <c r="L125" i="2"/>
  <c r="M125" i="2"/>
  <c r="N125" i="2"/>
  <c r="P125" i="2"/>
  <c r="R125" i="2" s="1"/>
  <c r="T125" i="2" s="1"/>
  <c r="L126" i="2"/>
  <c r="M126" i="2"/>
  <c r="N126" i="2"/>
  <c r="P126" i="2"/>
  <c r="X126" i="2" s="1"/>
  <c r="L127" i="2"/>
  <c r="M127" i="2"/>
  <c r="N127" i="2"/>
  <c r="P127" i="2"/>
  <c r="V127" i="2" s="1"/>
  <c r="L128" i="2"/>
  <c r="M128" i="2"/>
  <c r="N128" i="2"/>
  <c r="P128" i="2"/>
  <c r="X128" i="2" s="1"/>
  <c r="L129" i="2"/>
  <c r="M129" i="2"/>
  <c r="N129" i="2"/>
  <c r="P129" i="2"/>
  <c r="R129" i="2" s="1"/>
  <c r="T129" i="2" s="1"/>
  <c r="L130" i="2"/>
  <c r="M130" i="2"/>
  <c r="N130" i="2"/>
  <c r="P130" i="2"/>
  <c r="R130" i="2" s="1"/>
  <c r="T130" i="2" s="1"/>
  <c r="L131" i="2"/>
  <c r="M131" i="2"/>
  <c r="N131" i="2"/>
  <c r="P131" i="2"/>
  <c r="R131" i="2" s="1"/>
  <c r="T131" i="2" s="1"/>
  <c r="L132" i="2"/>
  <c r="M132" i="2"/>
  <c r="N132" i="2"/>
  <c r="P132" i="2"/>
  <c r="L133" i="2"/>
  <c r="M133" i="2"/>
  <c r="N133" i="2"/>
  <c r="P133" i="2"/>
  <c r="R133" i="2" s="1"/>
  <c r="T133" i="2" s="1"/>
  <c r="L134" i="2"/>
  <c r="M134" i="2"/>
  <c r="N134" i="2"/>
  <c r="P134" i="2"/>
  <c r="R134" i="2" s="1"/>
  <c r="T134" i="2" s="1"/>
  <c r="L135" i="2"/>
  <c r="M135" i="2"/>
  <c r="N135" i="2"/>
  <c r="P135" i="2"/>
  <c r="V135" i="2" s="1"/>
  <c r="L136" i="2"/>
  <c r="M136" i="2"/>
  <c r="N136" i="2"/>
  <c r="P136" i="2"/>
  <c r="R136" i="2" s="1"/>
  <c r="T136" i="2" s="1"/>
  <c r="L137" i="2"/>
  <c r="M137" i="2"/>
  <c r="N137" i="2"/>
  <c r="P137" i="2"/>
  <c r="R137" i="2" s="1"/>
  <c r="L138" i="2"/>
  <c r="M138" i="2"/>
  <c r="N138" i="2"/>
  <c r="P138" i="2"/>
  <c r="R138" i="2" s="1"/>
  <c r="T138" i="2" s="1"/>
  <c r="L139" i="2"/>
  <c r="M139" i="2"/>
  <c r="N139" i="2"/>
  <c r="P139" i="2"/>
  <c r="R139" i="2" s="1"/>
  <c r="T139" i="2" s="1"/>
  <c r="L140" i="2"/>
  <c r="M140" i="2"/>
  <c r="N140" i="2"/>
  <c r="P140" i="2"/>
  <c r="R140" i="2" s="1"/>
  <c r="T140" i="2" s="1"/>
  <c r="N124" i="2"/>
  <c r="M124" i="2"/>
  <c r="P124" i="2"/>
  <c r="R124" i="2" s="1"/>
  <c r="T124" i="2" s="1"/>
  <c r="L124" i="2"/>
  <c r="P55" i="2"/>
  <c r="Q55" i="2" s="1"/>
  <c r="P87" i="2"/>
  <c r="P86" i="2"/>
  <c r="P85" i="2"/>
  <c r="P93" i="2"/>
  <c r="P92" i="2"/>
  <c r="P91" i="2"/>
  <c r="P90" i="2"/>
  <c r="P64" i="2"/>
  <c r="P63" i="2"/>
  <c r="P62" i="2"/>
  <c r="P61" i="2"/>
  <c r="Q61" i="2" s="1"/>
  <c r="P35" i="2"/>
  <c r="P34" i="2"/>
  <c r="P33" i="2"/>
  <c r="P32" i="2"/>
  <c r="Q32" i="2" s="1"/>
  <c r="P4" i="2"/>
  <c r="P5" i="2"/>
  <c r="P6" i="2"/>
  <c r="P3" i="2"/>
  <c r="Q3" i="2" s="1"/>
  <c r="P8" i="2"/>
  <c r="R8" i="2" s="1"/>
  <c r="T8" i="2" s="1"/>
  <c r="M91" i="2"/>
  <c r="N91" i="2"/>
  <c r="M92" i="2"/>
  <c r="N92" i="2"/>
  <c r="M93" i="2"/>
  <c r="N93" i="2"/>
  <c r="N90" i="2"/>
  <c r="M86" i="2"/>
  <c r="N86" i="2"/>
  <c r="M87" i="2"/>
  <c r="N87" i="2"/>
  <c r="N85" i="2"/>
  <c r="M85" i="2"/>
  <c r="M62" i="2"/>
  <c r="N62" i="2"/>
  <c r="O62" i="2" s="1"/>
  <c r="M63" i="2"/>
  <c r="N63" i="2"/>
  <c r="M64" i="2"/>
  <c r="N64" i="2"/>
  <c r="O64" i="2" s="1"/>
  <c r="N61" i="2"/>
  <c r="M61" i="2"/>
  <c r="N55" i="2"/>
  <c r="M55" i="2"/>
  <c r="O55" i="2" s="1"/>
  <c r="M33" i="2"/>
  <c r="N33" i="2"/>
  <c r="M34" i="2"/>
  <c r="N34" i="2"/>
  <c r="M35" i="2"/>
  <c r="N35" i="2"/>
  <c r="N32" i="2"/>
  <c r="M32" i="2"/>
  <c r="M4" i="2"/>
  <c r="N4" i="2"/>
  <c r="M5" i="2"/>
  <c r="N5" i="2"/>
  <c r="M6" i="2"/>
  <c r="N6" i="2"/>
  <c r="N3" i="2"/>
  <c r="M3" i="2"/>
  <c r="L96" i="2"/>
  <c r="M96" i="2"/>
  <c r="N96" i="2"/>
  <c r="P96" i="2"/>
  <c r="X96" i="2" s="1"/>
  <c r="Y96" i="2" s="1"/>
  <c r="L97" i="2"/>
  <c r="M97" i="2"/>
  <c r="N97" i="2"/>
  <c r="P97" i="2"/>
  <c r="V97" i="2" s="1"/>
  <c r="W97" i="2" s="1"/>
  <c r="L98" i="2"/>
  <c r="M98" i="2"/>
  <c r="N98" i="2"/>
  <c r="P98" i="2"/>
  <c r="X98" i="2" s="1"/>
  <c r="Y98" i="2" s="1"/>
  <c r="L99" i="2"/>
  <c r="M99" i="2"/>
  <c r="N99" i="2"/>
  <c r="P99" i="2"/>
  <c r="V99" i="2" s="1"/>
  <c r="W99" i="2" s="1"/>
  <c r="L100" i="2"/>
  <c r="M100" i="2"/>
  <c r="N100" i="2"/>
  <c r="P100" i="2"/>
  <c r="V100" i="2" s="1"/>
  <c r="L101" i="2"/>
  <c r="M101" i="2"/>
  <c r="N101" i="2"/>
  <c r="P101" i="2"/>
  <c r="X101" i="2" s="1"/>
  <c r="L102" i="2"/>
  <c r="M102" i="2"/>
  <c r="N102" i="2"/>
  <c r="P102" i="2"/>
  <c r="R102" i="2" s="1"/>
  <c r="T102" i="2" s="1"/>
  <c r="L104" i="2"/>
  <c r="M104" i="2"/>
  <c r="N104" i="2"/>
  <c r="L105" i="2"/>
  <c r="M105" i="2"/>
  <c r="N105" i="2"/>
  <c r="P105" i="2"/>
  <c r="R105" i="2" s="1"/>
  <c r="L106" i="2"/>
  <c r="M106" i="2"/>
  <c r="N106" i="2"/>
  <c r="P106" i="2"/>
  <c r="R106" i="2" s="1"/>
  <c r="L107" i="2"/>
  <c r="M107" i="2"/>
  <c r="N107" i="2"/>
  <c r="P107" i="2"/>
  <c r="X107" i="2" s="1"/>
  <c r="L108" i="2"/>
  <c r="M108" i="2"/>
  <c r="N108" i="2"/>
  <c r="P108" i="2"/>
  <c r="L109" i="2"/>
  <c r="M109" i="2"/>
  <c r="N109" i="2"/>
  <c r="P109" i="2"/>
  <c r="R109" i="2" s="1"/>
  <c r="T109" i="2" s="1"/>
  <c r="L110" i="2"/>
  <c r="M110" i="2"/>
  <c r="N110" i="2"/>
  <c r="P110" i="2"/>
  <c r="V110" i="2" s="1"/>
  <c r="W110" i="2" s="1"/>
  <c r="L111" i="2"/>
  <c r="M111" i="2"/>
  <c r="N111" i="2"/>
  <c r="P111" i="2"/>
  <c r="X111" i="2" s="1"/>
  <c r="Y111" i="2" s="1"/>
  <c r="N95" i="2"/>
  <c r="M95" i="2"/>
  <c r="L95" i="2"/>
  <c r="M78" i="2"/>
  <c r="P95" i="2"/>
  <c r="X95" i="2" s="1"/>
  <c r="L93" i="2"/>
  <c r="L92" i="2"/>
  <c r="L91" i="2"/>
  <c r="L87" i="2"/>
  <c r="L86" i="2"/>
  <c r="L85" i="2"/>
  <c r="M67" i="2"/>
  <c r="N67" i="2"/>
  <c r="M68" i="2"/>
  <c r="N68" i="2"/>
  <c r="M69" i="2"/>
  <c r="N69" i="2"/>
  <c r="M70" i="2"/>
  <c r="N70" i="2"/>
  <c r="M71" i="2"/>
  <c r="N71" i="2"/>
  <c r="M72" i="2"/>
  <c r="N72" i="2"/>
  <c r="O72" i="2" s="1"/>
  <c r="M73" i="2"/>
  <c r="N73" i="2"/>
  <c r="M74" i="2"/>
  <c r="N74" i="2"/>
  <c r="M75" i="2"/>
  <c r="N75" i="2"/>
  <c r="O75" i="2" s="1"/>
  <c r="M76" i="2"/>
  <c r="N76" i="2"/>
  <c r="M77" i="2"/>
  <c r="N77" i="2"/>
  <c r="N78" i="2"/>
  <c r="M79" i="2"/>
  <c r="N79" i="2"/>
  <c r="M80" i="2"/>
  <c r="N80" i="2"/>
  <c r="M81" i="2"/>
  <c r="N81" i="2"/>
  <c r="M82" i="2"/>
  <c r="N82" i="2"/>
  <c r="N66" i="2"/>
  <c r="M66" i="2"/>
  <c r="M39" i="2"/>
  <c r="M37" i="2"/>
  <c r="L55" i="2"/>
  <c r="L64" i="2"/>
  <c r="L63" i="2"/>
  <c r="L62" i="2"/>
  <c r="L61" i="2"/>
  <c r="L35" i="2"/>
  <c r="L34" i="2"/>
  <c r="L33" i="2"/>
  <c r="L32" i="2"/>
  <c r="L6" i="2"/>
  <c r="L5" i="2"/>
  <c r="L4" i="2"/>
  <c r="L3" i="2"/>
  <c r="L67" i="2"/>
  <c r="P67" i="2"/>
  <c r="V67" i="2" s="1"/>
  <c r="L68" i="2"/>
  <c r="P68" i="2"/>
  <c r="X68" i="2" s="1"/>
  <c r="Y68" i="2" s="1"/>
  <c r="L69" i="2"/>
  <c r="P69" i="2"/>
  <c r="V69" i="2" s="1"/>
  <c r="L70" i="2"/>
  <c r="P70" i="2"/>
  <c r="R70" i="2" s="1"/>
  <c r="L71" i="2"/>
  <c r="P71" i="2"/>
  <c r="V71" i="2" s="1"/>
  <c r="W71" i="2" s="1"/>
  <c r="L72" i="2"/>
  <c r="P72" i="2"/>
  <c r="R72" i="2" s="1"/>
  <c r="T72" i="2" s="1"/>
  <c r="L73" i="2"/>
  <c r="P73" i="2"/>
  <c r="V73" i="2" s="1"/>
  <c r="L74" i="2"/>
  <c r="P74" i="2"/>
  <c r="V74" i="2" s="1"/>
  <c r="W74" i="2" s="1"/>
  <c r="L75" i="2"/>
  <c r="P75" i="2"/>
  <c r="V75" i="2" s="1"/>
  <c r="L76" i="2"/>
  <c r="P76" i="2"/>
  <c r="V76" i="2" s="1"/>
  <c r="L78" i="2"/>
  <c r="P78" i="2"/>
  <c r="X78" i="2" s="1"/>
  <c r="L79" i="2"/>
  <c r="P79" i="2"/>
  <c r="R79" i="2" s="1"/>
  <c r="L80" i="2"/>
  <c r="P80" i="2"/>
  <c r="R80" i="2" s="1"/>
  <c r="T80" i="2" s="1"/>
  <c r="L81" i="2"/>
  <c r="P81" i="2"/>
  <c r="V81" i="2" s="1"/>
  <c r="W81" i="2" s="1"/>
  <c r="L82" i="2"/>
  <c r="P82" i="2"/>
  <c r="V82" i="2" s="1"/>
  <c r="P66" i="2"/>
  <c r="R66" i="2" s="1"/>
  <c r="T66" i="2" s="1"/>
  <c r="L66" i="2"/>
  <c r="X75" i="2"/>
  <c r="Y75" i="2" s="1"/>
  <c r="X72" i="2"/>
  <c r="V70" i="2"/>
  <c r="W70" i="2" s="1"/>
  <c r="X66" i="2"/>
  <c r="Y66" i="2" s="1"/>
  <c r="M14" i="2"/>
  <c r="L8" i="2"/>
  <c r="M38" i="2"/>
  <c r="N38" i="2"/>
  <c r="N39" i="2"/>
  <c r="M40" i="2"/>
  <c r="N40" i="2"/>
  <c r="M41" i="2"/>
  <c r="N41" i="2"/>
  <c r="M42" i="2"/>
  <c r="N42" i="2"/>
  <c r="M43" i="2"/>
  <c r="N43" i="2"/>
  <c r="M45" i="2"/>
  <c r="N45" i="2"/>
  <c r="M46" i="2"/>
  <c r="N46" i="2"/>
  <c r="O46" i="2" s="1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N37" i="2"/>
  <c r="P53" i="2"/>
  <c r="R53" i="2" s="1"/>
  <c r="L53" i="2"/>
  <c r="P52" i="2"/>
  <c r="R52" i="2" s="1"/>
  <c r="L52" i="2"/>
  <c r="P51" i="2"/>
  <c r="R51" i="2" s="1"/>
  <c r="T51" i="2" s="1"/>
  <c r="L51" i="2"/>
  <c r="P50" i="2"/>
  <c r="L50" i="2"/>
  <c r="P49" i="2"/>
  <c r="X49" i="2" s="1"/>
  <c r="L49" i="2"/>
  <c r="P48" i="2"/>
  <c r="V48" i="2" s="1"/>
  <c r="L48" i="2"/>
  <c r="P47" i="2"/>
  <c r="R47" i="2" s="1"/>
  <c r="T47" i="2" s="1"/>
  <c r="L47" i="2"/>
  <c r="P46" i="2"/>
  <c r="X46" i="2" s="1"/>
  <c r="Y46" i="2" s="1"/>
  <c r="L46" i="2"/>
  <c r="P45" i="2"/>
  <c r="V45" i="2" s="1"/>
  <c r="W45" i="2" s="1"/>
  <c r="L45" i="2"/>
  <c r="P43" i="2"/>
  <c r="L43" i="2"/>
  <c r="P42" i="2"/>
  <c r="R42" i="2" s="1"/>
  <c r="L42" i="2"/>
  <c r="P41" i="2"/>
  <c r="L41" i="2"/>
  <c r="P40" i="2"/>
  <c r="X40" i="2" s="1"/>
  <c r="L40" i="2"/>
  <c r="P39" i="2"/>
  <c r="V39" i="2" s="1"/>
  <c r="W39" i="2" s="1"/>
  <c r="L39" i="2"/>
  <c r="P38" i="2"/>
  <c r="R38" i="2" s="1"/>
  <c r="L38" i="2"/>
  <c r="P37" i="2"/>
  <c r="X37" i="2" s="1"/>
  <c r="Y37" i="2" s="1"/>
  <c r="L37" i="2"/>
  <c r="V51" i="2"/>
  <c r="W51" i="2" s="1"/>
  <c r="X39" i="2"/>
  <c r="V41" i="2"/>
  <c r="P17" i="2"/>
  <c r="V17" i="2" s="1"/>
  <c r="W17" i="2" s="1"/>
  <c r="P18" i="2"/>
  <c r="R18" i="2" s="1"/>
  <c r="T18" i="2" s="1"/>
  <c r="P19" i="2"/>
  <c r="V19" i="2" s="1"/>
  <c r="W19" i="2" s="1"/>
  <c r="P20" i="2"/>
  <c r="X20" i="2" s="1"/>
  <c r="P21" i="2"/>
  <c r="R21" i="2" s="1"/>
  <c r="T21" i="2" s="1"/>
  <c r="P22" i="2"/>
  <c r="R22" i="2" s="1"/>
  <c r="T22" i="2" s="1"/>
  <c r="P23" i="2"/>
  <c r="R23" i="2" s="1"/>
  <c r="T23" i="2" s="1"/>
  <c r="P24" i="2"/>
  <c r="X24" i="2" s="1"/>
  <c r="Y24" i="2" s="1"/>
  <c r="P16" i="2"/>
  <c r="V16" i="2" s="1"/>
  <c r="P9" i="2"/>
  <c r="Q9" i="2" s="1"/>
  <c r="P10" i="2"/>
  <c r="R10" i="2" s="1"/>
  <c r="P11" i="2"/>
  <c r="P12" i="2"/>
  <c r="R12" i="2" s="1"/>
  <c r="T12" i="2" s="1"/>
  <c r="P13" i="2"/>
  <c r="X13" i="2" s="1"/>
  <c r="P14" i="2"/>
  <c r="L16" i="2"/>
  <c r="N8" i="2"/>
  <c r="N9" i="2"/>
  <c r="N10" i="2"/>
  <c r="N11" i="2"/>
  <c r="N12" i="2"/>
  <c r="N13" i="2"/>
  <c r="N14" i="2"/>
  <c r="N16" i="2"/>
  <c r="N17" i="2"/>
  <c r="N18" i="2"/>
  <c r="N19" i="2"/>
  <c r="N20" i="2"/>
  <c r="N21" i="2"/>
  <c r="N22" i="2"/>
  <c r="N23" i="2"/>
  <c r="N24" i="2"/>
  <c r="M9" i="2"/>
  <c r="M10" i="2"/>
  <c r="M11" i="2"/>
  <c r="M12" i="2"/>
  <c r="M13" i="2"/>
  <c r="M16" i="2"/>
  <c r="M17" i="2"/>
  <c r="M18" i="2"/>
  <c r="M19" i="2"/>
  <c r="O19" i="2" s="1"/>
  <c r="M20" i="2"/>
  <c r="M21" i="2"/>
  <c r="M22" i="2"/>
  <c r="M23" i="2"/>
  <c r="M24" i="2"/>
  <c r="M8" i="2"/>
  <c r="L9" i="2"/>
  <c r="L10" i="2"/>
  <c r="L11" i="2"/>
  <c r="L12" i="2"/>
  <c r="L13" i="2"/>
  <c r="L14" i="2"/>
  <c r="L17" i="2"/>
  <c r="L18" i="2"/>
  <c r="L19" i="2"/>
  <c r="L20" i="2"/>
  <c r="L21" i="2"/>
  <c r="L22" i="2"/>
  <c r="L23" i="2"/>
  <c r="L24" i="2"/>
  <c r="R78" i="2" l="1"/>
  <c r="T78" i="2" s="1"/>
  <c r="V72" i="2"/>
  <c r="W72" i="2" s="1"/>
  <c r="X51" i="2"/>
  <c r="R39" i="2"/>
  <c r="T39" i="2" s="1"/>
  <c r="O14" i="2"/>
  <c r="V80" i="2"/>
  <c r="V78" i="2"/>
  <c r="W78" i="2" s="1"/>
  <c r="R68" i="2"/>
  <c r="O87" i="2"/>
  <c r="O50" i="2"/>
  <c r="O48" i="2"/>
  <c r="X80" i="2"/>
  <c r="Y80" i="2" s="1"/>
  <c r="V68" i="2"/>
  <c r="O39" i="2"/>
  <c r="O82" i="2"/>
  <c r="O80" i="2"/>
  <c r="O69" i="2"/>
  <c r="V111" i="2"/>
  <c r="O61" i="2"/>
  <c r="V37" i="2"/>
  <c r="W37" i="2" s="1"/>
  <c r="R45" i="2"/>
  <c r="T45" i="2" s="1"/>
  <c r="X45" i="2"/>
  <c r="O38" i="2"/>
  <c r="X71" i="2"/>
  <c r="R111" i="2"/>
  <c r="T111" i="2" s="1"/>
  <c r="V12" i="2"/>
  <c r="Q39" i="2"/>
  <c r="S38" i="2" s="1"/>
  <c r="Q68" i="2"/>
  <c r="S67" i="2" s="1"/>
  <c r="Q33" i="2"/>
  <c r="Q62" i="2"/>
  <c r="V21" i="2"/>
  <c r="O53" i="2"/>
  <c r="O51" i="2"/>
  <c r="O47" i="2"/>
  <c r="O45" i="2"/>
  <c r="O42" i="2"/>
  <c r="O40" i="2"/>
  <c r="Q66" i="2"/>
  <c r="O63" i="2"/>
  <c r="O85" i="2"/>
  <c r="O86" i="2"/>
  <c r="X81" i="2"/>
  <c r="R19" i="2"/>
  <c r="T19" i="2" s="1"/>
  <c r="X67" i="2"/>
  <c r="Y67" i="2" s="1"/>
  <c r="R81" i="2"/>
  <c r="T81" i="2" s="1"/>
  <c r="V20" i="2"/>
  <c r="W20" i="2" s="1"/>
  <c r="O20" i="2"/>
  <c r="O12" i="2"/>
  <c r="O9" i="2"/>
  <c r="R17" i="2"/>
  <c r="T17" i="2" s="1"/>
  <c r="Q4" i="2"/>
  <c r="V22" i="2"/>
  <c r="W22" i="2" s="1"/>
  <c r="X17" i="2"/>
  <c r="O21" i="2"/>
  <c r="O13" i="2"/>
  <c r="O17" i="2"/>
  <c r="O10" i="2"/>
  <c r="O8" i="2"/>
  <c r="V23" i="2"/>
  <c r="O22" i="2"/>
  <c r="O16" i="2"/>
  <c r="O24" i="2"/>
  <c r="O18" i="2"/>
  <c r="O11" i="2"/>
  <c r="R13" i="2"/>
  <c r="T13" i="2" s="1"/>
  <c r="X12" i="2"/>
  <c r="Y12" i="2" s="1"/>
  <c r="V163" i="2"/>
  <c r="W163" i="2" s="1"/>
  <c r="O169" i="2"/>
  <c r="R167" i="2"/>
  <c r="T167" i="2" s="1"/>
  <c r="O166" i="2"/>
  <c r="O92" i="2"/>
  <c r="O104" i="2"/>
  <c r="O90" i="2"/>
  <c r="Q91" i="2"/>
  <c r="V158" i="2"/>
  <c r="X152" i="2"/>
  <c r="Y152" i="2" s="1"/>
  <c r="X163" i="2"/>
  <c r="O148" i="2"/>
  <c r="O149" i="2"/>
  <c r="O160" i="2"/>
  <c r="Q18" i="2"/>
  <c r="S17" i="2" s="1"/>
  <c r="X21" i="2"/>
  <c r="Y21" i="2" s="1"/>
  <c r="V9" i="2"/>
  <c r="Q8" i="2"/>
  <c r="Q5" i="2"/>
  <c r="R20" i="2"/>
  <c r="T20" i="2" s="1"/>
  <c r="X9" i="2"/>
  <c r="Y9" i="2" s="1"/>
  <c r="R9" i="2"/>
  <c r="T9" i="2" s="1"/>
  <c r="Q16" i="2"/>
  <c r="S14" i="2" s="1"/>
  <c r="X8" i="2"/>
  <c r="Y8" i="2" s="1"/>
  <c r="R156" i="2"/>
  <c r="T156" i="2" s="1"/>
  <c r="Q153" i="2"/>
  <c r="U152" i="2" s="1"/>
  <c r="O163" i="2"/>
  <c r="O156" i="2"/>
  <c r="R152" i="2"/>
  <c r="T152" i="2" s="1"/>
  <c r="V152" i="2"/>
  <c r="W152" i="2" s="1"/>
  <c r="X153" i="2"/>
  <c r="Q157" i="2"/>
  <c r="S156" i="2" s="1"/>
  <c r="R164" i="2"/>
  <c r="T164" i="2" s="1"/>
  <c r="O155" i="2"/>
  <c r="R153" i="2"/>
  <c r="Q165" i="2"/>
  <c r="S164" i="2" s="1"/>
  <c r="O157" i="2"/>
  <c r="O154" i="2"/>
  <c r="O158" i="2"/>
  <c r="T10" i="2"/>
  <c r="Q10" i="2"/>
  <c r="X10" i="2"/>
  <c r="Q20" i="2"/>
  <c r="S19" i="2" s="1"/>
  <c r="Q11" i="2"/>
  <c r="U10" i="2" s="1"/>
  <c r="X22" i="2"/>
  <c r="V10" i="2"/>
  <c r="W10" i="2" s="1"/>
  <c r="Q19" i="2"/>
  <c r="S18" i="2" s="1"/>
  <c r="X18" i="2"/>
  <c r="Y18" i="2" s="1"/>
  <c r="O4" i="2"/>
  <c r="Q12" i="2"/>
  <c r="S11" i="2" s="1"/>
  <c r="U8" i="2"/>
  <c r="S8" i="2"/>
  <c r="Q17" i="2"/>
  <c r="V13" i="2"/>
  <c r="W13" i="2" s="1"/>
  <c r="V14" i="2"/>
  <c r="X11" i="2"/>
  <c r="Q14" i="2"/>
  <c r="V18" i="2"/>
  <c r="V8" i="2"/>
  <c r="W8" i="2" s="1"/>
  <c r="R14" i="2"/>
  <c r="T14" i="2" s="1"/>
  <c r="O23" i="2"/>
  <c r="R11" i="2"/>
  <c r="T11" i="2" s="1"/>
  <c r="Q21" i="2"/>
  <c r="S20" i="2" s="1"/>
  <c r="O3" i="2"/>
  <c r="Q6" i="2"/>
  <c r="Q13" i="2"/>
  <c r="O6" i="2"/>
  <c r="X14" i="2"/>
  <c r="Y14" i="2" s="1"/>
  <c r="V11" i="2"/>
  <c r="W11" i="2" s="1"/>
  <c r="O5" i="2"/>
  <c r="X19" i="2"/>
  <c r="X97" i="2"/>
  <c r="Y97" i="2" s="1"/>
  <c r="O91" i="2"/>
  <c r="O108" i="2"/>
  <c r="X104" i="2"/>
  <c r="O99" i="2"/>
  <c r="O97" i="2"/>
  <c r="O100" i="2"/>
  <c r="V95" i="2"/>
  <c r="W95" i="2" s="1"/>
  <c r="O101" i="2"/>
  <c r="O98" i="2"/>
  <c r="Q24" i="2"/>
  <c r="Q22" i="2"/>
  <c r="V46" i="2"/>
  <c r="X48" i="2"/>
  <c r="Y48" i="2" s="1"/>
  <c r="R46" i="2"/>
  <c r="T46" i="2" s="1"/>
  <c r="O52" i="2"/>
  <c r="O49" i="2"/>
  <c r="Q67" i="2"/>
  <c r="S66" i="2" s="1"/>
  <c r="X69" i="2"/>
  <c r="Y69" i="2" s="1"/>
  <c r="R69" i="2"/>
  <c r="T69" i="2" s="1"/>
  <c r="Q72" i="2"/>
  <c r="U71" i="2" s="1"/>
  <c r="O79" i="2"/>
  <c r="O76" i="2"/>
  <c r="O73" i="2"/>
  <c r="O70" i="2"/>
  <c r="O67" i="2"/>
  <c r="X100" i="2"/>
  <c r="Y100" i="2" s="1"/>
  <c r="V109" i="2"/>
  <c r="W109" i="2" s="1"/>
  <c r="O95" i="2"/>
  <c r="O109" i="2"/>
  <c r="O102" i="2"/>
  <c r="O33" i="2"/>
  <c r="O93" i="2"/>
  <c r="Q86" i="2"/>
  <c r="X155" i="2"/>
  <c r="Y155" i="2" s="1"/>
  <c r="Q164" i="2"/>
  <c r="U163" i="2" s="1"/>
  <c r="O153" i="2"/>
  <c r="Q41" i="2"/>
  <c r="Q69" i="2"/>
  <c r="R75" i="2"/>
  <c r="T75" i="2" s="1"/>
  <c r="Q158" i="2"/>
  <c r="S157" i="2" s="1"/>
  <c r="X16" i="2"/>
  <c r="Y16" i="2" s="1"/>
  <c r="X23" i="2"/>
  <c r="Y23" i="2" s="1"/>
  <c r="V24" i="2"/>
  <c r="R16" i="2"/>
  <c r="T16" i="2" s="1"/>
  <c r="R24" i="2"/>
  <c r="T24" i="2" s="1"/>
  <c r="V38" i="2"/>
  <c r="Q38" i="2"/>
  <c r="R73" i="2"/>
  <c r="T73" i="2" s="1"/>
  <c r="T79" i="2"/>
  <c r="T68" i="2"/>
  <c r="O37" i="2"/>
  <c r="O81" i="2"/>
  <c r="Q95" i="2"/>
  <c r="Q96" i="2"/>
  <c r="V102" i="2"/>
  <c r="O35" i="2"/>
  <c r="Q34" i="2"/>
  <c r="Q93" i="2"/>
  <c r="Q156" i="2"/>
  <c r="S155" i="2" s="1"/>
  <c r="X165" i="2"/>
  <c r="O152" i="2"/>
  <c r="O168" i="2"/>
  <c r="R165" i="2"/>
  <c r="T165" i="2" s="1"/>
  <c r="O159" i="2"/>
  <c r="Q23" i="2"/>
  <c r="R40" i="2"/>
  <c r="T40" i="2" s="1"/>
  <c r="X38" i="2"/>
  <c r="Y38" i="2" s="1"/>
  <c r="R67" i="2"/>
  <c r="T67" i="2" s="1"/>
  <c r="Q70" i="2"/>
  <c r="U69" i="2" s="1"/>
  <c r="V66" i="2"/>
  <c r="W66" i="2" s="1"/>
  <c r="O66" i="2"/>
  <c r="O74" i="2"/>
  <c r="O71" i="2"/>
  <c r="O68" i="2"/>
  <c r="R97" i="2"/>
  <c r="T97" i="2" s="1"/>
  <c r="O78" i="2"/>
  <c r="O111" i="2"/>
  <c r="X109" i="2"/>
  <c r="X102" i="2"/>
  <c r="Y102" i="2" s="1"/>
  <c r="O34" i="2"/>
  <c r="Q92" i="2"/>
  <c r="Q154" i="2"/>
  <c r="U153" i="2" s="1"/>
  <c r="X158" i="2"/>
  <c r="Y158" i="2" s="1"/>
  <c r="O165" i="2"/>
  <c r="O164" i="2"/>
  <c r="O161" i="2"/>
  <c r="Q40" i="2"/>
  <c r="S39" i="2" s="1"/>
  <c r="R95" i="2"/>
  <c r="T95" i="2" s="1"/>
  <c r="Q97" i="2"/>
  <c r="S96" i="2" s="1"/>
  <c r="W67" i="2"/>
  <c r="X70" i="2"/>
  <c r="X74" i="2"/>
  <c r="V79" i="2"/>
  <c r="W79" i="2" s="1"/>
  <c r="Q87" i="2"/>
  <c r="Q63" i="2"/>
  <c r="Q73" i="2"/>
  <c r="R71" i="2"/>
  <c r="T71" i="2" s="1"/>
  <c r="X76" i="2"/>
  <c r="Y76" i="2" s="1"/>
  <c r="X79" i="2"/>
  <c r="X82" i="2"/>
  <c r="Y82" i="2" s="1"/>
  <c r="Q78" i="2"/>
  <c r="S76" i="2" s="1"/>
  <c r="R74" i="2"/>
  <c r="T74" i="2" s="1"/>
  <c r="Q64" i="2"/>
  <c r="R82" i="2"/>
  <c r="T82" i="2" s="1"/>
  <c r="S40" i="2"/>
  <c r="U40" i="2"/>
  <c r="Q42" i="2"/>
  <c r="Q46" i="2"/>
  <c r="V52" i="2"/>
  <c r="W52" i="2" s="1"/>
  <c r="W38" i="2"/>
  <c r="Q45" i="2"/>
  <c r="R49" i="2"/>
  <c r="T49" i="2" s="1"/>
  <c r="T52" i="2"/>
  <c r="T53" i="2"/>
  <c r="X52" i="2"/>
  <c r="R41" i="2"/>
  <c r="T41" i="2" s="1"/>
  <c r="Q47" i="2"/>
  <c r="Q53" i="2"/>
  <c r="S52" i="2" s="1"/>
  <c r="X41" i="2"/>
  <c r="Y41" i="2" s="1"/>
  <c r="Q51" i="2"/>
  <c r="S50" i="2" s="1"/>
  <c r="O41" i="2"/>
  <c r="O32" i="2"/>
  <c r="O43" i="2"/>
  <c r="Y40" i="2"/>
  <c r="V49" i="2"/>
  <c r="W49" i="2" s="1"/>
  <c r="Q43" i="2"/>
  <c r="S42" i="2" s="1"/>
  <c r="R43" i="2"/>
  <c r="T43" i="2" s="1"/>
  <c r="R48" i="2"/>
  <c r="T48" i="2" s="1"/>
  <c r="X43" i="2"/>
  <c r="Y43" i="2" s="1"/>
  <c r="X53" i="2"/>
  <c r="Y53" i="2" s="1"/>
  <c r="Q35" i="2"/>
  <c r="X110" i="2"/>
  <c r="Q90" i="2"/>
  <c r="V104" i="2"/>
  <c r="W104" i="2" s="1"/>
  <c r="R101" i="2"/>
  <c r="T101" i="2" s="1"/>
  <c r="R100" i="2"/>
  <c r="T100" i="2" s="1"/>
  <c r="V107" i="2"/>
  <c r="W107" i="2" s="1"/>
  <c r="Q108" i="2"/>
  <c r="U107" i="2" s="1"/>
  <c r="O107" i="2"/>
  <c r="V101" i="2"/>
  <c r="W101" i="2" s="1"/>
  <c r="Q110" i="2"/>
  <c r="S109" i="2" s="1"/>
  <c r="V96" i="2"/>
  <c r="R99" i="2"/>
  <c r="T99" i="2" s="1"/>
  <c r="R110" i="2"/>
  <c r="T110" i="2" s="1"/>
  <c r="O105" i="2"/>
  <c r="R96" i="2"/>
  <c r="T96" i="2" s="1"/>
  <c r="X99" i="2"/>
  <c r="O106" i="2"/>
  <c r="O110" i="2"/>
  <c r="O96" i="2"/>
  <c r="T155" i="2"/>
  <c r="X156" i="2"/>
  <c r="V159" i="2"/>
  <c r="W159" i="2" s="1"/>
  <c r="O162" i="2"/>
  <c r="R159" i="2"/>
  <c r="T159" i="2" s="1"/>
  <c r="R160" i="2"/>
  <c r="T160" i="2" s="1"/>
  <c r="Q155" i="2"/>
  <c r="Q159" i="2"/>
  <c r="S158" i="2" s="1"/>
  <c r="Q166" i="2"/>
  <c r="S165" i="2" s="1"/>
  <c r="X159" i="2"/>
  <c r="Q167" i="2"/>
  <c r="O167" i="2"/>
  <c r="X161" i="2"/>
  <c r="V155" i="2"/>
  <c r="V160" i="2"/>
  <c r="O150" i="2"/>
  <c r="X124" i="2"/>
  <c r="Y124" i="2" s="1"/>
  <c r="V129" i="2"/>
  <c r="W129" i="2" s="1"/>
  <c r="X138" i="2"/>
  <c r="Y138" i="2" s="1"/>
  <c r="V125" i="2"/>
  <c r="W125" i="2" s="1"/>
  <c r="O131" i="2"/>
  <c r="Q160" i="2"/>
  <c r="Q161" i="2"/>
  <c r="T163" i="2"/>
  <c r="O171" i="2"/>
  <c r="R168" i="2"/>
  <c r="T168" i="2" s="1"/>
  <c r="V154" i="2"/>
  <c r="X157" i="2"/>
  <c r="V164" i="2"/>
  <c r="V166" i="2"/>
  <c r="V167" i="2"/>
  <c r="W167" i="2" s="1"/>
  <c r="R166" i="2"/>
  <c r="T166" i="2" s="1"/>
  <c r="R161" i="2"/>
  <c r="T161" i="2" s="1"/>
  <c r="R154" i="2"/>
  <c r="T154" i="2" s="1"/>
  <c r="Q168" i="2"/>
  <c r="Q163" i="2"/>
  <c r="X168" i="2"/>
  <c r="V157" i="2"/>
  <c r="W157" i="2" s="1"/>
  <c r="V50" i="2"/>
  <c r="Y39" i="2"/>
  <c r="T38" i="2"/>
  <c r="V47" i="2"/>
  <c r="W47" i="2" s="1"/>
  <c r="Q37" i="2"/>
  <c r="Q49" i="2"/>
  <c r="Q50" i="2"/>
  <c r="R50" i="2"/>
  <c r="T50" i="2" s="1"/>
  <c r="V43" i="2"/>
  <c r="V53" i="2"/>
  <c r="V40" i="2"/>
  <c r="W40" i="2" s="1"/>
  <c r="V42" i="2"/>
  <c r="W42" i="2" s="1"/>
  <c r="R37" i="2"/>
  <c r="Q52" i="2"/>
  <c r="X50" i="2"/>
  <c r="Y50" i="2" s="1"/>
  <c r="X42" i="2"/>
  <c r="X47" i="2"/>
  <c r="T42" i="2"/>
  <c r="Q48" i="2"/>
  <c r="W76" i="2"/>
  <c r="T70" i="2"/>
  <c r="Q71" i="2"/>
  <c r="Q74" i="2"/>
  <c r="Q80" i="2"/>
  <c r="X73" i="2"/>
  <c r="Y73" i="2" s="1"/>
  <c r="Q85" i="2"/>
  <c r="U76" i="2"/>
  <c r="Q81" i="2"/>
  <c r="Q76" i="2"/>
  <c r="Q82" i="2"/>
  <c r="Q75" i="2"/>
  <c r="R76" i="2"/>
  <c r="Q79" i="2"/>
  <c r="S69" i="2"/>
  <c r="Y95" i="2"/>
  <c r="Q111" i="2"/>
  <c r="X108" i="2"/>
  <c r="Y108" i="2" s="1"/>
  <c r="X106" i="2"/>
  <c r="Y106" i="2" s="1"/>
  <c r="X105" i="2"/>
  <c r="Y105" i="2" s="1"/>
  <c r="Q99" i="2"/>
  <c r="R108" i="2"/>
  <c r="T108" i="2" s="1"/>
  <c r="Q100" i="2"/>
  <c r="V108" i="2"/>
  <c r="Q101" i="2"/>
  <c r="R98" i="2"/>
  <c r="R107" i="2"/>
  <c r="T107" i="2" s="1"/>
  <c r="V105" i="2"/>
  <c r="Q98" i="2"/>
  <c r="Q107" i="2"/>
  <c r="Q104" i="2"/>
  <c r="Q105" i="2"/>
  <c r="Q106" i="2"/>
  <c r="T105" i="2"/>
  <c r="T106" i="2"/>
  <c r="Q109" i="2"/>
  <c r="V98" i="2"/>
  <c r="Q102" i="2"/>
  <c r="V106" i="2"/>
  <c r="R126" i="2"/>
  <c r="T126" i="2" s="1"/>
  <c r="V126" i="2"/>
  <c r="W126" i="2" s="1"/>
  <c r="R127" i="2"/>
  <c r="T127" i="2" s="1"/>
  <c r="X125" i="2"/>
  <c r="Q126" i="2"/>
  <c r="U125" i="2" s="1"/>
  <c r="V130" i="2"/>
  <c r="O136" i="2"/>
  <c r="V128" i="2"/>
  <c r="W128" i="2" s="1"/>
  <c r="X130" i="2"/>
  <c r="Y130" i="2" s="1"/>
  <c r="O143" i="2"/>
  <c r="R128" i="2"/>
  <c r="T128" i="2" s="1"/>
  <c r="O140" i="2"/>
  <c r="O134" i="2"/>
  <c r="X139" i="2"/>
  <c r="V139" i="2"/>
  <c r="W139" i="2" s="1"/>
  <c r="Q125" i="2"/>
  <c r="U124" i="2" s="1"/>
  <c r="O138" i="2"/>
  <c r="O132" i="2"/>
  <c r="Q129" i="2"/>
  <c r="S128" i="2" s="1"/>
  <c r="O133" i="2"/>
  <c r="O142" i="2"/>
  <c r="Q128" i="2"/>
  <c r="S127" i="2" s="1"/>
  <c r="Q174" i="2"/>
  <c r="X127" i="2"/>
  <c r="Y127" i="2" s="1"/>
  <c r="V124" i="2"/>
  <c r="W124" i="2" s="1"/>
  <c r="Q130" i="2"/>
  <c r="U129" i="2" s="1"/>
  <c r="Q172" i="2"/>
  <c r="X129" i="2"/>
  <c r="V138" i="2"/>
  <c r="Q124" i="2"/>
  <c r="O173" i="2"/>
  <c r="O127" i="2"/>
  <c r="X140" i="2"/>
  <c r="Y140" i="2" s="1"/>
  <c r="Q127" i="2"/>
  <c r="S126" i="2" s="1"/>
  <c r="Q134" i="2"/>
  <c r="S133" i="2" s="1"/>
  <c r="V140" i="2"/>
  <c r="Q149" i="2"/>
  <c r="Q135" i="2"/>
  <c r="U134" i="2" s="1"/>
  <c r="X133" i="2"/>
  <c r="Y133" i="2" s="1"/>
  <c r="O124" i="2"/>
  <c r="O137" i="2"/>
  <c r="Q142" i="2"/>
  <c r="Q171" i="2"/>
  <c r="X134" i="2"/>
  <c r="V133" i="2"/>
  <c r="R135" i="2"/>
  <c r="T135" i="2" s="1"/>
  <c r="O130" i="2"/>
  <c r="O129" i="2"/>
  <c r="O128" i="2"/>
  <c r="O126" i="2"/>
  <c r="O125" i="2"/>
  <c r="O172" i="2"/>
  <c r="O174" i="2"/>
  <c r="Q173" i="2"/>
  <c r="X135" i="2"/>
  <c r="Y135" i="2" s="1"/>
  <c r="V136" i="2"/>
  <c r="W136" i="2" s="1"/>
  <c r="X136" i="2"/>
  <c r="O139" i="2"/>
  <c r="V131" i="2"/>
  <c r="W131" i="2" s="1"/>
  <c r="V134" i="2"/>
  <c r="W134" i="2" s="1"/>
  <c r="O135" i="2"/>
  <c r="Q136" i="2"/>
  <c r="Q138" i="2"/>
  <c r="Q140" i="2"/>
  <c r="X131" i="2"/>
  <c r="X137" i="2"/>
  <c r="Y137" i="2" s="1"/>
  <c r="Q139" i="2"/>
  <c r="Q133" i="2"/>
  <c r="Q148" i="2"/>
  <c r="Q131" i="2"/>
  <c r="V137" i="2"/>
  <c r="Q143" i="2"/>
  <c r="Q150" i="2"/>
  <c r="T137" i="2"/>
  <c r="Q137" i="2"/>
  <c r="R169" i="2"/>
  <c r="X169" i="2"/>
  <c r="Y169" i="2" s="1"/>
  <c r="Q169" i="2"/>
  <c r="V169" i="2"/>
  <c r="U67" i="2" l="1"/>
  <c r="U66" i="2"/>
  <c r="W68" i="2"/>
  <c r="W69" i="2"/>
  <c r="W75" i="2"/>
  <c r="S71" i="2"/>
  <c r="U38" i="2"/>
  <c r="W98" i="2"/>
  <c r="W82" i="2"/>
  <c r="W73" i="2"/>
  <c r="U39" i="2"/>
  <c r="U17" i="2"/>
  <c r="Y79" i="2"/>
  <c r="S10" i="2"/>
  <c r="U11" i="2"/>
  <c r="Y10" i="2"/>
  <c r="S152" i="2"/>
  <c r="Y153" i="2"/>
  <c r="W96" i="2"/>
  <c r="S163" i="2"/>
  <c r="W158" i="2"/>
  <c r="U164" i="2"/>
  <c r="U157" i="2"/>
  <c r="U18" i="2"/>
  <c r="U14" i="2"/>
  <c r="Y156" i="2"/>
  <c r="U156" i="2"/>
  <c r="S153" i="2"/>
  <c r="T153" i="2"/>
  <c r="U161" i="2" s="1"/>
  <c r="Y125" i="2"/>
  <c r="W18" i="2"/>
  <c r="W12" i="2"/>
  <c r="W9" i="2"/>
  <c r="U19" i="2"/>
  <c r="U9" i="2"/>
  <c r="S9" i="2"/>
  <c r="Y11" i="2"/>
  <c r="W21" i="2"/>
  <c r="W23" i="2"/>
  <c r="W24" i="2"/>
  <c r="U20" i="2"/>
  <c r="Y13" i="2"/>
  <c r="S12" i="2"/>
  <c r="U12" i="2"/>
  <c r="U24" i="2"/>
  <c r="W16" i="2"/>
  <c r="S13" i="2"/>
  <c r="U13" i="2"/>
  <c r="U16" i="2"/>
  <c r="S16" i="2"/>
  <c r="W14" i="2"/>
  <c r="S107" i="2"/>
  <c r="Y101" i="2"/>
  <c r="U96" i="2"/>
  <c r="Y99" i="2"/>
  <c r="S23" i="2"/>
  <c r="U23" i="2"/>
  <c r="Y104" i="2"/>
  <c r="U50" i="2"/>
  <c r="Y72" i="2"/>
  <c r="Y157" i="2"/>
  <c r="W155" i="2"/>
  <c r="U155" i="2"/>
  <c r="Y70" i="2"/>
  <c r="U95" i="2"/>
  <c r="S95" i="2"/>
  <c r="Y20" i="2"/>
  <c r="U22" i="2"/>
  <c r="S22" i="2"/>
  <c r="Y74" i="2"/>
  <c r="U42" i="2"/>
  <c r="Y22" i="2"/>
  <c r="U37" i="2"/>
  <c r="S37" i="2"/>
  <c r="Y17" i="2"/>
  <c r="S82" i="2"/>
  <c r="Y71" i="2"/>
  <c r="U52" i="2"/>
  <c r="S68" i="2"/>
  <c r="U68" i="2"/>
  <c r="S21" i="2"/>
  <c r="U21" i="2"/>
  <c r="Y19" i="2"/>
  <c r="S24" i="2"/>
  <c r="W80" i="2"/>
  <c r="Y81" i="2"/>
  <c r="S72" i="2"/>
  <c r="U72" i="2"/>
  <c r="U45" i="2"/>
  <c r="S45" i="2"/>
  <c r="Y47" i="2"/>
  <c r="S46" i="2"/>
  <c r="U46" i="2"/>
  <c r="U41" i="2"/>
  <c r="S41" i="2"/>
  <c r="Y42" i="2"/>
  <c r="S43" i="2"/>
  <c r="U43" i="2"/>
  <c r="Y49" i="2"/>
  <c r="U109" i="2"/>
  <c r="Y110" i="2"/>
  <c r="U158" i="2"/>
  <c r="U154" i="2"/>
  <c r="S154" i="2"/>
  <c r="U165" i="2"/>
  <c r="U166" i="2"/>
  <c r="S166" i="2"/>
  <c r="S129" i="2"/>
  <c r="Y126" i="2"/>
  <c r="Y168" i="2"/>
  <c r="Y159" i="2"/>
  <c r="W169" i="2"/>
  <c r="S167" i="2"/>
  <c r="U167" i="2"/>
  <c r="W164" i="2"/>
  <c r="Y161" i="2"/>
  <c r="S159" i="2"/>
  <c r="U159" i="2"/>
  <c r="W160" i="2"/>
  <c r="W154" i="2"/>
  <c r="U160" i="2"/>
  <c r="S160" i="2"/>
  <c r="S161" i="2"/>
  <c r="S169" i="2"/>
  <c r="Y167" i="2"/>
  <c r="W166" i="2"/>
  <c r="Y165" i="2"/>
  <c r="Y163" i="2"/>
  <c r="U49" i="2"/>
  <c r="S49" i="2"/>
  <c r="W50" i="2"/>
  <c r="W53" i="2"/>
  <c r="S48" i="2"/>
  <c r="U48" i="2"/>
  <c r="W46" i="2"/>
  <c r="Y51" i="2"/>
  <c r="Y45" i="2"/>
  <c r="S51" i="2"/>
  <c r="U51" i="2"/>
  <c r="W43" i="2"/>
  <c r="W41" i="2"/>
  <c r="S47" i="2"/>
  <c r="U47" i="2"/>
  <c r="T37" i="2"/>
  <c r="U53" i="2" s="1"/>
  <c r="S53" i="2"/>
  <c r="W48" i="2"/>
  <c r="Y52" i="2"/>
  <c r="T76" i="2"/>
  <c r="U82" i="2" s="1"/>
  <c r="S74" i="2"/>
  <c r="U74" i="2"/>
  <c r="S70" i="2"/>
  <c r="U70" i="2"/>
  <c r="S81" i="2"/>
  <c r="U81" i="2"/>
  <c r="U75" i="2"/>
  <c r="S75" i="2"/>
  <c r="S78" i="2"/>
  <c r="U78" i="2"/>
  <c r="S80" i="2"/>
  <c r="U80" i="2"/>
  <c r="S79" i="2"/>
  <c r="U79" i="2"/>
  <c r="Y78" i="2"/>
  <c r="U73" i="2"/>
  <c r="S73" i="2"/>
  <c r="U102" i="2"/>
  <c r="S102" i="2"/>
  <c r="U100" i="2"/>
  <c r="S100" i="2"/>
  <c r="U110" i="2"/>
  <c r="S110" i="2"/>
  <c r="U108" i="2"/>
  <c r="S108" i="2"/>
  <c r="S106" i="2"/>
  <c r="U106" i="2"/>
  <c r="W108" i="2"/>
  <c r="S98" i="2"/>
  <c r="U98" i="2"/>
  <c r="S97" i="2"/>
  <c r="U97" i="2"/>
  <c r="S99" i="2"/>
  <c r="U99" i="2"/>
  <c r="W102" i="2"/>
  <c r="W105" i="2"/>
  <c r="W111" i="2"/>
  <c r="W106" i="2"/>
  <c r="S105" i="2"/>
  <c r="U105" i="2"/>
  <c r="W100" i="2"/>
  <c r="Y109" i="2"/>
  <c r="Y107" i="2"/>
  <c r="S101" i="2"/>
  <c r="U101" i="2"/>
  <c r="S104" i="2"/>
  <c r="U104" i="2"/>
  <c r="S111" i="2"/>
  <c r="T98" i="2"/>
  <c r="U111" i="2" s="1"/>
  <c r="W130" i="2"/>
  <c r="Y129" i="2"/>
  <c r="U128" i="2"/>
  <c r="W127" i="2"/>
  <c r="S125" i="2"/>
  <c r="S124" i="2"/>
  <c r="Y139" i="2"/>
  <c r="U127" i="2"/>
  <c r="W135" i="2"/>
  <c r="Y128" i="2"/>
  <c r="U140" i="2"/>
  <c r="S140" i="2"/>
  <c r="U126" i="2"/>
  <c r="U133" i="2"/>
  <c r="S134" i="2"/>
  <c r="W137" i="2"/>
  <c r="W138" i="2"/>
  <c r="W133" i="2"/>
  <c r="W140" i="2"/>
  <c r="U131" i="2"/>
  <c r="S131" i="2"/>
  <c r="S139" i="2"/>
  <c r="U139" i="2"/>
  <c r="U136" i="2"/>
  <c r="S136" i="2"/>
  <c r="U138" i="2"/>
  <c r="S138" i="2"/>
  <c r="S137" i="2"/>
  <c r="U137" i="2"/>
  <c r="Y134" i="2"/>
  <c r="Y131" i="2"/>
  <c r="U130" i="2"/>
  <c r="S130" i="2"/>
  <c r="S135" i="2"/>
  <c r="U135" i="2"/>
  <c r="Y136" i="2"/>
  <c r="T169" i="2"/>
  <c r="S168" i="2"/>
  <c r="U168" i="2"/>
  <c r="U169" i="2" l="1"/>
</calcChain>
</file>

<file path=xl/sharedStrings.xml><?xml version="1.0" encoding="utf-8"?>
<sst xmlns="http://schemas.openxmlformats.org/spreadsheetml/2006/main" count="1032" uniqueCount="76">
  <si>
    <t>Wk</t>
  </si>
  <si>
    <t>H/A</t>
  </si>
  <si>
    <t>Time</t>
  </si>
  <si>
    <t>Pts</t>
  </si>
  <si>
    <t>Pre</t>
  </si>
  <si>
    <t>.</t>
  </si>
  <si>
    <t>H</t>
  </si>
  <si>
    <t>A</t>
  </si>
  <si>
    <t>PF</t>
  </si>
  <si>
    <t>PA</t>
  </si>
  <si>
    <t>PA_c</t>
  </si>
  <si>
    <t>PF_c</t>
  </si>
  <si>
    <t>Pts_c</t>
  </si>
  <si>
    <t>Pct</t>
  </si>
  <si>
    <t>Pts_g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</si>
  <si>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</si>
  <si>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</si>
  <si>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</si>
  <si>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</si>
  <si>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</si>
  <si>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</si>
  <si>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</si>
  <si>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</si>
  <si>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</si>
  <si>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</si>
  <si>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</si>
  <si>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</si>
  <si>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</si>
  <si>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</si>
  <si>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</si>
  <si>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</si>
  <si>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</si>
  <si>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</si>
  <si>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</si>
  <si>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</si>
  <si>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</si>
  <si>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</si>
  <si>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</si>
  <si>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</si>
  <si>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</si>
  <si>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</si>
  <si>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</si>
  <si>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</si>
  <si>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</si>
  <si>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</si>
  <si>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</si>
  <si>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</si>
  <si>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</si>
  <si>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</si>
  <si>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</si>
  <si>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</si>
  <si>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</si>
  <si>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</si>
  <si>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</si>
  <si>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</si>
  <si>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</si>
  <si>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</si>
  <si>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</si>
  <si>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</si>
  <si>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</si>
  <si>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</si>
  <si>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</si>
  <si>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</si>
  <si>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</si>
  <si>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</si>
  <si>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</si>
  <si>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AFC North</t>
  </si>
  <si>
    <t>NFC East</t>
  </si>
  <si>
    <t>Canc.</t>
  </si>
  <si>
    <t>WC</t>
  </si>
  <si>
    <t>DP</t>
  </si>
  <si>
    <t>CC</t>
  </si>
  <si>
    <t>SB</t>
  </si>
  <si>
    <t>Cardianls</t>
  </si>
  <si>
    <t>Commanders</t>
  </si>
  <si>
    <t>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</si>
</sst>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0;\-0;0"/>
    <numFmt numFmtId="165" formatCode="0.0"/>
    <numFmt numFmtId="166" formatCode="0.000"/>
    <numFmt numFmtId="167" formatCode="0.000_ ;\-0.000\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7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165" fontId="1" fillId="2" borderId="0" xfId="0" applyNumberFormat="1" applyFont="1" applyFill="1"/>
    <xf numFmtId="0" fontId="2" fillId="2" borderId="0" xfId="0" applyFont="1" applyFill="1"/>
    <xf numFmtId="0" fontId="3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3" fillId="4" borderId="0" xfId="0" applyFont="1" applyFill="1" applyAlignment="1">
      <alignment horizontal="center"/>
    </xf>
  </cellXfs>
  <cellStyles count="1">
    <cellStyle name="Standard" xfId="0" builtinId="0"/>
  </cellStyles>
  <dxfs count="6">
    <dxf>
      <font>
        <b/>
        <i val="0"/>
      </font>
    </dxf>
    <dxf>
      <font>
        <b/>
        <i val="0"/>
      </font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3594"/>
      <color rgb="FFFFD100"/>
      <color rgb="FFC9AF74"/>
      <color rgb="FF9B8C69"/>
      <color rgb="FF13264B"/>
      <color rgb="FF6E6A5F"/>
      <color rgb="FF404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microsoft.com/office/2017/10/relationships/person" Target="persons/perso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Tabelle1!$L$210:$L$227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-1</c:v>
                </c:pt>
                <c:pt idx="14">
                  <c:v>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Tabelle1!$O$210:$O$227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14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Tabelle1!$U$210:$U$227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0.42857142857142855</c:v>
                </c:pt>
                <c:pt idx="15">
                  <c:v>0.46666666666666667</c:v>
                </c:pt>
                <c:pt idx="16">
                  <c:v>0.5</c:v>
                </c:pt>
                <c:pt idx="17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Tabelle1!$S$210:$S$227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0.42857142857142855</c:v>
                </c:pt>
                <c:pt idx="15">
                  <c:v>0.4</c:v>
                </c:pt>
                <c:pt idx="16">
                  <c:v>0.375</c:v>
                </c:pt>
                <c:pt idx="17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Tabelle1!$Q$210:$Q$227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0.42857142857142855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Tabelle1!$W$210:$W$227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10">
                  <c:v>0.4</c:v>
                </c:pt>
                <c:pt idx="11">
                  <c:v>#N/A</c:v>
                </c:pt>
                <c:pt idx="12">
                  <c:v>0.5</c:v>
                </c:pt>
                <c:pt idx="13">
                  <c:v>#N/A</c:v>
                </c:pt>
                <c:pt idx="14">
                  <c:v>0.42857142857142855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Tabelle1!$Y$210:$Y$227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10">
                  <c:v>#N/A</c:v>
                </c:pt>
                <c:pt idx="11">
                  <c:v>0.5</c:v>
                </c:pt>
                <c:pt idx="12">
                  <c:v>#N/A</c:v>
                </c:pt>
                <c:pt idx="13">
                  <c:v>0.42857142857142855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Tabelle1!$L$181:$L$198</c:f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Tabelle1!$O$181:$O$198</c:f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Tabelle1!$U$181:$U$198</c:f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Tabelle1!$S$181:$S$198</c:f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Tabelle1!$Q$181:$Q$198</c:f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Tabelle1!$W$181:$W$198</c:f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Tabelle1!$Y$181:$Y$198</c:f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Tabelle1!$L$152:$L$169</c:f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Tabelle1!$O$152:$O$169</c:f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Tabelle1!$U$152:$U$169</c:f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Tabelle1!$S$152:$S$169</c:f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Tabelle1!$Q$152:$Q$169</c:f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Tabelle1!$W$152:$W$169</c:f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Tabelle1!$Y$152:$Y$169</c:f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Tabelle1!$L$124:$L$140</c:f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Tabelle1!$O$124:$O$140</c:f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Tabelle1!$U$124:$U$140</c:f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Tabelle1!$S$124:$S$140</c:f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Tabelle1!$Q$124:$Q$140</c:f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Tabelle1!$W$124:$W$140</c:f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Tabelle1!$Y$124:$Y$140</c:f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Tabelle1!$L$95:$L$111</c:f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Tabelle1!$O$95:$O$111</c:f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Tabelle1!$U$95:$U$111</c:f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Tabelle1!$S$95:$S$111</c:f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Tabelle1!$Q$95:$Q$111</c:f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Tabelle1!$W$95:$W$111</c:f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Tabelle1!$Y$95:$Y$111</c:f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Tabelle1!$L$66:$L$82</c:f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Tabelle1!$O$66:$O$82</c:f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Tabelle1!$U$66:$U$82</c:f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Tabelle1!$S$66:$S$82</c:f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Tabelle1!$Q$66:$Q$82</c:f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Tabelle1!$W$66:$W$82</c:f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Tabelle1!$Y$66:$Y$82</c:f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Tabelle1!$L$37:$L$53</c:f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Tabelle1!$O$37:$O$53</c:f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Tabelle1!$U$37:$U$53</c:f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Tabelle1!$S$37:$S$53</c:f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Tabelle1!$Q$37:$Q$53</c:f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Tabelle1!$W$37:$W$53</c:f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Tabelle1!$Y$37:$Y$53</c:f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Tabelle1!$L$8:$L$24</c:f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Tabelle1!$O$8:$O$24</c:f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Tabelle1!$U$8:$U$24</c:f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Tabelle1!$S$8:$S$24</c:f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Tabelle1!$Q$8:$Q$24</c:f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Tabelle1!$W$8:$W$24</c:f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Tabelle1!$Y$8:$Y$24</c:f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4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4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2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4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080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145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145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16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145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0915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0915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0915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2"/>
  <sheetViews>
    <sheetView tabSelected="1" zoomScale="115" zoomScaleNormal="115" workbookViewId="0">
      <pane ySplit="1" topLeftCell="A204" activePane="bottomLeft" state="frozen"/>
      <selection pane="bottomLeft" activeCell="J225" sqref="J225"/>
    </sheetView>
  </sheetViews>
  <sheetFormatPr baseColWidth="10" defaultColWidth="10.7109375" defaultRowHeight="15" outlineLevelRow="1" x14ac:dyDescent="0.25"/>
  <cols>
    <col min="1" max="1" width="5.5703125" bestFit="1" customWidth="1"/>
    <col min="2" max="2" width="5.42578125" bestFit="1" customWidth="1"/>
    <col min="3" max="4" width="4.5703125" bestFit="1" customWidth="1"/>
    <col min="5" max="5" width="12.7109375" bestFit="1" customWidth="1"/>
    <col min="6" max="6" width="2.28515625" style="14" bestFit="1" customWidth="1"/>
    <col min="7" max="7" width="4.5703125" bestFit="1" customWidth="1"/>
    <col min="8" max="8" width="6.28515625" bestFit="1" customWidth="1"/>
    <col min="9" max="9" width="4.42578125" bestFit="1" customWidth="1"/>
    <col min="10" max="11" width="3.42578125" bestFit="1" customWidth="1"/>
    <col min="12" max="12" width="5.85546875" bestFit="1" customWidth="1"/>
    <col min="13" max="13" width="5.140625" bestFit="1" customWidth="1"/>
    <col min="14" max="14" width="5.42578125" bestFit="1" customWidth="1"/>
    <col min="15" max="15" width="5.7109375" bestFit="1" customWidth="1"/>
    <col min="16" max="16" width="3.85546875" bestFit="1" customWidth="1"/>
    <col min="17" max="17" width="6.5703125" bestFit="1" customWidth="1"/>
    <col min="18" max="18" width="6.28515625" bestFit="1" customWidth="1"/>
    <col min="19" max="19" width="6.140625" bestFit="1" customWidth="1"/>
    <col min="20" max="20" width="5" bestFit="1" customWidth="1"/>
    <col min="21" max="21" width="7.28515625" bestFit="1" customWidth="1"/>
    <col min="22" max="22" width="6.28515625" bestFit="1" customWidth="1"/>
    <col min="23" max="23" width="6.5703125" bestFit="1" customWidth="1"/>
    <col min="24" max="24" width="5.7109375" style="2" bestFit="1" customWidth="1"/>
    <col min="25" max="25" width="6.5703125" bestFit="1" customWidth="1"/>
  </cols>
  <sheetData>
    <row r="1" spans="1:25" x14ac:dyDescent="0.25">
      <c r="A1" s="5" t="s">
        <v>58</v>
      </c>
      <c r="B1" s="5" t="s">
        <v>2</v>
      </c>
      <c r="C1" s="5" t="s">
        <v>0</v>
      </c>
      <c r="D1" s="5" t="s">
        <v>1</v>
      </c>
      <c r="E1" s="5" t="s">
        <v>38</v>
      </c>
      <c r="F1" s="12"/>
      <c r="G1" s="5"/>
      <c r="H1" s="5"/>
      <c r="I1" s="5"/>
      <c r="J1" s="5" t="s">
        <v>8</v>
      </c>
      <c r="K1" s="5" t="s">
        <v>9</v>
      </c>
      <c r="L1" s="5" t="s">
        <v>14</v>
      </c>
      <c r="M1" s="5" t="s">
        <v>11</v>
      </c>
      <c r="N1" s="5" t="s">
        <v>10</v>
      </c>
      <c r="O1" s="5" t="s">
        <v>12</v>
      </c>
      <c r="P1" s="5" t="s">
        <v>3</v>
      </c>
      <c r="Q1" s="5" t="s">
        <v>13</v>
      </c>
      <c r="R1" s="5" t="s">
        <v>16</v>
      </c>
      <c r="S1" s="5" t="s">
        <v>5</v>
      </c>
      <c r="T1" s="5" t="s">
        <v>15</v>
      </c>
      <c r="U1" s="5" t="s">
        <v>5</v>
      </c>
      <c r="V1" s="5" t="s">
        <v>17</v>
      </c>
      <c r="W1" s="5" t="s">
        <v>5</v>
      </c>
      <c r="X1" s="11" t="s">
        <v>18</v>
      </c>
      <c r="Y1" s="5" t="s">
        <v>5</v>
      </c>
    </row>
    <row r="2" spans="1:25" hidden="1" outlineLevel="1" x14ac:dyDescent="0.25">
      <c r="A2" s="6">
        <v>2016</v>
      </c>
      <c r="B2" s="6" t="s">
        <v>4</v>
      </c>
      <c r="C2" s="6" t="s">
        <v>75</v>
      </c>
      <c r="D2" s="6" t="s">
        <v>20</v>
      </c>
      <c r="E2" s="6"/>
      <c r="F2" s="13"/>
      <c r="G2" s="6"/>
      <c r="H2" s="6"/>
      <c r="I2" s="6"/>
      <c r="J2" s="6"/>
      <c r="K2" s="6"/>
      <c r="L2" s="1"/>
      <c r="O2" s="1"/>
      <c r="P2" s="2"/>
      <c r="Q2" s="4"/>
      <c r="R2" s="2"/>
      <c r="S2" s="3"/>
      <c r="T2" s="2"/>
      <c r="U2" s="3"/>
      <c r="V2" s="2"/>
      <c r="W2" s="4"/>
      <c r="Y2" s="4"/>
    </row>
    <row r="3" spans="1:25" hidden="1" outlineLevel="1" x14ac:dyDescent="0.25">
      <c r="A3" s="6">
        <v>2016</v>
      </c>
      <c r="B3" s="6" t="s">
        <v>4</v>
      </c>
      <c r="C3" s="6">
        <v>1</v>
      </c>
      <c r="D3" s="6" t="s">
        <v>6</v>
      </c>
      <c r="E3" s="6" t="s">
        <v>21</v>
      </c>
      <c r="F3" s="13"/>
      <c r="G3" s="6"/>
      <c r="H3" s="6"/>
      <c r="I3" s="6"/>
      <c r="J3" s="6">
        <v>28</v>
      </c>
      <c r="K3" s="6">
        <v>24</v>
      </c>
      <c r="L3" s="1">
        <f t="shared" ref="L3:L6" si="0">IF(AND(J3="",K3=""),"",J3-K3)</f>
        <v>4</v>
      </c>
      <c r="M3">
        <f>IF(J3="","",SUM(J3:J$3))</f>
        <v>28</v>
      </c>
      <c r="N3">
        <f>IF(K3="","",SUM(K3:K$3))</f>
        <v>24</v>
      </c>
      <c r="O3" s="1">
        <f>IF(OR(M3="",N3=""),"",M3-N3)</f>
        <v>4</v>
      </c>
      <c r="P3" s="2">
        <f>IF(OR(J3="",K3=""),"",IF(K3=J3,0.5,IF(K3&lt;J3,1,0)))</f>
        <v>1</v>
      </c>
      <c r="Q3" s="4">
        <f>IF(P3="",#N/A,SUM(P3:P$3)/COUNT(P3:P$3))</f>
        <v>1</v>
      </c>
      <c r="R3" s="2"/>
      <c r="S3" s="3"/>
      <c r="T3" s="2"/>
      <c r="U3" s="3"/>
      <c r="V3" s="2"/>
      <c r="W3" s="4"/>
      <c r="Y3" s="4"/>
    </row>
    <row r="4" spans="1:25" hidden="1" outlineLevel="1" x14ac:dyDescent="0.25">
      <c r="A4" s="6">
        <v>2016</v>
      </c>
      <c r="B4" s="6" t="s">
        <v>4</v>
      </c>
      <c r="C4" s="6">
        <v>2</v>
      </c>
      <c r="D4" s="6" t="s">
        <v>6</v>
      </c>
      <c r="E4" s="6" t="s">
        <v>22</v>
      </c>
      <c r="F4" s="13"/>
      <c r="G4" s="6"/>
      <c r="H4" s="6"/>
      <c r="I4" s="6"/>
      <c r="J4" s="6">
        <v>21</v>
      </c>
      <c r="K4" s="6">
        <v>20</v>
      </c>
      <c r="L4" s="1">
        <f t="shared" si="0"/>
        <v>1</v>
      </c>
      <c r="M4">
        <f>IF(J4="","",SUM(J$3:J4))</f>
        <v>49</v>
      </c>
      <c r="N4">
        <f>IF(K4="","",SUM(K$3:K4))</f>
        <v>44</v>
      </c>
      <c r="O4" s="1">
        <f t="shared" ref="O4:O6" si="1">IF(OR(M4="",N4=""),"",M4-N4)</f>
        <v>5</v>
      </c>
      <c r="P4" s="2">
        <f t="shared" ref="P4:P6" si="2">IF(OR(J4="",K4=""),"",IF(K4=J4,0.5,IF(K4&lt;J4,1,0)))</f>
        <v>1</v>
      </c>
      <c r="Q4" s="4">
        <f>IF(P4="",#N/A,SUM(P$3:P4)/COUNT(P$3:P4))</f>
        <v>1</v>
      </c>
      <c r="R4" s="2"/>
      <c r="S4" s="3"/>
      <c r="T4" s="2"/>
      <c r="U4" s="3"/>
      <c r="V4" s="2"/>
      <c r="W4" s="4"/>
      <c r="Y4" s="4"/>
    </row>
    <row r="5" spans="1:25" hidden="1" outlineLevel="1" x14ac:dyDescent="0.25">
      <c r="A5" s="6">
        <v>2016</v>
      </c>
      <c r="B5" s="6" t="s">
        <v>4</v>
      </c>
      <c r="C5" s="6">
        <v>3</v>
      </c>
      <c r="D5" s="6" t="s">
        <v>7</v>
      </c>
      <c r="E5" s="6" t="s">
        <v>23</v>
      </c>
      <c r="F5" s="13"/>
      <c r="G5" s="6"/>
      <c r="H5" s="6"/>
      <c r="I5" s="6"/>
      <c r="J5" s="6">
        <v>9</v>
      </c>
      <c r="K5" s="6">
        <v>17</v>
      </c>
      <c r="L5" s="1">
        <f t="shared" si="0"/>
        <v>-8</v>
      </c>
      <c r="M5">
        <f>IF(J5="","",SUM(J$3:J5))</f>
        <v>58</v>
      </c>
      <c r="N5">
        <f>IF(K5="","",SUM(K$3:K5))</f>
        <v>61</v>
      </c>
      <c r="O5" s="1">
        <f t="shared" si="1"/>
        <v>-3</v>
      </c>
      <c r="P5" s="2">
        <f t="shared" si="2"/>
        <v>0</v>
      </c>
      <c r="Q5" s="4">
        <f>IF(P5="",#N/A,SUM(P$3:P5)/COUNT(P$3:P5))</f>
        <v>0.66666666666666663</v>
      </c>
      <c r="R5" s="2"/>
      <c r="S5" s="3"/>
      <c r="T5" s="2"/>
      <c r="U5" s="3"/>
      <c r="V5" s="2"/>
      <c r="W5" s="4"/>
      <c r="Y5" s="4"/>
    </row>
    <row r="6" spans="1:25" hidden="1" outlineLevel="1" x14ac:dyDescent="0.25">
      <c r="A6" s="6">
        <v>2016</v>
      </c>
      <c r="B6" s="6" t="s">
        <v>4</v>
      </c>
      <c r="C6" s="6">
        <v>4</v>
      </c>
      <c r="D6" s="6" t="s">
        <v>7</v>
      </c>
      <c r="E6" s="6" t="s">
        <v>24</v>
      </c>
      <c r="F6" s="13"/>
      <c r="G6" s="6"/>
      <c r="H6" s="6"/>
      <c r="I6" s="6"/>
      <c r="J6" s="6">
        <v>25</v>
      </c>
      <c r="K6" s="6">
        <v>27</v>
      </c>
      <c r="L6" s="1">
        <f t="shared" si="0"/>
        <v>-2</v>
      </c>
      <c r="M6">
        <f>IF(J6="","",SUM(J$3:J6))</f>
        <v>83</v>
      </c>
      <c r="N6">
        <f>IF(K6="","",SUM(K$3:K6))</f>
        <v>88</v>
      </c>
      <c r="O6" s="1">
        <f t="shared" si="1"/>
        <v>-5</v>
      </c>
      <c r="P6" s="2">
        <f t="shared" si="2"/>
        <v>0</v>
      </c>
      <c r="Q6" s="4">
        <f>IF(P6="",#N/A,SUM(P$3:P6)/COUNT(P$3:P6))</f>
        <v>0.5</v>
      </c>
      <c r="R6" s="2"/>
      <c r="S6" s="3"/>
      <c r="T6" s="2"/>
      <c r="U6" s="3"/>
      <c r="V6" s="2"/>
      <c r="W6" s="4"/>
      <c r="Y6" s="4"/>
    </row>
    <row r="7" spans="1:25" hidden="1" outlineLevel="1" x14ac:dyDescent="0.25">
      <c r="S7" s="3"/>
      <c r="U7" s="3"/>
      <c r="V7" s="2"/>
    </row>
    <row r="8" spans="1:25" hidden="1" outlineLevel="1" x14ac:dyDescent="0.25">
      <c r="A8" s="7">
        <v>2016</v>
      </c>
      <c r="B8" s="7" t="s">
        <v>59</v>
      </c>
      <c r="C8" s="7">
        <v>1</v>
      </c>
      <c r="D8" s="7" t="s">
        <v>7</v>
      </c>
      <c r="E8" s="7" t="s">
        <v>25</v>
      </c>
      <c r="F8" s="15">
        <v>1</v>
      </c>
      <c r="G8" s="7" t="s">
        <v>48</v>
      </c>
      <c r="H8" s="7" t="s">
        <v>49</v>
      </c>
      <c r="I8" s="7" t="s">
        <v>50</v>
      </c>
      <c r="J8" s="7">
        <v>0</v>
      </c>
      <c r="K8" s="7">
        <v>28</v>
      </c>
      <c r="L8" s="1">
        <f>IF(AND(J8="",K8=""),"",J8-K8)</f>
        <v>-28</v>
      </c>
      <c r="M8">
        <f>IF(J8="","",SUM(J$8:J8))</f>
        <v>0</v>
      </c>
      <c r="N8">
        <f>IF(K8="","",SUM(K$8:K8))</f>
        <v>28</v>
      </c>
      <c r="O8" s="1">
        <f>IF(OR(M8="",N8=""),"",M8-N8)</f>
        <v>-28</v>
      </c>
      <c r="P8" s="2">
        <f>IF(OR(J8="",K8=""),"",IF(K8=J8,0.5,IF(K8&lt;J8,1,0)))</f>
        <v>0</v>
      </c>
      <c r="Q8" s="4">
        <f>IF(P8="",#N/A,SUM(P$8:P8)/COUNT(P$8:P8))</f>
        <v>0</v>
      </c>
      <c r="R8" s="2">
        <f t="shared" ref="R8:R14" si="3">IF(K8="",0,P8)</f>
        <v>0</v>
      </c>
      <c r="S8" s="3" t="e">
        <f>IF(OR(ISNA(Q9),ISBLANK(Q9)),SUM(R$8:R8)/COUNT(R$8:R8),#N/A)</f>
        <v>#N/A</v>
      </c>
      <c r="T8" s="2">
        <f>IF(P8="",1,R8)</f>
        <v>0</v>
      </c>
      <c r="U8" s="3" t="e">
        <f>IF(OR(ISNA(Q9),ISBLANK(Q9)),SUM(T$8:T8)/COUNT(T$8:T8),#N/A)</f>
        <v>#N/A</v>
      </c>
      <c r="V8" s="2" t="str">
        <f>IF(P8="",#N/A,IF(D8="H",P8,""))</f>
        <v/>
      </c>
      <c r="W8" s="4" t="e">
        <f>IF(V8="",#N/A,SUM(V$8:V8)/COUNT(V$8:V8))</f>
        <v>#N/A</v>
      </c>
      <c r="X8" s="2">
        <f>IF(P8="",#N/A,IF(D8="A",P8,""))</f>
        <v>0</v>
      </c>
      <c r="Y8" s="4">
        <f>IF(X8="",#N/A,SUM(X$8:X8)/COUNT(X$8:X8))</f>
        <v>0</v>
      </c>
    </row>
    <row r="9" spans="1:25" hidden="1" outlineLevel="1" x14ac:dyDescent="0.25">
      <c r="A9" s="7">
        <v>2016</v>
      </c>
      <c r="B9" s="7" t="s">
        <v>59</v>
      </c>
      <c r="C9" s="7">
        <v>2</v>
      </c>
      <c r="D9" s="7" t="s">
        <v>6</v>
      </c>
      <c r="E9" s="7" t="s">
        <v>26</v>
      </c>
      <c r="F9" s="15">
        <v>1</v>
      </c>
      <c r="G9" s="7" t="s">
        <v>48</v>
      </c>
      <c r="H9" s="7" t="s">
        <v>49</v>
      </c>
      <c r="I9" s="7" t="s">
        <v>56</v>
      </c>
      <c r="J9" s="7">
        <v>9</v>
      </c>
      <c r="K9" s="7">
        <v>3</v>
      </c>
      <c r="L9" s="1">
        <f t="shared" ref="L9:L24" si="4">IF(AND(J9="",K9=""),"",J9-K9)</f>
        <v>6</v>
      </c>
      <c r="M9">
        <f>IF(J9="","",SUM(J$8:J9))</f>
        <v>9</v>
      </c>
      <c r="N9">
        <f>IF(K9="","",SUM(K$8:K9))</f>
        <v>31</v>
      </c>
      <c r="O9" s="1">
        <f t="shared" ref="O9:O14" si="5">IF(OR(M9="",N9=""),"",M9-N9)</f>
        <v>-22</v>
      </c>
      <c r="P9" s="2">
        <f t="shared" ref="P9:P14" si="6">IF(OR(J9="",K9=""),"",IF(K9=J9,0.5,IF(K9&lt;J9,1,0)))</f>
        <v>1</v>
      </c>
      <c r="Q9" s="4">
        <f>IF(P9="",#N/A,SUM(P$8:P9)/COUNT(P$8:P9))</f>
        <v>0.5</v>
      </c>
      <c r="R9" s="2">
        <f t="shared" si="3"/>
        <v>1</v>
      </c>
      <c r="S9" s="3" t="e">
        <f>IF(OR(ISNA(Q10),ISBLANK(Q10)),SUM(R$8:R9)/COUNT(R$8:R9),#N/A)</f>
        <v>#N/A</v>
      </c>
      <c r="T9" s="2">
        <f t="shared" ref="T9:T24" si="7">IF(P9="",1,R9)</f>
        <v>1</v>
      </c>
      <c r="U9" s="3" t="e">
        <f>IF(OR(ISNA(Q10),ISBLANK(Q10)),SUM(T$8:T9)/COUNT(T$8:T9),#N/A)</f>
        <v>#N/A</v>
      </c>
      <c r="V9" s="2">
        <f>IF(P9="",#N/A,IF(D9="H",P9,""))</f>
        <v>1</v>
      </c>
      <c r="W9" s="4">
        <f>IF(V9="",#N/A,SUM(V$8:V9)/COUNT(V$8:V9))</f>
        <v>1</v>
      </c>
      <c r="X9" s="2" t="str">
        <f>IF(P9="",#N/A,IF(D9="A",P9,""))</f>
        <v/>
      </c>
      <c r="Y9" s="4" t="e">
        <f>IF(X9="",#N/A,SUM(X$8:X9)/COUNT(X$8:X9))</f>
        <v>#N/A</v>
      </c>
    </row>
    <row r="10" spans="1:25" hidden="1" outlineLevel="1" x14ac:dyDescent="0.25">
      <c r="A10" s="7">
        <v>2016</v>
      </c>
      <c r="B10" s="7" t="s">
        <v>59</v>
      </c>
      <c r="C10" s="7">
        <v>3</v>
      </c>
      <c r="D10" s="7" t="s">
        <v>7</v>
      </c>
      <c r="E10" s="7" t="s">
        <v>27</v>
      </c>
      <c r="F10" s="15">
        <v>2</v>
      </c>
      <c r="G10" s="7" t="s">
        <v>48</v>
      </c>
      <c r="H10" s="7" t="s">
        <v>55</v>
      </c>
      <c r="I10" s="7" t="s">
        <v>50</v>
      </c>
      <c r="J10" s="7">
        <v>37</v>
      </c>
      <c r="K10" s="7">
        <v>32</v>
      </c>
      <c r="L10" s="1">
        <f t="shared" si="4"/>
        <v>5</v>
      </c>
      <c r="M10">
        <f>IF(J10="","",SUM(J$8:J10))</f>
        <v>46</v>
      </c>
      <c r="N10">
        <f>IF(K10="","",SUM(K$8:K10))</f>
        <v>63</v>
      </c>
      <c r="O10" s="1">
        <f t="shared" si="5"/>
        <v>-17</v>
      </c>
      <c r="P10" s="2">
        <f t="shared" si="6"/>
        <v>1</v>
      </c>
      <c r="Q10" s="4">
        <f>IF(P10="",#N/A,SUM(P$8:P10)/COUNT(P$8:P10))</f>
        <v>0.66666666666666663</v>
      </c>
      <c r="R10" s="2">
        <f t="shared" si="3"/>
        <v>1</v>
      </c>
      <c r="S10" s="3" t="e">
        <f>IF(OR(ISNA(Q11),ISBLANK(Q11)),SUM(R$8:R10)/COUNT(R$8:R10),#N/A)</f>
        <v>#N/A</v>
      </c>
      <c r="T10" s="2">
        <f t="shared" si="7"/>
        <v>1</v>
      </c>
      <c r="U10" s="3" t="e">
        <f>IF(OR(ISNA(Q11),ISBLANK(Q11)),SUM(T$8:T10)/COUNT(T$8:T10),#N/A)</f>
        <v>#N/A</v>
      </c>
      <c r="V10" s="2" t="str">
        <f>IF(P10="",#N/A,IF(D10="H",P10,""))</f>
        <v/>
      </c>
      <c r="W10" s="4" t="e">
        <f>IF(V10="",#N/A,SUM(V$8:V10)/COUNT(V$8:V10))</f>
        <v>#N/A</v>
      </c>
      <c r="X10" s="2">
        <f>IF(P10="",#N/A,IF(D10="A",P10,""))</f>
        <v>1</v>
      </c>
      <c r="Y10" s="4">
        <f>IF(X10="",#N/A,SUM(X$8:X10)/COUNT(X$8:X10))</f>
        <v>0.5</v>
      </c>
    </row>
    <row r="11" spans="1:25" hidden="1" outlineLevel="1" x14ac:dyDescent="0.25">
      <c r="A11" s="7">
        <v>2016</v>
      </c>
      <c r="B11" s="7" t="s">
        <v>59</v>
      </c>
      <c r="C11" s="7">
        <v>4</v>
      </c>
      <c r="D11" s="7" t="s">
        <v>7</v>
      </c>
      <c r="E11" s="7" t="s">
        <v>28</v>
      </c>
      <c r="F11" s="15">
        <v>1</v>
      </c>
      <c r="G11" s="7" t="s">
        <v>48</v>
      </c>
      <c r="H11" s="7" t="s">
        <v>49</v>
      </c>
      <c r="I11" s="7" t="s">
        <v>52</v>
      </c>
      <c r="J11" s="7">
        <v>17</v>
      </c>
      <c r="K11" s="7">
        <v>13</v>
      </c>
      <c r="L11" s="1">
        <f t="shared" si="4"/>
        <v>4</v>
      </c>
      <c r="M11">
        <f>IF(J11="","",SUM(J$8:J11))</f>
        <v>63</v>
      </c>
      <c r="N11">
        <f>IF(K11="","",SUM(K$8:K11))</f>
        <v>76</v>
      </c>
      <c r="O11" s="1">
        <f t="shared" si="5"/>
        <v>-13</v>
      </c>
      <c r="P11" s="2">
        <f t="shared" si="6"/>
        <v>1</v>
      </c>
      <c r="Q11" s="4">
        <f>IF(P11="",#N/A,SUM(P$8:P11)/COUNT(P$8:P11))</f>
        <v>0.75</v>
      </c>
      <c r="R11" s="2">
        <f t="shared" si="3"/>
        <v>1</v>
      </c>
      <c r="S11" s="3" t="e">
        <f>IF(OR(ISNA(Q12),ISBLANK(Q12)),SUM(R$8:R11)/COUNT(R$8:R11),#N/A)</f>
        <v>#N/A</v>
      </c>
      <c r="T11" s="2">
        <f t="shared" si="7"/>
        <v>1</v>
      </c>
      <c r="U11" s="3" t="e">
        <f>IF(OR(ISNA(Q12),ISBLANK(Q12)),SUM(T$8:T11)/COUNT(T$8:T11),#N/A)</f>
        <v>#N/A</v>
      </c>
      <c r="V11" s="2" t="str">
        <f>IF(P11="",#N/A,IF(D11="H",P11,""))</f>
        <v/>
      </c>
      <c r="W11" s="4" t="e">
        <f>IF(V11="",#N/A,SUM(V$8:V11)/COUNT(V$8:V11))</f>
        <v>#N/A</v>
      </c>
      <c r="X11" s="2">
        <f>IF(P11="",#N/A,IF(D11="A",P11,""))</f>
        <v>1</v>
      </c>
      <c r="Y11" s="4">
        <f>IF(X11="",#N/A,SUM(X$8:X11)/COUNT(X$8:X11))</f>
        <v>0.66666666666666663</v>
      </c>
    </row>
    <row r="12" spans="1:25" hidden="1" outlineLevel="1" x14ac:dyDescent="0.25">
      <c r="A12" s="7">
        <v>2016</v>
      </c>
      <c r="B12" s="7" t="s">
        <v>59</v>
      </c>
      <c r="C12" s="7">
        <v>5</v>
      </c>
      <c r="D12" s="7" t="s">
        <v>6</v>
      </c>
      <c r="E12" s="7" t="s">
        <v>29</v>
      </c>
      <c r="F12" s="15">
        <v>4</v>
      </c>
      <c r="G12" s="7" t="s">
        <v>57</v>
      </c>
      <c r="H12" s="7" t="s">
        <v>54</v>
      </c>
      <c r="I12" s="7" t="s">
        <v>51</v>
      </c>
      <c r="J12" s="7">
        <v>19</v>
      </c>
      <c r="K12" s="7">
        <v>30</v>
      </c>
      <c r="L12" s="1">
        <f t="shared" si="4"/>
        <v>-11</v>
      </c>
      <c r="M12">
        <f>IF(J12="","",SUM(J$8:J12))</f>
        <v>82</v>
      </c>
      <c r="N12">
        <f>IF(K12="","",SUM(K$8:K12))</f>
        <v>106</v>
      </c>
      <c r="O12" s="1">
        <f t="shared" si="5"/>
        <v>-24</v>
      </c>
      <c r="P12" s="2">
        <f t="shared" si="6"/>
        <v>0</v>
      </c>
      <c r="Q12" s="4">
        <f>IF(P12="",#N/A,SUM(P$8:P12)/COUNT(P$8:P12))</f>
        <v>0.6</v>
      </c>
      <c r="R12" s="2">
        <f t="shared" si="3"/>
        <v>0</v>
      </c>
      <c r="S12" s="3" t="e">
        <f>IF(OR(ISNA(Q13),ISBLANK(Q13)),SUM(R$8:R12)/COUNT(R$8:R12),#N/A)</f>
        <v>#N/A</v>
      </c>
      <c r="T12" s="2">
        <f t="shared" si="7"/>
        <v>0</v>
      </c>
      <c r="U12" s="3" t="e">
        <f>IF(OR(ISNA(Q13),ISBLANK(Q13)),SUM(T$8:T12)/COUNT(T$8:T12),#N/A)</f>
        <v>#N/A</v>
      </c>
      <c r="V12" s="2">
        <f>IF(P12="",#N/A,IF(D12="H",P12,""))</f>
        <v>0</v>
      </c>
      <c r="W12" s="4">
        <f>IF(V12="",#N/A,SUM(V$8:V12)/COUNT(V$8:V12))</f>
        <v>0.5</v>
      </c>
      <c r="X12" s="2" t="str">
        <f>IF(P12="",#N/A,IF(D12="A",P12,""))</f>
        <v/>
      </c>
      <c r="Y12" s="4" t="e">
        <f>IF(X12="",#N/A,SUM(X$8:X12)/COUNT(X$8:X12))</f>
        <v>#N/A</v>
      </c>
    </row>
    <row r="13" spans="1:25" hidden="1" outlineLevel="1" x14ac:dyDescent="0.25">
      <c r="A13" s="7">
        <v>2016</v>
      </c>
      <c r="B13" s="7" t="s">
        <v>59</v>
      </c>
      <c r="C13" s="7">
        <v>6</v>
      </c>
      <c r="D13" s="7" t="s">
        <v>7</v>
      </c>
      <c r="E13" s="7" t="s">
        <v>30</v>
      </c>
      <c r="F13" s="15">
        <v>3</v>
      </c>
      <c r="G13" s="7" t="s">
        <v>48</v>
      </c>
      <c r="H13" s="7" t="s">
        <v>53</v>
      </c>
      <c r="I13" s="7" t="s">
        <v>51</v>
      </c>
      <c r="J13" s="7">
        <v>28</v>
      </c>
      <c r="K13" s="7">
        <v>31</v>
      </c>
      <c r="L13" s="1">
        <f t="shared" si="4"/>
        <v>-3</v>
      </c>
      <c r="M13">
        <f>IF(J13="","",SUM(J$8:J13))</f>
        <v>110</v>
      </c>
      <c r="N13">
        <f>IF(K13="","",SUM(K$8:K13))</f>
        <v>137</v>
      </c>
      <c r="O13" s="1">
        <f t="shared" si="5"/>
        <v>-27</v>
      </c>
      <c r="P13" s="2">
        <f t="shared" si="6"/>
        <v>0</v>
      </c>
      <c r="Q13" s="4">
        <f>IF(P13="",#N/A,SUM(P$8:P13)/COUNT(P$8:P13))</f>
        <v>0.5</v>
      </c>
      <c r="R13" s="2">
        <f t="shared" si="3"/>
        <v>0</v>
      </c>
      <c r="S13" s="3" t="e">
        <f>IF(OR(ISNA(Q14),ISBLANK(Q14)),SUM(R$8:R13)/COUNT(R$8:R13),#N/A)</f>
        <v>#N/A</v>
      </c>
      <c r="T13" s="2">
        <f t="shared" si="7"/>
        <v>0</v>
      </c>
      <c r="U13" s="3" t="e">
        <f>IF(OR(ISNA(Q14),ISBLANK(Q14)),SUM(T$8:T13)/COUNT(T$8:T13),#N/A)</f>
        <v>#N/A</v>
      </c>
      <c r="V13" s="2" t="str">
        <f>IF(P13="",#N/A,IF(D13="H",P13,""))</f>
        <v/>
      </c>
      <c r="W13" s="4" t="e">
        <f>IF(V13="",#N/A,SUM(V$8:V13)/COUNT(V$8:V13))</f>
        <v>#N/A</v>
      </c>
      <c r="X13" s="2">
        <f>IF(P13="",#N/A,IF(D13="A",P13,""))</f>
        <v>0</v>
      </c>
      <c r="Y13" s="4">
        <f>IF(X13="",#N/A,SUM(X$8:X13)/COUNT(X$8:X13))</f>
        <v>0.5</v>
      </c>
    </row>
    <row r="14" spans="1:25" hidden="1" outlineLevel="1" x14ac:dyDescent="0.25">
      <c r="A14" s="7">
        <v>2016</v>
      </c>
      <c r="B14" s="7" t="s">
        <v>59</v>
      </c>
      <c r="C14" s="7">
        <v>7</v>
      </c>
      <c r="D14" s="7" t="s">
        <v>6</v>
      </c>
      <c r="E14" s="7" t="s">
        <v>31</v>
      </c>
      <c r="F14" s="15">
        <v>3</v>
      </c>
      <c r="G14" s="7" t="s">
        <v>48</v>
      </c>
      <c r="H14" s="7" t="s">
        <v>54</v>
      </c>
      <c r="I14" s="7" t="s">
        <v>51</v>
      </c>
      <c r="J14" s="7">
        <v>10</v>
      </c>
      <c r="K14" s="7">
        <v>17</v>
      </c>
      <c r="L14" s="1">
        <f t="shared" si="4"/>
        <v>-7</v>
      </c>
      <c r="M14">
        <f>IF(J14="","",SUM(J$8:J14))</f>
        <v>120</v>
      </c>
      <c r="N14">
        <f>IF(K14="","",SUM(K$8:K14))</f>
        <v>154</v>
      </c>
      <c r="O14" s="1">
        <f t="shared" si="5"/>
        <v>-34</v>
      </c>
      <c r="P14" s="2">
        <f t="shared" si="6"/>
        <v>0</v>
      </c>
      <c r="Q14" s="4">
        <f>IF(P14="",#N/A,SUM(P$8:P14)/COUNT(P$8:P14))</f>
        <v>0.42857142857142855</v>
      </c>
      <c r="R14" s="2">
        <f t="shared" si="3"/>
        <v>0</v>
      </c>
      <c r="S14" s="3" t="e">
        <f>IF(OR(ISNA(Q16),ISBLANK(Q16)),SUM(R$8:R14)/COUNT(R$8:R14),#N/A)</f>
        <v>#N/A</v>
      </c>
      <c r="T14" s="2">
        <f>IF(P14="",1,R14)</f>
        <v>0</v>
      </c>
      <c r="U14" s="3" t="e">
        <f>IF(OR(ISNA(Q16),ISBLANK(Q16)),SUM(T$8:T14)/COUNT(T$8:T14),#N/A)</f>
        <v>#N/A</v>
      </c>
      <c r="V14" s="2">
        <f>IF(P14="",#N/A,IF(D14="H",P14,""))</f>
        <v>0</v>
      </c>
      <c r="W14" s="4">
        <f>IF(V14="",#N/A,SUM(V$8:V14)/COUNT(V$8:V14))</f>
        <v>0.33333333333333331</v>
      </c>
      <c r="X14" s="2" t="str">
        <f>IF(P14="",#N/A,IF(D14="A",P14,""))</f>
        <v/>
      </c>
      <c r="Y14" s="4" t="e">
        <f>IF(X14="",#N/A,SUM(X$8:X14)/COUNT(X$8:X14))</f>
        <v>#N/A</v>
      </c>
    </row>
    <row r="15" spans="1:25" hidden="1" outlineLevel="1" x14ac:dyDescent="0.25">
      <c r="A15" s="7">
        <v>2016</v>
      </c>
      <c r="B15" s="7" t="s">
        <v>59</v>
      </c>
      <c r="C15" s="7">
        <v>8</v>
      </c>
      <c r="D15" s="7" t="s">
        <v>20</v>
      </c>
      <c r="E15" s="7"/>
      <c r="F15" s="15"/>
      <c r="G15" s="7"/>
      <c r="H15" s="7"/>
      <c r="I15" s="7"/>
      <c r="J15" s="7"/>
      <c r="K15" s="7"/>
      <c r="L15" s="1"/>
      <c r="O15" s="1">
        <v>-34</v>
      </c>
      <c r="P15" s="2"/>
      <c r="Q15" s="4"/>
      <c r="R15" s="2"/>
      <c r="S15" s="3"/>
      <c r="T15" s="2"/>
      <c r="U15" s="3"/>
      <c r="V15" s="2"/>
      <c r="W15" s="4"/>
      <c r="Y15" s="4"/>
    </row>
    <row r="16" spans="1:25" hidden="1" outlineLevel="1" x14ac:dyDescent="0.25">
      <c r="A16" s="7">
        <v>2016</v>
      </c>
      <c r="B16" s="7" t="s">
        <v>59</v>
      </c>
      <c r="C16" s="7">
        <v>9</v>
      </c>
      <c r="D16" s="7" t="s">
        <v>6</v>
      </c>
      <c r="E16" s="7" t="s">
        <v>32</v>
      </c>
      <c r="F16" s="15">
        <v>2</v>
      </c>
      <c r="G16" s="7" t="s">
        <v>48</v>
      </c>
      <c r="H16" s="7" t="s">
        <v>55</v>
      </c>
      <c r="I16" s="7" t="s">
        <v>52</v>
      </c>
      <c r="J16" s="7">
        <v>10</v>
      </c>
      <c r="K16" s="7">
        <v>13</v>
      </c>
      <c r="L16" s="1">
        <f t="shared" si="4"/>
        <v>-3</v>
      </c>
      <c r="M16">
        <f>IF(J16="","",SUM(J$8:J16))</f>
        <v>130</v>
      </c>
      <c r="N16">
        <f>IF(K16="","",SUM(K$8:K16))</f>
        <v>167</v>
      </c>
      <c r="O16" s="1">
        <f>IF(OR(M16="",N16=""),"",M16-N16)</f>
        <v>-37</v>
      </c>
      <c r="P16" s="2">
        <f>IF(OR(J16="",K16=""),"",IF(K16=J16,0.5,IF(K16&lt;J16,1,0)))</f>
        <v>0</v>
      </c>
      <c r="Q16" s="4">
        <f>IF(P16="",#N/A,SUM(P$8:P16)/COUNT(P$8:P16))</f>
        <v>0.375</v>
      </c>
      <c r="R16" s="2">
        <f t="shared" ref="R16:R24" si="8">IF(K16="",0,P16)</f>
        <v>0</v>
      </c>
      <c r="S16" s="3" t="e">
        <f>IF(OR(ISNA(Q17),ISBLANK(Q17)),SUM(R$8:R16)/COUNT(R$8:R16),#N/A)</f>
        <v>#N/A</v>
      </c>
      <c r="T16" s="2">
        <f t="shared" si="7"/>
        <v>0</v>
      </c>
      <c r="U16" s="3" t="e">
        <f>IF(OR(ISNA(Q17),ISBLANK(Q17)),SUM(T$8:T16)/COUNT(T$8:T16),#N/A)</f>
        <v>#N/A</v>
      </c>
      <c r="V16" s="2">
        <f>IF(P16="",#N/A,IF(D16="H",P16,""))</f>
        <v>0</v>
      </c>
      <c r="W16" s="4">
        <f>IF(V16="",#N/A,SUM(V$8:V16)/COUNT(V$8:V16))</f>
        <v>0.25</v>
      </c>
      <c r="X16" s="2" t="str">
        <f>IF(P16="",#N/A,IF(D16="A",P16,""))</f>
        <v/>
      </c>
      <c r="Y16" s="4" t="e">
        <f>IF(X16="",#N/A,SUM(X$8:X16)/COUNT(X$8:X16))</f>
        <v>#N/A</v>
      </c>
    </row>
    <row r="17" spans="1:25" hidden="1" outlineLevel="1" x14ac:dyDescent="0.25">
      <c r="A17" s="7">
        <v>2016</v>
      </c>
      <c r="B17" s="7" t="s">
        <v>59</v>
      </c>
      <c r="C17" s="7">
        <v>10</v>
      </c>
      <c r="D17" s="7" t="s">
        <v>7</v>
      </c>
      <c r="E17" s="7" t="s">
        <v>33</v>
      </c>
      <c r="F17" s="15">
        <v>4</v>
      </c>
      <c r="G17" s="7" t="s">
        <v>57</v>
      </c>
      <c r="H17" s="7" t="s">
        <v>54</v>
      </c>
      <c r="I17" s="7" t="s">
        <v>56</v>
      </c>
      <c r="J17" s="7">
        <v>9</v>
      </c>
      <c r="K17" s="7">
        <v>3</v>
      </c>
      <c r="L17" s="1">
        <f t="shared" si="4"/>
        <v>6</v>
      </c>
      <c r="M17">
        <f>IF(J17="","",SUM(J$8:J17))</f>
        <v>139</v>
      </c>
      <c r="N17">
        <f>IF(K17="","",SUM(K$8:K17))</f>
        <v>170</v>
      </c>
      <c r="O17" s="1">
        <f t="shared" ref="O17:O24" si="9">IF(OR(M17="",N17=""),"",M17-N17)</f>
        <v>-31</v>
      </c>
      <c r="P17" s="2">
        <f t="shared" ref="P17:P24" si="10">IF(OR(J17="",K17=""),"",IF(K17=J17,0.5,IF(K17&lt;J17,1,0)))</f>
        <v>1</v>
      </c>
      <c r="Q17" s="4">
        <f>IF(P17="",#N/A,SUM(P$8:P17)/COUNT(P$8:P17))</f>
        <v>0.44444444444444442</v>
      </c>
      <c r="R17" s="2">
        <f t="shared" si="8"/>
        <v>1</v>
      </c>
      <c r="S17" s="3" t="e">
        <f>IF(OR(ISNA(Q18),ISBLANK(Q18)),SUM(R$8:R17)/COUNT(R$8:R17),#N/A)</f>
        <v>#N/A</v>
      </c>
      <c r="T17" s="2">
        <f t="shared" si="7"/>
        <v>1</v>
      </c>
      <c r="U17" s="3" t="e">
        <f>IF(OR(ISNA(Q18),ISBLANK(Q18)),SUM(T$8:T17)/COUNT(T$8:T17),#N/A)</f>
        <v>#N/A</v>
      </c>
      <c r="V17" s="2" t="str">
        <f>IF(P17="",#N/A,IF(D17="H",P17,""))</f>
        <v/>
      </c>
      <c r="W17" s="4" t="e">
        <f>IF(V17="",#N/A,SUM(V$8:V17)/COUNT(V$8:V17))</f>
        <v>#N/A</v>
      </c>
      <c r="X17" s="2">
        <f>IF(P17="",#N/A,IF(D17="A",P17,""))</f>
        <v>1</v>
      </c>
      <c r="Y17" s="4">
        <f>IF(X17="",#N/A,SUM(X$8:X17)/COUNT(X$8:X17))</f>
        <v>0.6</v>
      </c>
    </row>
    <row r="18" spans="1:25" hidden="1" outlineLevel="1" x14ac:dyDescent="0.25">
      <c r="A18" s="7">
        <v>2016</v>
      </c>
      <c r="B18" s="7" t="s">
        <v>59</v>
      </c>
      <c r="C18" s="7">
        <v>11</v>
      </c>
      <c r="D18" s="7" t="s">
        <v>6</v>
      </c>
      <c r="E18" s="7" t="s">
        <v>34</v>
      </c>
      <c r="F18" s="15">
        <v>4</v>
      </c>
      <c r="G18" s="7" t="s">
        <v>57</v>
      </c>
      <c r="H18" s="7" t="s">
        <v>54</v>
      </c>
      <c r="I18" s="7" t="s">
        <v>50</v>
      </c>
      <c r="J18" s="7">
        <v>10</v>
      </c>
      <c r="K18" s="7">
        <v>14</v>
      </c>
      <c r="L18" s="1">
        <f t="shared" si="4"/>
        <v>-4</v>
      </c>
      <c r="M18">
        <f>IF(J18="","",SUM(J$8:J18))</f>
        <v>149</v>
      </c>
      <c r="N18">
        <f>IF(K18="","",SUM(K$8:K18))</f>
        <v>184</v>
      </c>
      <c r="O18" s="1">
        <f t="shared" si="9"/>
        <v>-35</v>
      </c>
      <c r="P18" s="2">
        <f t="shared" si="10"/>
        <v>0</v>
      </c>
      <c r="Q18" s="4">
        <f>IF(P18="",#N/A,SUM(P$8:P18)/COUNT(P$8:P18))</f>
        <v>0.4</v>
      </c>
      <c r="R18" s="2">
        <f t="shared" si="8"/>
        <v>0</v>
      </c>
      <c r="S18" s="3" t="e">
        <f>IF(OR(ISNA(Q19),ISBLANK(Q19)),SUM(R$8:R18)/COUNT(R$8:R18),#N/A)</f>
        <v>#N/A</v>
      </c>
      <c r="T18" s="2">
        <f t="shared" si="7"/>
        <v>0</v>
      </c>
      <c r="U18" s="3" t="e">
        <f>IF(OR(ISNA(Q19),ISBLANK(Q19)),SUM(T$8:T18)/COUNT(T$8:T18),#N/A)</f>
        <v>#N/A</v>
      </c>
      <c r="V18" s="2">
        <f>IF(P18="",#N/A,IF(D18="H",P18,""))</f>
        <v>0</v>
      </c>
      <c r="W18" s="4">
        <f>IF(V18="",#N/A,SUM(V$8:V18)/COUNT(V$8:V18))</f>
        <v>0.2</v>
      </c>
      <c r="X18" s="2" t="str">
        <f>IF(P18="",#N/A,IF(D18="A",P18,""))</f>
        <v/>
      </c>
      <c r="Y18" s="4" t="e">
        <f>IF(X18="",#N/A,SUM(X$8:X18)/COUNT(X$8:X18))</f>
        <v>#N/A</v>
      </c>
    </row>
    <row r="19" spans="1:25" hidden="1" outlineLevel="1" x14ac:dyDescent="0.25">
      <c r="A19" s="7">
        <v>2016</v>
      </c>
      <c r="B19" s="7" t="s">
        <v>59</v>
      </c>
      <c r="C19" s="7">
        <v>12</v>
      </c>
      <c r="D19" s="7" t="s">
        <v>7</v>
      </c>
      <c r="E19" s="7" t="s">
        <v>35</v>
      </c>
      <c r="F19" s="15">
        <v>2</v>
      </c>
      <c r="G19" s="7" t="s">
        <v>48</v>
      </c>
      <c r="H19" s="7" t="s">
        <v>55</v>
      </c>
      <c r="I19" s="7" t="s">
        <v>51</v>
      </c>
      <c r="J19" s="7">
        <v>21</v>
      </c>
      <c r="K19" s="7">
        <v>49</v>
      </c>
      <c r="L19" s="1">
        <f t="shared" si="4"/>
        <v>-28</v>
      </c>
      <c r="M19">
        <f>IF(J19="","",SUM(J$8:J19))</f>
        <v>170</v>
      </c>
      <c r="N19">
        <f>IF(K19="","",SUM(K$8:K19))</f>
        <v>233</v>
      </c>
      <c r="O19" s="1">
        <f t="shared" si="9"/>
        <v>-63</v>
      </c>
      <c r="P19" s="2">
        <f t="shared" si="10"/>
        <v>0</v>
      </c>
      <c r="Q19" s="4">
        <f>IF(P19="",#N/A,SUM(P$8:P19)/COUNT(P$8:P19))</f>
        <v>0.36363636363636365</v>
      </c>
      <c r="R19" s="2">
        <f t="shared" si="8"/>
        <v>0</v>
      </c>
      <c r="S19" s="3" t="e">
        <f>IF(OR(ISNA(Q20),ISBLANK(Q20)),SUM(R$8:R19)/COUNT(R$8:R19),#N/A)</f>
        <v>#N/A</v>
      </c>
      <c r="T19" s="2">
        <f t="shared" si="7"/>
        <v>0</v>
      </c>
      <c r="U19" s="3" t="e">
        <f>IF(OR(ISNA(Q20),ISBLANK(Q20)),SUM(T$8:T19)/COUNT(T$8:T19),#N/A)</f>
        <v>#N/A</v>
      </c>
      <c r="V19" s="2" t="str">
        <f>IF(P19="",#N/A,IF(D19="H",P19,""))</f>
        <v/>
      </c>
      <c r="W19" s="4" t="e">
        <f>IF(V19="",#N/A,SUM(V$8:V19)/COUNT(V$8:V19))</f>
        <v>#N/A</v>
      </c>
      <c r="X19" s="2">
        <f>IF(P19="",#N/A,IF(D19="A",P19,""))</f>
        <v>0</v>
      </c>
      <c r="Y19" s="4">
        <f>IF(X19="",#N/A,SUM(X$8:X19)/COUNT(X$8:X19))</f>
        <v>0.5</v>
      </c>
    </row>
    <row r="20" spans="1:25" hidden="1" outlineLevel="1" x14ac:dyDescent="0.25">
      <c r="A20" s="7">
        <v>2016</v>
      </c>
      <c r="B20" s="7" t="s">
        <v>59</v>
      </c>
      <c r="C20" s="7">
        <v>13</v>
      </c>
      <c r="D20" s="7" t="s">
        <v>7</v>
      </c>
      <c r="E20" s="7" t="s">
        <v>36</v>
      </c>
      <c r="F20" s="15">
        <v>4</v>
      </c>
      <c r="G20" s="7" t="s">
        <v>57</v>
      </c>
      <c r="H20" s="7" t="s">
        <v>54</v>
      </c>
      <c r="I20" s="7" t="s">
        <v>52</v>
      </c>
      <c r="J20" s="7">
        <v>10</v>
      </c>
      <c r="K20" s="7">
        <v>26</v>
      </c>
      <c r="L20" s="1">
        <f t="shared" si="4"/>
        <v>-16</v>
      </c>
      <c r="M20">
        <f>IF(J20="","",SUM(J$8:J20))</f>
        <v>180</v>
      </c>
      <c r="N20">
        <f>IF(K20="","",SUM(K$8:K20))</f>
        <v>259</v>
      </c>
      <c r="O20" s="1">
        <f t="shared" si="9"/>
        <v>-79</v>
      </c>
      <c r="P20" s="2">
        <f t="shared" si="10"/>
        <v>0</v>
      </c>
      <c r="Q20" s="4">
        <f>IF(P20="",#N/A,SUM(P$8:P20)/COUNT(P$8:P20))</f>
        <v>0.33333333333333331</v>
      </c>
      <c r="R20" s="2">
        <f t="shared" si="8"/>
        <v>0</v>
      </c>
      <c r="S20" s="3" t="e">
        <f>IF(OR(ISNA(Q21),ISBLANK(Q21)),SUM(R$8:R20)/COUNT(R$8:R20),#N/A)</f>
        <v>#N/A</v>
      </c>
      <c r="T20" s="2">
        <f t="shared" si="7"/>
        <v>0</v>
      </c>
      <c r="U20" s="3" t="e">
        <f>IF(OR(ISNA(Q21),ISBLANK(Q21)),SUM(T$8:T20)/COUNT(T$8:T20),#N/A)</f>
        <v>#N/A</v>
      </c>
      <c r="V20" s="2" t="str">
        <f>IF(P20="",#N/A,IF(D20="H",P20,""))</f>
        <v/>
      </c>
      <c r="W20" s="4" t="e">
        <f>IF(V20="",#N/A,SUM(V$8:V20)/COUNT(V$8:V20))</f>
        <v>#N/A</v>
      </c>
      <c r="X20" s="2">
        <f>IF(P20="",#N/A,IF(D20="A",P20,""))</f>
        <v>0</v>
      </c>
      <c r="Y20" s="4">
        <f>IF(X20="",#N/A,SUM(X$8:X20)/COUNT(X$8:X20))</f>
        <v>0.42857142857142855</v>
      </c>
    </row>
    <row r="21" spans="1:25" hidden="1" outlineLevel="1" x14ac:dyDescent="0.25">
      <c r="A21" s="7">
        <v>2016</v>
      </c>
      <c r="B21" s="7" t="s">
        <v>59</v>
      </c>
      <c r="C21" s="7">
        <v>14</v>
      </c>
      <c r="D21" s="7" t="s">
        <v>6</v>
      </c>
      <c r="E21" s="7" t="s">
        <v>37</v>
      </c>
      <c r="F21" s="15">
        <v>2</v>
      </c>
      <c r="G21" s="7" t="s">
        <v>48</v>
      </c>
      <c r="H21" s="7" t="s">
        <v>55</v>
      </c>
      <c r="I21" s="7" t="s">
        <v>56</v>
      </c>
      <c r="J21" s="7">
        <v>14</v>
      </c>
      <c r="K21" s="7">
        <v>42</v>
      </c>
      <c r="L21" s="1">
        <f t="shared" si="4"/>
        <v>-28</v>
      </c>
      <c r="M21">
        <f>IF(J21="","",SUM(J$8:J21))</f>
        <v>194</v>
      </c>
      <c r="N21">
        <f>IF(K21="","",SUM(K$8:K21))</f>
        <v>301</v>
      </c>
      <c r="O21" s="1">
        <f t="shared" si="9"/>
        <v>-107</v>
      </c>
      <c r="P21" s="2">
        <f t="shared" si="10"/>
        <v>0</v>
      </c>
      <c r="Q21" s="4">
        <f>IF(P21="",#N/A,SUM(P$8:P21)/COUNT(P$8:P21))</f>
        <v>0.30769230769230771</v>
      </c>
      <c r="R21" s="2">
        <f t="shared" si="8"/>
        <v>0</v>
      </c>
      <c r="S21" s="3" t="e">
        <f>IF(OR(ISNA(Q22),ISBLANK(Q22)),SUM(R$8:R21)/COUNT(R$8:R21),#N/A)</f>
        <v>#N/A</v>
      </c>
      <c r="T21" s="2">
        <f t="shared" si="7"/>
        <v>0</v>
      </c>
      <c r="U21" s="3" t="e">
        <f>IF(OR(ISNA(Q22),ISBLANK(Q22)),SUM(T$8:T21)/COUNT(T$8:T21),#N/A)</f>
        <v>#N/A</v>
      </c>
      <c r="V21" s="2">
        <f>IF(P21="",#N/A,IF(D21="H",P21,""))</f>
        <v>0</v>
      </c>
      <c r="W21" s="4">
        <f>IF(V21="",#N/A,SUM(V$8:V21)/COUNT(V$8:V21))</f>
        <v>0.16666666666666666</v>
      </c>
      <c r="X21" s="2" t="str">
        <f>IF(P21="",#N/A,IF(D21="A",P21,""))</f>
        <v/>
      </c>
      <c r="Y21" s="4" t="e">
        <f>IF(X21="",#N/A,SUM(X$8:X21)/COUNT(X$8:X21))</f>
        <v>#N/A</v>
      </c>
    </row>
    <row r="22" spans="1:25" hidden="1" outlineLevel="1" x14ac:dyDescent="0.25">
      <c r="A22" s="7">
        <v>2016</v>
      </c>
      <c r="B22" s="7" t="s">
        <v>59</v>
      </c>
      <c r="C22" s="7">
        <v>15</v>
      </c>
      <c r="D22" s="7" t="s">
        <v>7</v>
      </c>
      <c r="E22" s="7" t="s">
        <v>26</v>
      </c>
      <c r="F22" s="15">
        <v>1</v>
      </c>
      <c r="G22" s="7" t="s">
        <v>48</v>
      </c>
      <c r="H22" s="7" t="s">
        <v>49</v>
      </c>
      <c r="I22" s="7" t="s">
        <v>56</v>
      </c>
      <c r="J22" s="7">
        <v>3</v>
      </c>
      <c r="K22" s="7">
        <v>24</v>
      </c>
      <c r="L22" s="1">
        <f t="shared" si="4"/>
        <v>-21</v>
      </c>
      <c r="M22">
        <f>IF(J22="","",SUM(J$8:J22))</f>
        <v>197</v>
      </c>
      <c r="N22">
        <f>IF(K22="","",SUM(K$8:K22))</f>
        <v>325</v>
      </c>
      <c r="O22" s="1">
        <f t="shared" si="9"/>
        <v>-128</v>
      </c>
      <c r="P22" s="2">
        <f t="shared" si="10"/>
        <v>0</v>
      </c>
      <c r="Q22" s="4">
        <f>IF(P22="",#N/A,SUM(P$8:P22)/COUNT(P$8:P22))</f>
        <v>0.2857142857142857</v>
      </c>
      <c r="R22" s="2">
        <f t="shared" si="8"/>
        <v>0</v>
      </c>
      <c r="S22" s="3" t="e">
        <f>IF(OR(ISNA(Q23),ISBLANK(Q23)),SUM(R$8:R22)/COUNT(R$8:R22),#N/A)</f>
        <v>#N/A</v>
      </c>
      <c r="T22" s="2">
        <f t="shared" si="7"/>
        <v>0</v>
      </c>
      <c r="U22" s="3" t="e">
        <f>IF(OR(ISNA(Q23),ISBLANK(Q23)),SUM(T$8:T22)/COUNT(T$8:T22),#N/A)</f>
        <v>#N/A</v>
      </c>
      <c r="V22" s="2" t="str">
        <f>IF(P22="",#N/A,IF(D22="H",P22,""))</f>
        <v/>
      </c>
      <c r="W22" s="4" t="e">
        <f>IF(V22="",#N/A,SUM(V$8:V22)/COUNT(V$8:V22))</f>
        <v>#N/A</v>
      </c>
      <c r="X22" s="2">
        <f>IF(P22="",#N/A,IF(D22="A",P22,""))</f>
        <v>0</v>
      </c>
      <c r="Y22" s="4">
        <f>IF(X22="",#N/A,SUM(X$8:X22)/COUNT(X$8:X22))</f>
        <v>0.375</v>
      </c>
    </row>
    <row r="23" spans="1:25" hidden="1" outlineLevel="1" x14ac:dyDescent="0.25">
      <c r="A23" s="7">
        <v>2016</v>
      </c>
      <c r="B23" s="7" t="s">
        <v>59</v>
      </c>
      <c r="C23" s="7">
        <v>16</v>
      </c>
      <c r="D23" s="7" t="s">
        <v>6</v>
      </c>
      <c r="E23" s="7" t="s">
        <v>25</v>
      </c>
      <c r="F23" s="15">
        <v>1</v>
      </c>
      <c r="G23" s="7" t="s">
        <v>48</v>
      </c>
      <c r="H23" s="7" t="s">
        <v>49</v>
      </c>
      <c r="I23" s="7" t="s">
        <v>50</v>
      </c>
      <c r="J23" s="7">
        <v>21</v>
      </c>
      <c r="K23" s="7">
        <v>22</v>
      </c>
      <c r="L23" s="1">
        <f t="shared" si="4"/>
        <v>-1</v>
      </c>
      <c r="M23">
        <f>IF(J23="","",SUM(J$8:J23))</f>
        <v>218</v>
      </c>
      <c r="N23">
        <f>IF(K23="","",SUM(K$8:K23))</f>
        <v>347</v>
      </c>
      <c r="O23" s="1">
        <f t="shared" si="9"/>
        <v>-129</v>
      </c>
      <c r="P23" s="2">
        <f t="shared" si="10"/>
        <v>0</v>
      </c>
      <c r="Q23" s="4">
        <f>IF(P23="",#N/A,SUM(P$8:P23)/COUNT(P$8:P23))</f>
        <v>0.26666666666666666</v>
      </c>
      <c r="R23" s="2">
        <f t="shared" si="8"/>
        <v>0</v>
      </c>
      <c r="S23" s="3" t="e">
        <f>IF(OR(ISNA(Q24),ISBLANK(Q24)),SUM(R$8:R23)/COUNT(R$8:R23),#N/A)</f>
        <v>#N/A</v>
      </c>
      <c r="T23" s="2">
        <f t="shared" si="7"/>
        <v>0</v>
      </c>
      <c r="U23" s="3" t="e">
        <f>IF(OR(ISNA(Q24),ISBLANK(Q24)),SUM(T$8:T23)/COUNT(T$8:T23),#N/A)</f>
        <v>#N/A</v>
      </c>
      <c r="V23" s="2">
        <f>IF(P23="",#N/A,IF(D23="H",P23,""))</f>
        <v>0</v>
      </c>
      <c r="W23" s="4">
        <f>IF(V23="",#N/A,SUM(V$8:V23)/COUNT(V$8:V23))</f>
        <v>0.14285714285714285</v>
      </c>
      <c r="X23" s="2" t="str">
        <f>IF(P23="",#N/A,IF(D23="A",P23,""))</f>
        <v/>
      </c>
      <c r="Y23" s="4" t="e">
        <f>IF(X23="",#N/A,SUM(X$8:X23)/COUNT(X$8:X23))</f>
        <v>#N/A</v>
      </c>
    </row>
    <row r="24" spans="1:25" hidden="1" outlineLevel="1" x14ac:dyDescent="0.25">
      <c r="A24" s="7">
        <v>2016</v>
      </c>
      <c r="B24" s="7" t="s">
        <v>59</v>
      </c>
      <c r="C24" s="7">
        <v>17</v>
      </c>
      <c r="D24" s="7" t="s">
        <v>6</v>
      </c>
      <c r="E24" s="7" t="s">
        <v>28</v>
      </c>
      <c r="F24" s="15">
        <v>1</v>
      </c>
      <c r="G24" s="7" t="s">
        <v>48</v>
      </c>
      <c r="H24" s="7" t="s">
        <v>49</v>
      </c>
      <c r="I24" s="7" t="s">
        <v>52</v>
      </c>
      <c r="J24" s="7">
        <v>6</v>
      </c>
      <c r="K24" s="7">
        <v>44</v>
      </c>
      <c r="L24" s="1">
        <f t="shared" si="4"/>
        <v>-38</v>
      </c>
      <c r="M24">
        <f>IF(J24="","",SUM(J$8:J24))</f>
        <v>224</v>
      </c>
      <c r="N24">
        <f>IF(K24="","",SUM(K$8:K24))</f>
        <v>391</v>
      </c>
      <c r="O24" s="1">
        <f t="shared" si="9"/>
        <v>-167</v>
      </c>
      <c r="P24" s="2">
        <f t="shared" si="10"/>
        <v>0</v>
      </c>
      <c r="Q24" s="4">
        <f>IF(P24="",#N/A,SUM(P$8:P24)/COUNT(P$8:P24))</f>
        <v>0.25</v>
      </c>
      <c r="R24" s="2">
        <f t="shared" si="8"/>
        <v>0</v>
      </c>
      <c r="S24" s="3">
        <f>IF(OR(ISNA(H25),ISBLANK(H25)),SUM(R$8:R24)/COUNT(R$8:R24),#N/A)</f>
        <v>0.25</v>
      </c>
      <c r="T24" s="2">
        <f t="shared" si="7"/>
        <v>0</v>
      </c>
      <c r="U24" s="3">
        <f>IF(OR(ISNA(H25),ISBLANK(H25)),SUM(T$8:T24)/COUNT(T$8:T24),#N/A)</f>
        <v>0.25</v>
      </c>
      <c r="V24" s="2">
        <f>IF(P24="",#N/A,IF(D24="H",P24,""))</f>
        <v>0</v>
      </c>
      <c r="W24" s="4">
        <f>IF(V24="",#N/A,SUM(V$8:V24)/COUNT(V$8:V24))</f>
        <v>0.125</v>
      </c>
      <c r="X24" s="2" t="str">
        <f>IF(P24="",#N/A,IF(D24="A",P24,""))</f>
        <v/>
      </c>
      <c r="Y24" s="4" t="e">
        <f>IF(X24="",#N/A,SUM(X$8:X24)/COUNT(X$8:X24))</f>
        <v>#N/A</v>
      </c>
    </row>
    <row r="25" spans="1:25" hidden="1" outlineLevel="1" x14ac:dyDescent="0.25">
      <c r="G25" s="9"/>
      <c r="H25" s="10"/>
      <c r="L25" s="1"/>
      <c r="O25" s="1"/>
      <c r="P25" s="2"/>
      <c r="R25" s="2"/>
      <c r="S25" s="3"/>
      <c r="T25" s="2"/>
      <c r="U25" s="3"/>
      <c r="V25" s="2"/>
      <c r="W25" s="4"/>
      <c r="Y25" s="4"/>
    </row>
    <row r="26" spans="1:25" hidden="1" outlineLevel="1" x14ac:dyDescent="0.25">
      <c r="A26" s="8">
        <v>2016</v>
      </c>
      <c r="B26" s="8" t="s">
        <v>60</v>
      </c>
      <c r="C26" s="8">
        <v>18</v>
      </c>
      <c r="D26" s="8" t="s">
        <v>19</v>
      </c>
      <c r="E26" s="8"/>
      <c r="F26" s="16"/>
      <c r="G26" s="8"/>
      <c r="H26" s="8"/>
      <c r="I26" s="8"/>
      <c r="J26" s="8"/>
      <c r="K26" s="8"/>
      <c r="L26" s="1"/>
      <c r="O26" s="1"/>
      <c r="P26" s="2"/>
      <c r="Q26" s="4"/>
      <c r="R26" s="2"/>
      <c r="S26" s="3"/>
      <c r="T26" s="2"/>
      <c r="U26" s="3"/>
      <c r="V26" s="2"/>
      <c r="W26" s="4"/>
      <c r="Y26" s="4"/>
    </row>
    <row r="27" spans="1:25" hidden="1" outlineLevel="1" x14ac:dyDescent="0.25">
      <c r="A27" s="8">
        <v>2016</v>
      </c>
      <c r="B27" s="8" t="s">
        <v>60</v>
      </c>
      <c r="C27" s="8">
        <v>19</v>
      </c>
      <c r="D27" s="8" t="s">
        <v>19</v>
      </c>
      <c r="E27" s="8"/>
      <c r="F27" s="16"/>
      <c r="G27" s="8"/>
      <c r="H27" s="8"/>
      <c r="I27" s="8"/>
      <c r="J27" s="8"/>
      <c r="K27" s="8"/>
      <c r="L27" s="1"/>
      <c r="O27" s="1"/>
      <c r="P27" s="2"/>
      <c r="Q27" s="4"/>
      <c r="R27" s="2"/>
      <c r="S27" s="3"/>
      <c r="T27" s="2"/>
      <c r="U27" s="3"/>
      <c r="V27" s="2"/>
      <c r="W27" s="4"/>
      <c r="Y27" s="4"/>
    </row>
    <row r="28" spans="1:25" hidden="1" outlineLevel="1" x14ac:dyDescent="0.25">
      <c r="A28" s="8">
        <v>2016</v>
      </c>
      <c r="B28" s="8" t="s">
        <v>60</v>
      </c>
      <c r="C28" s="8">
        <v>20</v>
      </c>
      <c r="D28" s="8" t="s">
        <v>19</v>
      </c>
      <c r="E28" s="8"/>
      <c r="F28" s="16"/>
      <c r="G28" s="8"/>
      <c r="H28" s="8"/>
      <c r="I28" s="8"/>
      <c r="J28" s="8"/>
      <c r="K28" s="8"/>
      <c r="L28" s="1"/>
      <c r="O28" s="1"/>
      <c r="P28" s="2"/>
      <c r="Q28" s="4"/>
      <c r="R28" s="2"/>
      <c r="S28" s="3"/>
      <c r="T28" s="2"/>
      <c r="U28" s="3"/>
      <c r="V28" s="2"/>
      <c r="W28" s="4"/>
      <c r="Y28" s="4"/>
    </row>
    <row r="29" spans="1:25" hidden="1" outlineLevel="1" x14ac:dyDescent="0.25">
      <c r="A29" s="8">
        <v>2016</v>
      </c>
      <c r="B29" s="8" t="s">
        <v>60</v>
      </c>
      <c r="C29" s="8">
        <v>22</v>
      </c>
      <c r="D29" s="8" t="s">
        <v>19</v>
      </c>
      <c r="E29" s="8"/>
      <c r="F29" s="16"/>
      <c r="G29" s="8"/>
      <c r="H29" s="8"/>
      <c r="I29" s="8"/>
      <c r="J29" s="8"/>
      <c r="K29" s="8"/>
      <c r="L29" s="1"/>
      <c r="O29" s="1"/>
      <c r="P29" s="2"/>
      <c r="Q29" s="4"/>
      <c r="R29" s="2"/>
      <c r="S29" s="3"/>
      <c r="T29" s="2"/>
      <c r="U29" s="3"/>
      <c r="V29" s="2"/>
      <c r="W29" s="4"/>
      <c r="Y29" s="4"/>
    </row>
    <row r="30" spans="1:25" collapsed="1" x14ac:dyDescent="0.25"/>
    <row r="31" spans="1:25" hidden="1" outlineLevel="1" collapsed="1" x14ac:dyDescent="0.25">
      <c r="A31" s="6">
        <v>2017</v>
      </c>
      <c r="B31" s="6" t="s">
        <v>4</v>
      </c>
      <c r="C31" s="6" t="s">
        <v>75</v>
      </c>
      <c r="D31" s="6" t="s">
        <v>20</v>
      </c>
      <c r="E31" s="6"/>
      <c r="F31" s="13"/>
      <c r="G31" s="6"/>
      <c r="H31" s="6"/>
      <c r="I31" s="6"/>
      <c r="J31" s="6"/>
      <c r="K31" s="6"/>
      <c r="L31" s="1"/>
      <c r="O31" s="1"/>
      <c r="P31" s="2"/>
      <c r="Q31" s="4"/>
      <c r="R31" s="2"/>
      <c r="S31" s="3"/>
      <c r="T31" s="2"/>
      <c r="U31" s="3"/>
      <c r="V31" s="2"/>
      <c r="W31" s="4"/>
      <c r="Y31" s="4"/>
    </row>
    <row r="32" spans="1:25" hidden="1" outlineLevel="1" x14ac:dyDescent="0.25">
      <c r="A32" s="6">
        <v>2017</v>
      </c>
      <c r="B32" s="6" t="s">
        <v>4</v>
      </c>
      <c r="C32" s="6">
        <v>1</v>
      </c>
      <c r="D32" s="6" t="s">
        <v>6</v>
      </c>
      <c r="E32" s="6" t="s">
        <v>21</v>
      </c>
      <c r="F32" s="13"/>
      <c r="G32" s="6"/>
      <c r="H32" s="6"/>
      <c r="I32" s="6"/>
      <c r="J32" s="6">
        <v>13</v>
      </c>
      <c r="K32" s="6">
        <v>10</v>
      </c>
      <c r="L32" s="1">
        <f t="shared" ref="L32:L35" si="11">IF(AND(J32="",K32=""),"",J32-K32)</f>
        <v>3</v>
      </c>
      <c r="M32">
        <f>IF(J32="","",SUM(J$32:J32))</f>
        <v>13</v>
      </c>
      <c r="N32">
        <f>IF(K32="","",SUM(K$32:K32))</f>
        <v>10</v>
      </c>
      <c r="O32" s="1">
        <f>IF(OR(M32="",N32=""),"",M32-N32)</f>
        <v>3</v>
      </c>
      <c r="P32" s="2">
        <f>IF(OR(J32="",K32=""),"",IF(K32=J32,0.5,IF(K32&lt;J32,1,0)))</f>
        <v>1</v>
      </c>
      <c r="Q32" s="4">
        <f>IF(P32="",#N/A,SUM(P$32:P32)/COUNT(P$32:P32))</f>
        <v>1</v>
      </c>
      <c r="R32" s="2"/>
      <c r="S32" s="3"/>
      <c r="T32" s="2"/>
      <c r="U32" s="3"/>
      <c r="V32" s="2"/>
      <c r="W32" s="4"/>
      <c r="Y32" s="4"/>
    </row>
    <row r="33" spans="1:25" hidden="1" outlineLevel="1" x14ac:dyDescent="0.25">
      <c r="A33" s="6">
        <v>2017</v>
      </c>
      <c r="B33" s="6" t="s">
        <v>4</v>
      </c>
      <c r="C33" s="6">
        <v>2</v>
      </c>
      <c r="D33" s="6" t="s">
        <v>7</v>
      </c>
      <c r="E33" s="6" t="s">
        <v>39</v>
      </c>
      <c r="F33" s="13"/>
      <c r="G33" s="6"/>
      <c r="H33" s="6"/>
      <c r="I33" s="6"/>
      <c r="J33" s="6">
        <v>24</v>
      </c>
      <c r="K33" s="6">
        <v>21</v>
      </c>
      <c r="L33" s="1">
        <f t="shared" si="11"/>
        <v>3</v>
      </c>
      <c r="M33">
        <f>IF(J33="","",SUM(J$32:J33))</f>
        <v>37</v>
      </c>
      <c r="N33">
        <f>IF(K33="","",SUM(K$32:K33))</f>
        <v>31</v>
      </c>
      <c r="O33" s="1">
        <f t="shared" ref="O33:O35" si="12">IF(OR(M33="",N33=""),"",M33-N33)</f>
        <v>6</v>
      </c>
      <c r="P33" s="2">
        <f t="shared" ref="P33:P35" si="13">IF(OR(J33="",K33=""),"",IF(K33=J33,0.5,IF(K33&lt;J33,1,0)))</f>
        <v>1</v>
      </c>
      <c r="Q33" s="4">
        <f>IF(P33="",#N/A,SUM(P$32:P33)/COUNT(P$32:P33))</f>
        <v>1</v>
      </c>
      <c r="R33" s="2"/>
      <c r="S33" s="3"/>
      <c r="T33" s="2"/>
      <c r="U33" s="3"/>
      <c r="V33" s="2"/>
      <c r="W33" s="4"/>
      <c r="Y33" s="4"/>
    </row>
    <row r="34" spans="1:25" hidden="1" outlineLevel="1" x14ac:dyDescent="0.25">
      <c r="A34" s="6">
        <v>2017</v>
      </c>
      <c r="B34" s="6" t="s">
        <v>4</v>
      </c>
      <c r="C34" s="6">
        <v>3</v>
      </c>
      <c r="D34" s="6" t="s">
        <v>6</v>
      </c>
      <c r="E34" s="6" t="s">
        <v>40</v>
      </c>
      <c r="F34" s="13"/>
      <c r="G34" s="6"/>
      <c r="H34" s="6"/>
      <c r="I34" s="6"/>
      <c r="J34" s="6">
        <v>19</v>
      </c>
      <c r="K34" s="6">
        <v>21</v>
      </c>
      <c r="L34" s="1">
        <f t="shared" si="11"/>
        <v>-2</v>
      </c>
      <c r="M34">
        <f>IF(J34="","",SUM(J$32:J34))</f>
        <v>56</v>
      </c>
      <c r="N34">
        <f>IF(K34="","",SUM(K$32:K34))</f>
        <v>52</v>
      </c>
      <c r="O34" s="1">
        <f t="shared" si="12"/>
        <v>4</v>
      </c>
      <c r="P34" s="2">
        <f t="shared" si="13"/>
        <v>0</v>
      </c>
      <c r="Q34" s="4">
        <f>IF(P34="",#N/A,SUM(P$32:P34)/COUNT(P$32:P34))</f>
        <v>0.66666666666666663</v>
      </c>
      <c r="R34" s="2"/>
      <c r="S34" s="3"/>
      <c r="T34" s="2"/>
      <c r="U34" s="3"/>
      <c r="V34" s="2"/>
      <c r="W34" s="4"/>
      <c r="Y34" s="4"/>
    </row>
    <row r="35" spans="1:25" hidden="1" outlineLevel="1" x14ac:dyDescent="0.25">
      <c r="A35" s="6">
        <v>2017</v>
      </c>
      <c r="B35" s="6" t="s">
        <v>4</v>
      </c>
      <c r="C35" s="6">
        <v>4</v>
      </c>
      <c r="D35" s="6" t="s">
        <v>7</v>
      </c>
      <c r="E35" s="6" t="s">
        <v>41</v>
      </c>
      <c r="F35" s="13"/>
      <c r="G35" s="6"/>
      <c r="H35" s="6"/>
      <c r="I35" s="6"/>
      <c r="J35" s="6">
        <v>10</v>
      </c>
      <c r="K35" s="6">
        <v>24</v>
      </c>
      <c r="L35" s="1">
        <f t="shared" si="11"/>
        <v>-14</v>
      </c>
      <c r="M35">
        <f>IF(J35="","",SUM(J$32:J35))</f>
        <v>66</v>
      </c>
      <c r="N35">
        <f>IF(K35="","",SUM(K$32:K35))</f>
        <v>76</v>
      </c>
      <c r="O35" s="1">
        <f t="shared" si="12"/>
        <v>-10</v>
      </c>
      <c r="P35" s="2">
        <f t="shared" si="13"/>
        <v>0</v>
      </c>
      <c r="Q35" s="4">
        <f>IF(P35="",#N/A,SUM(P$32:P35)/COUNT(P$32:P35))</f>
        <v>0.5</v>
      </c>
      <c r="R35" s="2"/>
      <c r="S35" s="3"/>
      <c r="T35" s="2"/>
      <c r="U35" s="3"/>
      <c r="V35" s="2"/>
      <c r="W35" s="4"/>
      <c r="Y35" s="4"/>
    </row>
    <row r="36" spans="1:25" hidden="1" outlineLevel="1" x14ac:dyDescent="0.25">
      <c r="Y36" s="4"/>
    </row>
    <row r="37" spans="1:25" hidden="1" outlineLevel="1" x14ac:dyDescent="0.25">
      <c r="A37" s="7">
        <v>2017</v>
      </c>
      <c r="B37" s="7" t="s">
        <v>59</v>
      </c>
      <c r="C37" s="7">
        <v>1</v>
      </c>
      <c r="D37" s="7" t="s">
        <v>6</v>
      </c>
      <c r="E37" s="7" t="s">
        <v>42</v>
      </c>
      <c r="F37" s="17">
        <v>4</v>
      </c>
      <c r="G37" s="7" t="s">
        <v>57</v>
      </c>
      <c r="H37" s="7" t="s">
        <v>55</v>
      </c>
      <c r="I37" s="7" t="s">
        <v>51</v>
      </c>
      <c r="J37" s="7">
        <v>46</v>
      </c>
      <c r="K37" s="7">
        <v>9</v>
      </c>
      <c r="L37" s="1">
        <f>IF(AND(J37="",K37=""),"",J37-K37)</f>
        <v>37</v>
      </c>
      <c r="M37">
        <f>IF(J37="","",SUM(J$37:J37))</f>
        <v>46</v>
      </c>
      <c r="N37">
        <f>IF(K37="","",SUM(K$37:K37))</f>
        <v>9</v>
      </c>
      <c r="O37" s="1">
        <f>IF(OR(M37="",N37=""),"",M37-N37)</f>
        <v>37</v>
      </c>
      <c r="P37" s="2">
        <f>IF(OR(J37="",K37=""),"",IF(K37=J37,0.5,IF(K37&lt;J37,1,0)))</f>
        <v>1</v>
      </c>
      <c r="Q37" s="4">
        <f>IF(P37="",#N/A,SUM(P$37:P37)/COUNT(P$37:P37))</f>
        <v>1</v>
      </c>
      <c r="R37" s="2">
        <f t="shared" ref="R37:R43" si="14">IF(K37="",0,P37)</f>
        <v>1</v>
      </c>
      <c r="S37" s="3" t="e">
        <f>IF(OR(ISNA(Q38),ISBLANK(Q38)),SUM(R$37:R37)/COUNT(R$37:R37),#N/A)</f>
        <v>#N/A</v>
      </c>
      <c r="T37" s="2">
        <f>IF(P37="",1,R37)</f>
        <v>1</v>
      </c>
      <c r="U37" s="3" t="e">
        <f>IF(OR(ISNA(Q38),ISBLANK(Q38)),SUM(T$37:T37)/COUNT(T$37:T37),#N/A)</f>
        <v>#N/A</v>
      </c>
      <c r="V37" s="2">
        <f>IF(P37="",#N/A,IF(D37="H",P37,""))</f>
        <v>1</v>
      </c>
      <c r="W37" s="4">
        <f>IF(V37="",#N/A,SUM(V$37:V37)/COUNT(V$37:V37))</f>
        <v>1</v>
      </c>
      <c r="X37" s="2" t="str">
        <f>IF(P37="",#N/A,IF(D37="A",P37,""))</f>
        <v/>
      </c>
      <c r="Y37" s="4" t="e">
        <f>IF(X37="",#N/A,SUM(X$37:X37)/COUNT(X$37:X37))</f>
        <v>#N/A</v>
      </c>
    </row>
    <row r="38" spans="1:25" hidden="1" outlineLevel="1" x14ac:dyDescent="0.25">
      <c r="A38" s="7">
        <v>2017</v>
      </c>
      <c r="B38" s="7" t="s">
        <v>59</v>
      </c>
      <c r="C38" s="7">
        <v>2</v>
      </c>
      <c r="D38" s="7" t="s">
        <v>6</v>
      </c>
      <c r="E38" s="7" t="s">
        <v>43</v>
      </c>
      <c r="F38" s="17">
        <v>2</v>
      </c>
      <c r="G38" s="7" t="s">
        <v>48</v>
      </c>
      <c r="H38" s="7" t="s">
        <v>54</v>
      </c>
      <c r="I38" s="7" t="s">
        <v>51</v>
      </c>
      <c r="J38" s="7">
        <v>20</v>
      </c>
      <c r="K38" s="7">
        <v>27</v>
      </c>
      <c r="L38" s="1">
        <f t="shared" ref="L38:L43" si="15">IF(AND(J38="",K38=""),"",J38-K38)</f>
        <v>-7</v>
      </c>
      <c r="M38">
        <f>IF(J38="","",SUM(J$37:J38))</f>
        <v>66</v>
      </c>
      <c r="N38">
        <f>IF(K38="","",SUM(K$37:K38))</f>
        <v>36</v>
      </c>
      <c r="O38" s="1">
        <f t="shared" ref="O38:O43" si="16">IF(OR(M38="",N38=""),"",M38-N38)</f>
        <v>30</v>
      </c>
      <c r="P38" s="2">
        <f t="shared" ref="P38:P43" si="17">IF(OR(J38="",K38=""),"",IF(K38=J38,0.5,IF(K38&lt;J38,1,0)))</f>
        <v>0</v>
      </c>
      <c r="Q38" s="4">
        <f>IF(P38="",#N/A,SUM(P$37:P38)/COUNT(P$37:P38))</f>
        <v>0.5</v>
      </c>
      <c r="R38" s="2">
        <f t="shared" si="14"/>
        <v>0</v>
      </c>
      <c r="S38" s="3" t="e">
        <f>IF(OR(ISNA(Q39),ISBLANK(Q39)),SUM(R$37:R38)/COUNT(R$37:R38),#N/A)</f>
        <v>#N/A</v>
      </c>
      <c r="T38" s="2">
        <f t="shared" ref="T38:T42" si="18">IF(P38="",1,R38)</f>
        <v>0</v>
      </c>
      <c r="U38" s="3" t="e">
        <f>IF(OR(ISNA(Q39),ISBLANK(Q39)),SUM(T$37:T38)/COUNT(T$37:T38),#N/A)</f>
        <v>#N/A</v>
      </c>
      <c r="V38" s="2">
        <f>IF(P38="",#N/A,IF(D38="H",P38,""))</f>
        <v>0</v>
      </c>
      <c r="W38" s="4">
        <f>IF(V38="",#N/A,SUM(V$37:V38)/COUNT(V$37:V38))</f>
        <v>0.5</v>
      </c>
      <c r="X38" s="2" t="str">
        <f>IF(P38="",#N/A,IF(D38="A",P38,""))</f>
        <v/>
      </c>
      <c r="Y38" s="4" t="e">
        <f>IF(X38="",#N/A,SUM(X$37:X38)/COUNT(X$37:X38))</f>
        <v>#N/A</v>
      </c>
    </row>
    <row r="39" spans="1:25" hidden="1" outlineLevel="1" x14ac:dyDescent="0.25">
      <c r="A39" s="7">
        <v>2017</v>
      </c>
      <c r="B39" s="7" t="s">
        <v>59</v>
      </c>
      <c r="C39" s="7">
        <v>3</v>
      </c>
      <c r="D39" s="7" t="s">
        <v>7</v>
      </c>
      <c r="E39" s="7" t="s">
        <v>25</v>
      </c>
      <c r="F39" s="17">
        <v>1</v>
      </c>
      <c r="G39" s="7" t="s">
        <v>48</v>
      </c>
      <c r="H39" s="7" t="s">
        <v>49</v>
      </c>
      <c r="I39" s="7" t="s">
        <v>50</v>
      </c>
      <c r="J39" s="7">
        <v>41</v>
      </c>
      <c r="K39" s="7">
        <v>39</v>
      </c>
      <c r="L39" s="1">
        <f t="shared" si="15"/>
        <v>2</v>
      </c>
      <c r="M39">
        <f>IF(J39="","",SUM(J$37:J39))</f>
        <v>107</v>
      </c>
      <c r="N39">
        <f>IF(K39="","",SUM(K$37:K39))</f>
        <v>75</v>
      </c>
      <c r="O39" s="1">
        <f t="shared" si="16"/>
        <v>32</v>
      </c>
      <c r="P39" s="2">
        <f t="shared" si="17"/>
        <v>1</v>
      </c>
      <c r="Q39" s="4">
        <f>IF(P39="",#N/A,SUM(P$37:P39)/COUNT(P$37:P39))</f>
        <v>0.66666666666666663</v>
      </c>
      <c r="R39" s="2">
        <f t="shared" si="14"/>
        <v>1</v>
      </c>
      <c r="S39" s="3" t="e">
        <f>IF(OR(ISNA(Q40),ISBLANK(Q40)),SUM(R$37:R39)/COUNT(R$37:R39),#N/A)</f>
        <v>#N/A</v>
      </c>
      <c r="T39" s="2">
        <f t="shared" si="18"/>
        <v>1</v>
      </c>
      <c r="U39" s="3" t="e">
        <f>IF(OR(ISNA(Q40),ISBLANK(Q40)),SUM(T$37:T39)/COUNT(T$37:T39),#N/A)</f>
        <v>#N/A</v>
      </c>
      <c r="V39" s="2" t="str">
        <f>IF(P39="",#N/A,IF(D39="H",P39,""))</f>
        <v/>
      </c>
      <c r="W39" s="4" t="e">
        <f>IF(V39="",#N/A,SUM(V$37:V39)/COUNT(V$37:V39))</f>
        <v>#N/A</v>
      </c>
      <c r="X39" s="2">
        <f>IF(P39="",#N/A,IF(D39="A",P39,""))</f>
        <v>1</v>
      </c>
      <c r="Y39" s="4">
        <f>IF(X39="",#N/A,SUM(X$37:X39)/COUNT(X$37:X39))</f>
        <v>1</v>
      </c>
    </row>
    <row r="40" spans="1:25" hidden="1" outlineLevel="1" x14ac:dyDescent="0.25">
      <c r="A40" s="7">
        <v>2017</v>
      </c>
      <c r="B40" s="7" t="s">
        <v>59</v>
      </c>
      <c r="C40" s="7">
        <v>4</v>
      </c>
      <c r="D40" s="7" t="s">
        <v>7</v>
      </c>
      <c r="E40" s="7" t="s">
        <v>21</v>
      </c>
      <c r="F40" s="17">
        <v>2</v>
      </c>
      <c r="G40" s="7" t="s">
        <v>48</v>
      </c>
      <c r="H40" s="7" t="s">
        <v>54</v>
      </c>
      <c r="I40" s="7" t="s">
        <v>52</v>
      </c>
      <c r="J40" s="7">
        <v>35</v>
      </c>
      <c r="K40" s="7">
        <v>30</v>
      </c>
      <c r="L40" s="1">
        <f t="shared" si="15"/>
        <v>5</v>
      </c>
      <c r="M40">
        <f>IF(J40="","",SUM(J$37:J40))</f>
        <v>142</v>
      </c>
      <c r="N40">
        <f>IF(K40="","",SUM(K$37:K40))</f>
        <v>105</v>
      </c>
      <c r="O40" s="1">
        <f t="shared" si="16"/>
        <v>37</v>
      </c>
      <c r="P40" s="2">
        <f t="shared" si="17"/>
        <v>1</v>
      </c>
      <c r="Q40" s="4">
        <f>IF(P40="",#N/A,SUM(P$37:P40)/COUNT(P$37:P40))</f>
        <v>0.75</v>
      </c>
      <c r="R40" s="2">
        <f t="shared" si="14"/>
        <v>1</v>
      </c>
      <c r="S40" s="3" t="e">
        <f>IF(OR(ISNA(Q41),ISBLANK(Q41)),SUM(R$37:R40)/COUNT(R$37:R40),#N/A)</f>
        <v>#N/A</v>
      </c>
      <c r="T40" s="2">
        <f t="shared" si="18"/>
        <v>1</v>
      </c>
      <c r="U40" s="3" t="e">
        <f>IF(OR(ISNA(Q41),ISBLANK(Q41)),SUM(T$37:T40)/COUNT(T$37:T40),#N/A)</f>
        <v>#N/A</v>
      </c>
      <c r="V40" s="2" t="str">
        <f>IF(P40="",#N/A,IF(D40="H",P40,""))</f>
        <v/>
      </c>
      <c r="W40" s="4" t="e">
        <f>IF(V40="",#N/A,SUM(V$37:V40)/COUNT(V$37:V40))</f>
        <v>#N/A</v>
      </c>
      <c r="X40" s="2">
        <f>IF(P40="",#N/A,IF(D40="A",P40,""))</f>
        <v>1</v>
      </c>
      <c r="Y40" s="4">
        <f>IF(X40="",#N/A,SUM(X$37:X40)/COUNT(X$37:X40))</f>
        <v>1</v>
      </c>
    </row>
    <row r="41" spans="1:25" hidden="1" outlineLevel="1" x14ac:dyDescent="0.25">
      <c r="A41" s="7">
        <v>2017</v>
      </c>
      <c r="B41" s="7" t="s">
        <v>59</v>
      </c>
      <c r="C41" s="7">
        <v>5</v>
      </c>
      <c r="D41" s="7" t="s">
        <v>6</v>
      </c>
      <c r="E41" s="7" t="s">
        <v>26</v>
      </c>
      <c r="F41" s="17">
        <v>1</v>
      </c>
      <c r="G41" s="7" t="s">
        <v>48</v>
      </c>
      <c r="H41" s="7" t="s">
        <v>49</v>
      </c>
      <c r="I41" s="7" t="s">
        <v>52</v>
      </c>
      <c r="J41" s="7">
        <v>10</v>
      </c>
      <c r="K41" s="7">
        <v>16</v>
      </c>
      <c r="L41" s="1">
        <f t="shared" si="15"/>
        <v>-6</v>
      </c>
      <c r="M41">
        <f>IF(J41="","",SUM(J$37:J41))</f>
        <v>152</v>
      </c>
      <c r="N41">
        <f>IF(K41="","",SUM(K$37:K41))</f>
        <v>121</v>
      </c>
      <c r="O41" s="1">
        <f t="shared" si="16"/>
        <v>31</v>
      </c>
      <c r="P41" s="2">
        <f t="shared" si="17"/>
        <v>0</v>
      </c>
      <c r="Q41" s="4">
        <f>IF(P41="",#N/A,SUM(P$37:P41)/COUNT(P$37:P41))</f>
        <v>0.6</v>
      </c>
      <c r="R41" s="2">
        <f t="shared" si="14"/>
        <v>0</v>
      </c>
      <c r="S41" s="3" t="e">
        <f>IF(OR(ISNA(Q42),ISBLANK(Q42)),SUM(R$37:R41)/COUNT(R$37:R41),#N/A)</f>
        <v>#N/A</v>
      </c>
      <c r="T41" s="2">
        <f t="shared" si="18"/>
        <v>0</v>
      </c>
      <c r="U41" s="3" t="e">
        <f>IF(OR(ISNA(Q42),ISBLANK(Q42)),SUM(T$37:T41)/COUNT(T$37:T41),#N/A)</f>
        <v>#N/A</v>
      </c>
      <c r="V41" s="2">
        <f>IF(P41="",#N/A,IF(D41="H",P41,""))</f>
        <v>0</v>
      </c>
      <c r="W41" s="4">
        <f>IF(V41="",#N/A,SUM(V$37:V41)/COUNT(V$37:V41))</f>
        <v>0.33333333333333331</v>
      </c>
      <c r="X41" s="2" t="str">
        <f>IF(P41="",#N/A,IF(D41="A",P41,""))</f>
        <v/>
      </c>
      <c r="Y41" s="4" t="e">
        <f>IF(X41="",#N/A,SUM(X$37:X41)/COUNT(X$37:X41))</f>
        <v>#N/A</v>
      </c>
    </row>
    <row r="42" spans="1:25" hidden="1" outlineLevel="1" x14ac:dyDescent="0.25">
      <c r="A42" s="7">
        <v>2017</v>
      </c>
      <c r="B42" s="7" t="s">
        <v>59</v>
      </c>
      <c r="C42" s="7">
        <v>6</v>
      </c>
      <c r="D42" s="7" t="s">
        <v>7</v>
      </c>
      <c r="E42" s="7" t="s">
        <v>44</v>
      </c>
      <c r="F42" s="17">
        <v>4</v>
      </c>
      <c r="G42" s="7" t="s">
        <v>57</v>
      </c>
      <c r="H42" s="7" t="s">
        <v>55</v>
      </c>
      <c r="I42" s="7" t="s">
        <v>50</v>
      </c>
      <c r="J42" s="7">
        <v>27</v>
      </c>
      <c r="K42" s="7">
        <v>17</v>
      </c>
      <c r="L42" s="1">
        <f t="shared" si="15"/>
        <v>10</v>
      </c>
      <c r="M42">
        <f>IF(J42="","",SUM(J$37:J42))</f>
        <v>179</v>
      </c>
      <c r="N42">
        <f>IF(K42="","",SUM(K$37:K42))</f>
        <v>138</v>
      </c>
      <c r="O42" s="1">
        <f t="shared" si="16"/>
        <v>41</v>
      </c>
      <c r="P42" s="2">
        <f t="shared" si="17"/>
        <v>1</v>
      </c>
      <c r="Q42" s="4">
        <f>IF(P42="",#N/A,SUM(P$37:P42)/COUNT(P$37:P42))</f>
        <v>0.66666666666666663</v>
      </c>
      <c r="R42" s="2">
        <f t="shared" si="14"/>
        <v>1</v>
      </c>
      <c r="S42" s="3" t="e">
        <f>IF(OR(ISNA(Q43),ISBLANK(Q43)),SUM(R$37:R42)/COUNT(R$37:R42),#N/A)</f>
        <v>#N/A</v>
      </c>
      <c r="T42" s="2">
        <f t="shared" si="18"/>
        <v>1</v>
      </c>
      <c r="U42" s="3" t="e">
        <f>IF(OR(ISNA(Q43),ISBLANK(Q43)),SUM(T$37:T42)/COUNT(T$37:T42),#N/A)</f>
        <v>#N/A</v>
      </c>
      <c r="V42" s="2" t="str">
        <f>IF(P42="",#N/A,IF(D42="H",P42,""))</f>
        <v/>
      </c>
      <c r="W42" s="4" t="e">
        <f>IF(V42="",#N/A,SUM(V$37:V42)/COUNT(V$37:V42))</f>
        <v>#N/A</v>
      </c>
      <c r="X42" s="2">
        <f>IF(P42="",#N/A,IF(D42="A",P42,""))</f>
        <v>1</v>
      </c>
      <c r="Y42" s="4">
        <f>IF(X42="",#N/A,SUM(X$37:X42)/COUNT(X$37:X42))</f>
        <v>1</v>
      </c>
    </row>
    <row r="43" spans="1:25" hidden="1" outlineLevel="1" x14ac:dyDescent="0.25">
      <c r="A43" s="7">
        <v>2017</v>
      </c>
      <c r="B43" s="7" t="s">
        <v>59</v>
      </c>
      <c r="C43" s="7">
        <v>7</v>
      </c>
      <c r="D43" s="7" t="s">
        <v>6</v>
      </c>
      <c r="E43" s="7" t="s">
        <v>28</v>
      </c>
      <c r="F43" s="17">
        <v>1</v>
      </c>
      <c r="G43" s="7" t="s">
        <v>48</v>
      </c>
      <c r="H43" s="7" t="s">
        <v>49</v>
      </c>
      <c r="I43" s="7" t="s">
        <v>56</v>
      </c>
      <c r="J43" s="7">
        <v>33</v>
      </c>
      <c r="K43" s="7">
        <v>0</v>
      </c>
      <c r="L43" s="1">
        <f t="shared" si="15"/>
        <v>33</v>
      </c>
      <c r="M43">
        <f>IF(J43="","",SUM(J$37:J43))</f>
        <v>212</v>
      </c>
      <c r="N43">
        <f>IF(K43="","",SUM(K$37:K43))</f>
        <v>138</v>
      </c>
      <c r="O43" s="1">
        <f t="shared" si="16"/>
        <v>74</v>
      </c>
      <c r="P43" s="2">
        <f t="shared" si="17"/>
        <v>1</v>
      </c>
      <c r="Q43" s="4">
        <f>IF(P43="",#N/A,SUM(P$37:P43)/COUNT(P$37:P43))</f>
        <v>0.7142857142857143</v>
      </c>
      <c r="R43" s="2">
        <f t="shared" si="14"/>
        <v>1</v>
      </c>
      <c r="S43" s="3" t="e">
        <f>IF(OR(ISNA(Q45),ISBLANK(Q45)),SUM(R$37:R43)/COUNT(R$37:R43),#N/A)</f>
        <v>#N/A</v>
      </c>
      <c r="T43" s="2">
        <f>IF(P43="",1,R43)</f>
        <v>1</v>
      </c>
      <c r="U43" s="3" t="e">
        <f>IF(OR(ISNA(Q45),ISBLANK(Q45)),SUM(T$37:T43)/COUNT(T$37:T43),#N/A)</f>
        <v>#N/A</v>
      </c>
      <c r="V43" s="2">
        <f>IF(P43="",#N/A,IF(D43="H",P43,""))</f>
        <v>1</v>
      </c>
      <c r="W43" s="4">
        <f>IF(V43="",#N/A,SUM(V$37:V43)/COUNT(V$37:V43))</f>
        <v>0.5</v>
      </c>
      <c r="X43" s="2" t="str">
        <f>IF(P43="",#N/A,IF(D43="A",P43,""))</f>
        <v/>
      </c>
      <c r="Y43" s="4" t="e">
        <f>IF(X43="",#N/A,SUM(X$37:X43)/COUNT(X$37:X43))</f>
        <v>#N/A</v>
      </c>
    </row>
    <row r="44" spans="1:25" hidden="1" outlineLevel="1" x14ac:dyDescent="0.25">
      <c r="A44" s="7">
        <v>2017</v>
      </c>
      <c r="B44" s="7" t="s">
        <v>59</v>
      </c>
      <c r="C44" s="7">
        <v>8</v>
      </c>
      <c r="D44" s="7" t="s">
        <v>20</v>
      </c>
      <c r="E44" s="7"/>
      <c r="F44" s="17"/>
      <c r="G44" s="7"/>
      <c r="H44" s="7"/>
      <c r="I44" s="7"/>
      <c r="J44" s="7"/>
      <c r="K44" s="7"/>
      <c r="L44" s="1"/>
      <c r="O44" s="1">
        <v>74</v>
      </c>
      <c r="P44" s="2"/>
      <c r="Q44" s="4"/>
      <c r="R44" s="2"/>
      <c r="S44" s="3"/>
      <c r="T44" s="2"/>
      <c r="U44" s="3"/>
      <c r="V44" s="2"/>
      <c r="W44" s="4"/>
      <c r="Y44" s="4"/>
    </row>
    <row r="45" spans="1:25" hidden="1" outlineLevel="1" x14ac:dyDescent="0.25">
      <c r="A45" s="7">
        <v>2017</v>
      </c>
      <c r="B45" s="7" t="s">
        <v>59</v>
      </c>
      <c r="C45" s="7">
        <v>9</v>
      </c>
      <c r="D45" s="7" t="s">
        <v>7</v>
      </c>
      <c r="E45" s="7" t="s">
        <v>31</v>
      </c>
      <c r="F45" s="17">
        <v>2</v>
      </c>
      <c r="G45" s="7" t="s">
        <v>48</v>
      </c>
      <c r="H45" s="7" t="s">
        <v>54</v>
      </c>
      <c r="I45" s="7" t="s">
        <v>56</v>
      </c>
      <c r="J45" s="7">
        <v>51</v>
      </c>
      <c r="K45" s="7">
        <v>17</v>
      </c>
      <c r="L45" s="1">
        <f t="shared" ref="L45:L55" si="19">IF(AND(J45="",K45=""),"",J45-K45)</f>
        <v>34</v>
      </c>
      <c r="M45">
        <f>IF(J45="","",SUM(J$37:J45))</f>
        <v>263</v>
      </c>
      <c r="N45">
        <f>IF(K45="","",SUM(K$37:K45))</f>
        <v>155</v>
      </c>
      <c r="O45" s="1">
        <f>IF(OR(M45="",N45=""),"",M45-N45)</f>
        <v>108</v>
      </c>
      <c r="P45" s="2">
        <f>IF(OR(J45="",K45=""),"",IF(K45=J45,0.5,IF(K45&lt;J45,1,0)))</f>
        <v>1</v>
      </c>
      <c r="Q45" s="4">
        <f>IF(P45="",#N/A,SUM(P$37:P45)/COUNT(P$37:P45))</f>
        <v>0.75</v>
      </c>
      <c r="R45" s="2">
        <f t="shared" ref="R45:R53" si="20">IF(K45="",0,P45)</f>
        <v>1</v>
      </c>
      <c r="S45" s="3" t="e">
        <f>IF(OR(ISNA(Q46),ISBLANK(Q46)),SUM(R$37:R45)/COUNT(R$37:R45),#N/A)</f>
        <v>#N/A</v>
      </c>
      <c r="T45" s="2">
        <f t="shared" ref="T45:T53" si="21">IF(P45="",1,R45)</f>
        <v>1</v>
      </c>
      <c r="U45" s="3" t="e">
        <f>IF(OR(ISNA(Q46),ISBLANK(Q46)),SUM(T$37:T45)/COUNT(T$37:T45),#N/A)</f>
        <v>#N/A</v>
      </c>
      <c r="V45" s="2" t="str">
        <f>IF(P45="",#N/A,IF(D45="H",P45,""))</f>
        <v/>
      </c>
      <c r="W45" s="4" t="e">
        <f>IF(V45="",#N/A,SUM(V$37:V45)/COUNT(V$37:V45))</f>
        <v>#N/A</v>
      </c>
      <c r="X45" s="2">
        <f>IF(P45="",#N/A,IF(D45="A",P45,""))</f>
        <v>1</v>
      </c>
      <c r="Y45" s="4">
        <f>IF(X45="",#N/A,SUM(X$37:X45)/COUNT(X$37:X45))</f>
        <v>1</v>
      </c>
    </row>
    <row r="46" spans="1:25" hidden="1" outlineLevel="1" x14ac:dyDescent="0.25">
      <c r="A46" s="7">
        <v>2017</v>
      </c>
      <c r="B46" s="7" t="s">
        <v>59</v>
      </c>
      <c r="C46" s="7">
        <v>10</v>
      </c>
      <c r="D46" s="7" t="s">
        <v>6</v>
      </c>
      <c r="E46" s="7" t="s">
        <v>45</v>
      </c>
      <c r="F46" s="17">
        <v>4</v>
      </c>
      <c r="G46" s="7" t="s">
        <v>57</v>
      </c>
      <c r="H46" s="7" t="s">
        <v>55</v>
      </c>
      <c r="I46" s="7" t="s">
        <v>52</v>
      </c>
      <c r="J46" s="7">
        <v>33</v>
      </c>
      <c r="K46" s="7">
        <v>7</v>
      </c>
      <c r="L46" s="1">
        <f t="shared" si="19"/>
        <v>26</v>
      </c>
      <c r="M46">
        <f>IF(J46="","",SUM(J$37:J46))</f>
        <v>296</v>
      </c>
      <c r="N46">
        <f>IF(K46="","",SUM(K$37:K46))</f>
        <v>162</v>
      </c>
      <c r="O46" s="1">
        <f t="shared" ref="O46:O53" si="22">IF(OR(M46="",N46=""),"",M46-N46)</f>
        <v>134</v>
      </c>
      <c r="P46" s="2">
        <f t="shared" ref="P46:P53" si="23">IF(OR(J46="",K46=""),"",IF(K46=J46,0.5,IF(K46&lt;J46,1,0)))</f>
        <v>1</v>
      </c>
      <c r="Q46" s="4">
        <f>IF(P46="",#N/A,SUM(P$37:P46)/COUNT(P$37:P46))</f>
        <v>0.77777777777777779</v>
      </c>
      <c r="R46" s="2">
        <f t="shared" si="20"/>
        <v>1</v>
      </c>
      <c r="S46" s="3" t="e">
        <f>IF(OR(ISNA(Q47),ISBLANK(Q47)),SUM(R$37:R46)/COUNT(R$37:R46),#N/A)</f>
        <v>#N/A</v>
      </c>
      <c r="T46" s="2">
        <f t="shared" si="21"/>
        <v>1</v>
      </c>
      <c r="U46" s="3" t="e">
        <f>IF(OR(ISNA(Q47),ISBLANK(Q47)),SUM(T$37:T46)/COUNT(T$37:T46),#N/A)</f>
        <v>#N/A</v>
      </c>
      <c r="V46" s="2">
        <f>IF(P46="",#N/A,IF(D46="H",P46,""))</f>
        <v>1</v>
      </c>
      <c r="W46" s="4">
        <f>IF(V46="",#N/A,SUM(V$37:V46)/COUNT(V$37:V46))</f>
        <v>0.6</v>
      </c>
      <c r="X46" s="2" t="str">
        <f>IF(P46="",#N/A,IF(D46="A",P46,""))</f>
        <v/>
      </c>
      <c r="Y46" s="4" t="e">
        <f>IF(X46="",#N/A,SUM(X$37:X46)/COUNT(X$37:X46))</f>
        <v>#N/A</v>
      </c>
    </row>
    <row r="47" spans="1:25" hidden="1" outlineLevel="1" x14ac:dyDescent="0.25">
      <c r="A47" s="7">
        <v>2017</v>
      </c>
      <c r="B47" s="7" t="s">
        <v>59</v>
      </c>
      <c r="C47" s="7">
        <v>11</v>
      </c>
      <c r="D47" s="7" t="s">
        <v>7</v>
      </c>
      <c r="E47" s="7" t="s">
        <v>24</v>
      </c>
      <c r="F47" s="17">
        <v>3</v>
      </c>
      <c r="G47" s="7" t="s">
        <v>48</v>
      </c>
      <c r="H47" s="7" t="s">
        <v>53</v>
      </c>
      <c r="I47" s="7" t="s">
        <v>51</v>
      </c>
      <c r="J47" s="7">
        <v>7</v>
      </c>
      <c r="K47" s="7">
        <v>24</v>
      </c>
      <c r="L47" s="1">
        <f t="shared" si="19"/>
        <v>-17</v>
      </c>
      <c r="M47">
        <f>IF(J47="","",SUM(J$37:J47))</f>
        <v>303</v>
      </c>
      <c r="N47">
        <f>IF(K47="","",SUM(K$37:K47))</f>
        <v>186</v>
      </c>
      <c r="O47" s="1">
        <f t="shared" si="22"/>
        <v>117</v>
      </c>
      <c r="P47" s="2">
        <f t="shared" si="23"/>
        <v>0</v>
      </c>
      <c r="Q47" s="4">
        <f>IF(P47="",#N/A,SUM(P$37:P47)/COUNT(P$37:P47))</f>
        <v>0.7</v>
      </c>
      <c r="R47" s="2">
        <f t="shared" si="20"/>
        <v>0</v>
      </c>
      <c r="S47" s="3" t="e">
        <f>IF(OR(ISNA(Q48),ISBLANK(Q48)),SUM(R$37:R47)/COUNT(R$37:R47),#N/A)</f>
        <v>#N/A</v>
      </c>
      <c r="T47" s="2">
        <f t="shared" si="21"/>
        <v>0</v>
      </c>
      <c r="U47" s="3" t="e">
        <f>IF(OR(ISNA(Q48),ISBLANK(Q48)),SUM(T$37:T47)/COUNT(T$37:T47),#N/A)</f>
        <v>#N/A</v>
      </c>
      <c r="V47" s="2" t="str">
        <f>IF(P47="",#N/A,IF(D47="H",P47,""))</f>
        <v/>
      </c>
      <c r="W47" s="4" t="e">
        <f>IF(V47="",#N/A,SUM(V$37:V47)/COUNT(V$37:V47))</f>
        <v>#N/A</v>
      </c>
      <c r="X47" s="2">
        <f>IF(P47="",#N/A,IF(D47="A",P47,""))</f>
        <v>0</v>
      </c>
      <c r="Y47" s="4">
        <f>IF(X47="",#N/A,SUM(X$37:X47)/COUNT(X$37:X47))</f>
        <v>0.8</v>
      </c>
    </row>
    <row r="48" spans="1:25" hidden="1" outlineLevel="1" x14ac:dyDescent="0.25">
      <c r="A48" s="7">
        <v>2017</v>
      </c>
      <c r="B48" s="7" t="s">
        <v>59</v>
      </c>
      <c r="C48" s="7">
        <v>12</v>
      </c>
      <c r="D48" s="7" t="s">
        <v>6</v>
      </c>
      <c r="E48" s="7" t="s">
        <v>35</v>
      </c>
      <c r="F48" s="17">
        <v>3</v>
      </c>
      <c r="G48" s="7" t="s">
        <v>48</v>
      </c>
      <c r="H48" s="7" t="s">
        <v>55</v>
      </c>
      <c r="I48" s="7" t="s">
        <v>51</v>
      </c>
      <c r="J48" s="7">
        <v>26</v>
      </c>
      <c r="K48" s="7">
        <v>20</v>
      </c>
      <c r="L48" s="1">
        <f t="shared" si="19"/>
        <v>6</v>
      </c>
      <c r="M48">
        <f>IF(J48="","",SUM(J$37:J48))</f>
        <v>329</v>
      </c>
      <c r="N48">
        <f>IF(K48="","",SUM(K$37:K48))</f>
        <v>206</v>
      </c>
      <c r="O48" s="1">
        <f t="shared" si="22"/>
        <v>123</v>
      </c>
      <c r="P48" s="2">
        <f t="shared" si="23"/>
        <v>1</v>
      </c>
      <c r="Q48" s="4">
        <f>IF(P48="",#N/A,SUM(P$37:P48)/COUNT(P$37:P48))</f>
        <v>0.72727272727272729</v>
      </c>
      <c r="R48" s="2">
        <f t="shared" si="20"/>
        <v>1</v>
      </c>
      <c r="S48" s="3" t="e">
        <f>IF(OR(ISNA(Q49),ISBLANK(Q49)),SUM(R$37:R48)/COUNT(R$37:R48),#N/A)</f>
        <v>#N/A</v>
      </c>
      <c r="T48" s="2">
        <f t="shared" si="21"/>
        <v>1</v>
      </c>
      <c r="U48" s="3" t="e">
        <f>IF(OR(ISNA(Q49),ISBLANK(Q49)),SUM(T$37:T48)/COUNT(T$37:T48),#N/A)</f>
        <v>#N/A</v>
      </c>
      <c r="V48" s="2">
        <f>IF(P48="",#N/A,IF(D48="H",P48,""))</f>
        <v>1</v>
      </c>
      <c r="W48" s="4">
        <f>IF(V48="",#N/A,SUM(V$37:V48)/COUNT(V$37:V48))</f>
        <v>0.66666666666666663</v>
      </c>
      <c r="X48" s="2" t="str">
        <f>IF(P48="",#N/A,IF(D48="A",P48,""))</f>
        <v/>
      </c>
      <c r="Y48" s="4" t="e">
        <f>IF(X48="",#N/A,SUM(X$37:X48)/COUNT(X$37:X48))</f>
        <v>#N/A</v>
      </c>
    </row>
    <row r="49" spans="1:25" hidden="1" outlineLevel="1" x14ac:dyDescent="0.25">
      <c r="A49" s="7">
        <v>2017</v>
      </c>
      <c r="B49" s="7" t="s">
        <v>59</v>
      </c>
      <c r="C49" s="7">
        <v>13</v>
      </c>
      <c r="D49" s="7" t="s">
        <v>7</v>
      </c>
      <c r="E49" s="7" t="s">
        <v>28</v>
      </c>
      <c r="F49" s="17">
        <v>1</v>
      </c>
      <c r="G49" s="7" t="s">
        <v>48</v>
      </c>
      <c r="H49" s="7" t="s">
        <v>49</v>
      </c>
      <c r="I49" s="7" t="s">
        <v>56</v>
      </c>
      <c r="J49" s="7">
        <v>32</v>
      </c>
      <c r="K49" s="7">
        <v>16</v>
      </c>
      <c r="L49" s="1">
        <f t="shared" si="19"/>
        <v>16</v>
      </c>
      <c r="M49">
        <f>IF(J49="","",SUM(J$37:J49))</f>
        <v>361</v>
      </c>
      <c r="N49">
        <f>IF(K49="","",SUM(K$37:K49))</f>
        <v>222</v>
      </c>
      <c r="O49" s="1">
        <f t="shared" si="22"/>
        <v>139</v>
      </c>
      <c r="P49" s="2">
        <f t="shared" si="23"/>
        <v>1</v>
      </c>
      <c r="Q49" s="4">
        <f>IF(P49="",#N/A,SUM(P$37:P49)/COUNT(P$37:P49))</f>
        <v>0.75</v>
      </c>
      <c r="R49" s="2">
        <f t="shared" si="20"/>
        <v>1</v>
      </c>
      <c r="S49" s="3" t="e">
        <f>IF(OR(ISNA(Q50),ISBLANK(Q50)),SUM(R$37:R49)/COUNT(R$37:R49),#N/A)</f>
        <v>#N/A</v>
      </c>
      <c r="T49" s="2">
        <f t="shared" si="21"/>
        <v>1</v>
      </c>
      <c r="U49" s="3" t="e">
        <f>IF(OR(ISNA(Q50),ISBLANK(Q50)),SUM(T$37:T49)/COUNT(T$37:T49),#N/A)</f>
        <v>#N/A</v>
      </c>
      <c r="V49" s="2" t="str">
        <f>IF(P49="",#N/A,IF(D49="H",P49,""))</f>
        <v/>
      </c>
      <c r="W49" s="4" t="e">
        <f>IF(V49="",#N/A,SUM(V$37:V49)/COUNT(V$37:V49))</f>
        <v>#N/A</v>
      </c>
      <c r="X49" s="2">
        <f>IF(P49="",#N/A,IF(D49="A",P49,""))</f>
        <v>1</v>
      </c>
      <c r="Y49" s="4">
        <f>IF(X49="",#N/A,SUM(X$37:X49)/COUNT(X$37:X49))</f>
        <v>0.83333333333333337</v>
      </c>
    </row>
    <row r="50" spans="1:25" hidden="1" outlineLevel="1" x14ac:dyDescent="0.25">
      <c r="A50" s="7">
        <v>2017</v>
      </c>
      <c r="B50" s="7" t="s">
        <v>59</v>
      </c>
      <c r="C50" s="7">
        <v>14</v>
      </c>
      <c r="D50" s="7" t="s">
        <v>6</v>
      </c>
      <c r="E50" s="7" t="s">
        <v>46</v>
      </c>
      <c r="F50" s="17">
        <v>2</v>
      </c>
      <c r="G50" s="7" t="s">
        <v>48</v>
      </c>
      <c r="H50" s="7" t="s">
        <v>54</v>
      </c>
      <c r="I50" s="7" t="s">
        <v>50</v>
      </c>
      <c r="J50" s="7">
        <v>35</v>
      </c>
      <c r="K50" s="7">
        <v>43</v>
      </c>
      <c r="L50" s="1">
        <f t="shared" si="19"/>
        <v>-8</v>
      </c>
      <c r="M50">
        <f>IF(J50="","",SUM(J$37:J50))</f>
        <v>396</v>
      </c>
      <c r="N50">
        <f>IF(K50="","",SUM(K$37:K50))</f>
        <v>265</v>
      </c>
      <c r="O50" s="1">
        <f t="shared" si="22"/>
        <v>131</v>
      </c>
      <c r="P50" s="2">
        <f t="shared" si="23"/>
        <v>0</v>
      </c>
      <c r="Q50" s="4">
        <f>IF(P50="",#N/A,SUM(P$37:P50)/COUNT(P$37:P50))</f>
        <v>0.69230769230769229</v>
      </c>
      <c r="R50" s="2">
        <f t="shared" si="20"/>
        <v>0</v>
      </c>
      <c r="S50" s="3" t="e">
        <f>IF(OR(ISNA(Q51),ISBLANK(Q51)),SUM(R$37:R50)/COUNT(R$37:R50),#N/A)</f>
        <v>#N/A</v>
      </c>
      <c r="T50" s="2">
        <f t="shared" si="21"/>
        <v>0</v>
      </c>
      <c r="U50" s="3" t="e">
        <f>IF(OR(ISNA(Q51),ISBLANK(Q51)),SUM(T$37:T50)/COUNT(T$37:T50),#N/A)</f>
        <v>#N/A</v>
      </c>
      <c r="V50" s="2">
        <f>IF(P50="",#N/A,IF(D50="H",P50,""))</f>
        <v>0</v>
      </c>
      <c r="W50" s="4">
        <f>IF(V50="",#N/A,SUM(V$37:V50)/COUNT(V$37:V50))</f>
        <v>0.5714285714285714</v>
      </c>
      <c r="X50" s="2" t="str">
        <f>IF(P50="",#N/A,IF(D50="A",P50,""))</f>
        <v/>
      </c>
      <c r="Y50" s="4" t="e">
        <f>IF(X50="",#N/A,SUM(X$37:X50)/COUNT(X$37:X50))</f>
        <v>#N/A</v>
      </c>
    </row>
    <row r="51" spans="1:25" hidden="1" outlineLevel="1" x14ac:dyDescent="0.25">
      <c r="A51" s="7">
        <v>2017</v>
      </c>
      <c r="B51" s="7" t="s">
        <v>59</v>
      </c>
      <c r="C51" s="7">
        <v>15</v>
      </c>
      <c r="D51" s="7" t="s">
        <v>7</v>
      </c>
      <c r="E51" s="7" t="s">
        <v>26</v>
      </c>
      <c r="F51" s="17">
        <v>1</v>
      </c>
      <c r="G51" s="7" t="s">
        <v>48</v>
      </c>
      <c r="H51" s="7" t="s">
        <v>49</v>
      </c>
      <c r="I51" s="7" t="s">
        <v>52</v>
      </c>
      <c r="J51" s="7">
        <v>42</v>
      </c>
      <c r="K51" s="7">
        <v>7</v>
      </c>
      <c r="L51" s="1">
        <f t="shared" si="19"/>
        <v>35</v>
      </c>
      <c r="M51">
        <f>IF(J51="","",SUM(J$37:J51))</f>
        <v>438</v>
      </c>
      <c r="N51">
        <f>IF(K51="","",SUM(K$37:K51))</f>
        <v>272</v>
      </c>
      <c r="O51" s="1">
        <f t="shared" si="22"/>
        <v>166</v>
      </c>
      <c r="P51" s="2">
        <f t="shared" si="23"/>
        <v>1</v>
      </c>
      <c r="Q51" s="4">
        <f>IF(P51="",#N/A,SUM(P$37:P51)/COUNT(P$37:P51))</f>
        <v>0.7142857142857143</v>
      </c>
      <c r="R51" s="2">
        <f t="shared" si="20"/>
        <v>1</v>
      </c>
      <c r="S51" s="3" t="e">
        <f>IF(OR(ISNA(Q52),ISBLANK(Q52)),SUM(R$37:R51)/COUNT(R$37:R51),#N/A)</f>
        <v>#N/A</v>
      </c>
      <c r="T51" s="2">
        <f t="shared" si="21"/>
        <v>1</v>
      </c>
      <c r="U51" s="3" t="e">
        <f>IF(OR(ISNA(Q52),ISBLANK(Q52)),SUM(T$37:T51)/COUNT(T$37:T51),#N/A)</f>
        <v>#N/A</v>
      </c>
      <c r="V51" s="2" t="str">
        <f>IF(P51="",#N/A,IF(D51="H",P51,""))</f>
        <v/>
      </c>
      <c r="W51" s="4" t="e">
        <f>IF(V51="",#N/A,SUM(V$37:V51)/COUNT(V$37:V51))</f>
        <v>#N/A</v>
      </c>
      <c r="X51" s="2">
        <f>IF(P51="",#N/A,IF(D51="A",P51,""))</f>
        <v>1</v>
      </c>
      <c r="Y51" s="4">
        <f>IF(X51="",#N/A,SUM(X$37:X51)/COUNT(X$37:X51))</f>
        <v>0.8571428571428571</v>
      </c>
    </row>
    <row r="52" spans="1:25" hidden="1" outlineLevel="1" x14ac:dyDescent="0.25">
      <c r="A52" s="7">
        <v>2017</v>
      </c>
      <c r="B52" s="7" t="s">
        <v>59</v>
      </c>
      <c r="C52" s="7">
        <v>16</v>
      </c>
      <c r="D52" s="7" t="s">
        <v>7</v>
      </c>
      <c r="E52" s="7" t="s">
        <v>47</v>
      </c>
      <c r="F52" s="17">
        <v>4</v>
      </c>
      <c r="G52" s="7" t="s">
        <v>57</v>
      </c>
      <c r="H52" s="7" t="s">
        <v>55</v>
      </c>
      <c r="I52" s="7" t="s">
        <v>56</v>
      </c>
      <c r="J52" s="7">
        <v>27</v>
      </c>
      <c r="K52" s="7">
        <v>23</v>
      </c>
      <c r="L52" s="1">
        <f t="shared" si="19"/>
        <v>4</v>
      </c>
      <c r="M52">
        <f>IF(J52="","",SUM(J$37:J52))</f>
        <v>465</v>
      </c>
      <c r="N52">
        <f>IF(K52="","",SUM(K$37:K52))</f>
        <v>295</v>
      </c>
      <c r="O52" s="1">
        <f t="shared" si="22"/>
        <v>170</v>
      </c>
      <c r="P52" s="2">
        <f t="shared" si="23"/>
        <v>1</v>
      </c>
      <c r="Q52" s="4">
        <f>IF(P52="",#N/A,SUM(P$37:P52)/COUNT(P$37:P52))</f>
        <v>0.73333333333333328</v>
      </c>
      <c r="R52" s="2">
        <f t="shared" si="20"/>
        <v>1</v>
      </c>
      <c r="S52" s="3" t="e">
        <f>IF(OR(ISNA(Q53),ISBLANK(Q53)),SUM(R$37:R52)/COUNT(R$37:R52),#N/A)</f>
        <v>#N/A</v>
      </c>
      <c r="T52" s="2">
        <f t="shared" si="21"/>
        <v>1</v>
      </c>
      <c r="U52" s="3" t="e">
        <f>IF(OR(ISNA(Q53),ISBLANK(Q53)),SUM(T$37:T52)/COUNT(T$37:T52),#N/A)</f>
        <v>#N/A</v>
      </c>
      <c r="V52" s="2" t="str">
        <f>IF(P52="",#N/A,IF(D52="H",P52,""))</f>
        <v/>
      </c>
      <c r="W52" s="4" t="e">
        <f>IF(V52="",#N/A,SUM(V$37:V52)/COUNT(V$37:V52))</f>
        <v>#N/A</v>
      </c>
      <c r="X52" s="2">
        <f>IF(P52="",#N/A,IF(D52="A",P52,""))</f>
        <v>1</v>
      </c>
      <c r="Y52" s="4">
        <f>IF(X52="",#N/A,SUM(X$37:X52)/COUNT(X$37:X52))</f>
        <v>0.875</v>
      </c>
    </row>
    <row r="53" spans="1:25" hidden="1" outlineLevel="1" x14ac:dyDescent="0.25">
      <c r="A53" s="7">
        <v>2017</v>
      </c>
      <c r="B53" s="7" t="s">
        <v>59</v>
      </c>
      <c r="C53" s="7">
        <v>17</v>
      </c>
      <c r="D53" s="7" t="s">
        <v>6</v>
      </c>
      <c r="E53" s="7" t="s">
        <v>25</v>
      </c>
      <c r="F53" s="17">
        <v>1</v>
      </c>
      <c r="G53" s="7" t="s">
        <v>48</v>
      </c>
      <c r="H53" s="7" t="s">
        <v>49</v>
      </c>
      <c r="I53" s="7" t="s">
        <v>50</v>
      </c>
      <c r="J53" s="7">
        <v>34</v>
      </c>
      <c r="K53" s="7">
        <v>13</v>
      </c>
      <c r="L53" s="1">
        <f t="shared" si="19"/>
        <v>21</v>
      </c>
      <c r="M53">
        <f>IF(J53="","",SUM(J$37:J53))</f>
        <v>499</v>
      </c>
      <c r="N53">
        <f>IF(K53="","",SUM(K$37:K53))</f>
        <v>308</v>
      </c>
      <c r="O53" s="1">
        <f t="shared" si="22"/>
        <v>191</v>
      </c>
      <c r="P53" s="2">
        <f t="shared" si="23"/>
        <v>1</v>
      </c>
      <c r="Q53" s="4">
        <f>IF(P53="",#N/A,SUM(P$37:P53)/COUNT(P$37:P53))</f>
        <v>0.75</v>
      </c>
      <c r="R53" s="2">
        <f t="shared" si="20"/>
        <v>1</v>
      </c>
      <c r="S53" s="3">
        <f>IF(OR(ISNA(H54),ISBLANK(H54)),SUM(R$37:R53)/COUNT(R$37:R53),#N/A)</f>
        <v>0.75</v>
      </c>
      <c r="T53" s="2">
        <f t="shared" si="21"/>
        <v>1</v>
      </c>
      <c r="U53" s="3">
        <f>IF(OR(ISNA(H54),ISBLANK(H54)),SUM(T$37:T53)/COUNT(T$37:T53),#N/A)</f>
        <v>0.75</v>
      </c>
      <c r="V53" s="2">
        <f>IF(P53="",#N/A,IF(D53="H",P53,""))</f>
        <v>1</v>
      </c>
      <c r="W53" s="4">
        <f>IF(V53="",#N/A,SUM(V$37:V53)/COUNT(V$37:V53))</f>
        <v>0.625</v>
      </c>
      <c r="X53" s="2" t="str">
        <f>IF(P53="",#N/A,IF(D53="A",P53,""))</f>
        <v/>
      </c>
      <c r="Y53" s="4" t="e">
        <f>IF(X53="",#N/A,SUM(X$37:X53)/COUNT(X$37:X53))</f>
        <v>#N/A</v>
      </c>
    </row>
    <row r="54" spans="1:25" hidden="1" outlineLevel="1" x14ac:dyDescent="0.25">
      <c r="G54" s="9"/>
      <c r="H54" s="10"/>
    </row>
    <row r="55" spans="1:25" hidden="1" outlineLevel="1" x14ac:dyDescent="0.25">
      <c r="A55" s="8">
        <v>2017</v>
      </c>
      <c r="B55" s="8" t="s">
        <v>60</v>
      </c>
      <c r="C55" s="8" t="s">
        <v>69</v>
      </c>
      <c r="D55" s="8" t="s">
        <v>6</v>
      </c>
      <c r="E55" s="8" t="s">
        <v>37</v>
      </c>
      <c r="F55" s="16"/>
      <c r="G55" s="8"/>
      <c r="H55" s="8"/>
      <c r="I55" s="8"/>
      <c r="J55" s="8">
        <v>13</v>
      </c>
      <c r="K55" s="8">
        <v>26</v>
      </c>
      <c r="L55" s="1">
        <f t="shared" si="19"/>
        <v>-13</v>
      </c>
      <c r="M55">
        <f>IF(J55="","",SUM(J$55:J55))</f>
        <v>13</v>
      </c>
      <c r="N55">
        <f>IF(K55="","",SUM(K$55:K55))</f>
        <v>26</v>
      </c>
      <c r="O55" s="1">
        <f>IF(OR(M55="",N55=""),"",M55-N55)</f>
        <v>-13</v>
      </c>
      <c r="P55" s="2">
        <f>IF(OR(J55="",K55=""),"",IF(K55=J55,0.5,IF(K55&lt;J55,1,0)))</f>
        <v>0</v>
      </c>
      <c r="Q55" s="4">
        <f>IF(P55="",#N/A,SUM(P$55:P55)/COUNT(P$55:P55))</f>
        <v>0</v>
      </c>
    </row>
    <row r="56" spans="1:25" hidden="1" outlineLevel="1" x14ac:dyDescent="0.25">
      <c r="A56" s="8">
        <v>2017</v>
      </c>
      <c r="B56" s="8" t="s">
        <v>60</v>
      </c>
      <c r="C56" s="8" t="s">
        <v>70</v>
      </c>
      <c r="D56" s="8" t="s">
        <v>19</v>
      </c>
      <c r="E56" s="8"/>
      <c r="F56" s="16"/>
      <c r="G56" s="8"/>
      <c r="H56" s="8"/>
      <c r="I56" s="8"/>
      <c r="J56" s="8"/>
      <c r="K56" s="8"/>
      <c r="O56" s="1"/>
    </row>
    <row r="57" spans="1:25" hidden="1" outlineLevel="1" x14ac:dyDescent="0.25">
      <c r="A57" s="8">
        <v>2017</v>
      </c>
      <c r="B57" s="8" t="s">
        <v>60</v>
      </c>
      <c r="C57" s="8" t="s">
        <v>71</v>
      </c>
      <c r="D57" s="8" t="s">
        <v>19</v>
      </c>
      <c r="E57" s="8"/>
      <c r="F57" s="16"/>
      <c r="G57" s="8"/>
      <c r="H57" s="8"/>
      <c r="I57" s="8"/>
      <c r="J57" s="8"/>
      <c r="K57" s="8"/>
      <c r="O57" s="1"/>
    </row>
    <row r="58" spans="1:25" hidden="1" outlineLevel="1" x14ac:dyDescent="0.25">
      <c r="A58" s="8">
        <v>2017</v>
      </c>
      <c r="B58" s="8" t="s">
        <v>60</v>
      </c>
      <c r="C58" s="8" t="s">
        <v>72</v>
      </c>
      <c r="D58" s="8" t="s">
        <v>19</v>
      </c>
      <c r="E58" s="8"/>
      <c r="F58" s="16"/>
      <c r="G58" s="8"/>
      <c r="H58" s="8"/>
      <c r="I58" s="8"/>
      <c r="J58" s="8"/>
      <c r="K58" s="8"/>
      <c r="O58" s="1"/>
    </row>
    <row r="59" spans="1:25" collapsed="1" x14ac:dyDescent="0.25"/>
    <row r="60" spans="1:25" hidden="1" outlineLevel="1" x14ac:dyDescent="0.25">
      <c r="A60" s="6">
        <v>2018</v>
      </c>
      <c r="B60" s="6" t="s">
        <v>4</v>
      </c>
      <c r="C60" s="6" t="s">
        <v>75</v>
      </c>
      <c r="D60" s="6" t="s">
        <v>20</v>
      </c>
      <c r="E60" s="6"/>
      <c r="F60" s="13"/>
      <c r="G60" s="6"/>
      <c r="H60" s="6"/>
      <c r="I60" s="6"/>
      <c r="J60" s="6"/>
      <c r="K60" s="6"/>
    </row>
    <row r="61" spans="1:25" hidden="1" outlineLevel="1" x14ac:dyDescent="0.25">
      <c r="A61" s="6">
        <v>2018</v>
      </c>
      <c r="B61" s="6" t="s">
        <v>4</v>
      </c>
      <c r="C61" s="6">
        <v>1</v>
      </c>
      <c r="D61" s="6" t="s">
        <v>7</v>
      </c>
      <c r="E61" s="6" t="s">
        <v>61</v>
      </c>
      <c r="F61" s="13"/>
      <c r="G61" s="6"/>
      <c r="H61" s="6"/>
      <c r="I61" s="6"/>
      <c r="J61" s="6">
        <v>7</v>
      </c>
      <c r="K61" s="6">
        <v>33</v>
      </c>
      <c r="L61" s="1">
        <f t="shared" ref="L61:L64" si="24">IF(AND(J61="",K61=""),"",J61-K61)</f>
        <v>-26</v>
      </c>
      <c r="M61">
        <f>IF(J61="","",SUM(J$61:J61))</f>
        <v>7</v>
      </c>
      <c r="N61">
        <f>IF(K61="","",SUM(K$61:K61))</f>
        <v>33</v>
      </c>
      <c r="O61" s="1">
        <f>IF(OR(M61="",N61=""),"",M61-N61)</f>
        <v>-26</v>
      </c>
      <c r="P61" s="2">
        <f>IF(OR(J61="",K61=""),"",IF(K61=J61,0.5,IF(K61&lt;J61,1,0)))</f>
        <v>0</v>
      </c>
      <c r="Q61" s="4">
        <f>IF(P61="",#N/A,SUM(P$61:P61)/COUNT(P$61:P61))</f>
        <v>0</v>
      </c>
    </row>
    <row r="62" spans="1:25" hidden="1" outlineLevel="1" x14ac:dyDescent="0.25">
      <c r="A62" s="6">
        <v>2018</v>
      </c>
      <c r="B62" s="6" t="s">
        <v>4</v>
      </c>
      <c r="C62" s="6">
        <v>2</v>
      </c>
      <c r="D62" s="6" t="s">
        <v>6</v>
      </c>
      <c r="E62" s="6" t="s">
        <v>39</v>
      </c>
      <c r="F62" s="13"/>
      <c r="G62" s="6"/>
      <c r="H62" s="6"/>
      <c r="I62" s="6"/>
      <c r="J62" s="6">
        <v>19</v>
      </c>
      <c r="K62" s="6">
        <v>15</v>
      </c>
      <c r="L62" s="1">
        <f t="shared" si="24"/>
        <v>4</v>
      </c>
      <c r="M62">
        <f>IF(J62="","",SUM(J$61:J62))</f>
        <v>26</v>
      </c>
      <c r="N62">
        <f>IF(K62="","",SUM(K$61:K62))</f>
        <v>48</v>
      </c>
      <c r="O62" s="1">
        <f t="shared" ref="O62:O64" si="25">IF(OR(M62="",N62=""),"",M62-N62)</f>
        <v>-22</v>
      </c>
      <c r="P62" s="2">
        <f t="shared" ref="P62:P64" si="26">IF(OR(J62="",K62=""),"",IF(K62=J62,0.5,IF(K62&lt;J62,1,0)))</f>
        <v>1</v>
      </c>
      <c r="Q62" s="4">
        <f>IF(P62="",#N/A,SUM(P$61:P62)/COUNT(P$61:P62))</f>
        <v>0.5</v>
      </c>
    </row>
    <row r="63" spans="1:25" hidden="1" outlineLevel="1" x14ac:dyDescent="0.25">
      <c r="A63" s="6">
        <v>2018</v>
      </c>
      <c r="B63" s="6" t="s">
        <v>4</v>
      </c>
      <c r="C63" s="6">
        <v>3</v>
      </c>
      <c r="D63" s="6" t="s">
        <v>6</v>
      </c>
      <c r="E63" s="6" t="s">
        <v>45</v>
      </c>
      <c r="F63" s="13"/>
      <c r="G63" s="6"/>
      <c r="H63" s="6"/>
      <c r="I63" s="6"/>
      <c r="J63" s="6">
        <v>21</v>
      </c>
      <c r="K63" s="6">
        <v>20</v>
      </c>
      <c r="L63" s="1">
        <f t="shared" si="24"/>
        <v>1</v>
      </c>
      <c r="M63">
        <f>IF(J63="","",SUM(J$61:J63))</f>
        <v>47</v>
      </c>
      <c r="N63">
        <f>IF(K63="","",SUM(K$61:K63))</f>
        <v>68</v>
      </c>
      <c r="O63" s="1">
        <f t="shared" si="25"/>
        <v>-21</v>
      </c>
      <c r="P63" s="2">
        <f t="shared" si="26"/>
        <v>1</v>
      </c>
      <c r="Q63" s="4">
        <f>IF(P63="",#N/A,SUM(P$61:P63)/COUNT(P$61:P63))</f>
        <v>0.66666666666666663</v>
      </c>
    </row>
    <row r="64" spans="1:25" hidden="1" outlineLevel="1" x14ac:dyDescent="0.25">
      <c r="A64" s="6">
        <v>2018</v>
      </c>
      <c r="B64" s="6" t="s">
        <v>4</v>
      </c>
      <c r="C64" s="6">
        <v>4</v>
      </c>
      <c r="D64" s="6" t="s">
        <v>7</v>
      </c>
      <c r="E64" s="6" t="s">
        <v>35</v>
      </c>
      <c r="F64" s="13"/>
      <c r="G64" s="6"/>
      <c r="H64" s="6"/>
      <c r="I64" s="6"/>
      <c r="J64" s="6">
        <v>0</v>
      </c>
      <c r="K64" s="6">
        <v>28</v>
      </c>
      <c r="L64" s="1">
        <f t="shared" si="24"/>
        <v>-28</v>
      </c>
      <c r="M64">
        <f>IF(J64="","",SUM(J$61:J64))</f>
        <v>47</v>
      </c>
      <c r="N64">
        <f>IF(K64="","",SUM(K$61:K64))</f>
        <v>96</v>
      </c>
      <c r="O64" s="1">
        <f t="shared" si="25"/>
        <v>-49</v>
      </c>
      <c r="P64" s="2">
        <f t="shared" si="26"/>
        <v>0</v>
      </c>
      <c r="Q64" s="4">
        <f>IF(P64="",#N/A,SUM(P$61:P64)/COUNT(P$61:P64))</f>
        <v>0.5</v>
      </c>
    </row>
    <row r="65" spans="1:25" hidden="1" outlineLevel="1" x14ac:dyDescent="0.25"/>
    <row r="66" spans="1:25" hidden="1" outlineLevel="1" x14ac:dyDescent="0.25">
      <c r="A66" s="7">
        <v>2018</v>
      </c>
      <c r="B66" s="7" t="s">
        <v>59</v>
      </c>
      <c r="C66" s="7">
        <v>1</v>
      </c>
      <c r="D66" s="7" t="s">
        <v>7</v>
      </c>
      <c r="E66" s="7" t="s">
        <v>39</v>
      </c>
      <c r="F66" s="17">
        <v>4</v>
      </c>
      <c r="G66" s="7" t="s">
        <v>57</v>
      </c>
      <c r="H66" s="7" t="s">
        <v>49</v>
      </c>
      <c r="I66" s="7" t="s">
        <v>51</v>
      </c>
      <c r="J66" s="7">
        <v>33</v>
      </c>
      <c r="K66" s="7">
        <v>13</v>
      </c>
      <c r="L66" s="1">
        <f>IF(AND(J66="",K66=""),"",J66-K66)</f>
        <v>20</v>
      </c>
      <c r="M66">
        <f>IF(J66="","",SUM(J$66:J66))</f>
        <v>33</v>
      </c>
      <c r="N66">
        <f>IF(K66="","",SUM(K$66:K66))</f>
        <v>13</v>
      </c>
      <c r="O66" s="1">
        <f>IF(OR(M66="",N66=""),"",M66-N66)</f>
        <v>20</v>
      </c>
      <c r="P66" s="2">
        <f>IF(OR(J66="",K66=""),"",IF(K66=J66,0.5,IF(K66&lt;J66,1,0)))</f>
        <v>1</v>
      </c>
      <c r="Q66" s="4">
        <f>IF(P66="",#N/A,SUM(P$66:P66)/COUNT(P$66:P66))</f>
        <v>1</v>
      </c>
      <c r="R66" s="2">
        <f t="shared" ref="R66" si="27">IF(K66="",0,P66)</f>
        <v>1</v>
      </c>
      <c r="S66" s="3" t="e">
        <f>IF(OR(ISNA(Q67),ISBLANK(Q67)),SUM(R$66:R66)/COUNT(R$66:R66),#N/A)</f>
        <v>#N/A</v>
      </c>
      <c r="T66" s="2">
        <f>IF(P66="",1,R66)</f>
        <v>1</v>
      </c>
      <c r="U66" s="3" t="e">
        <f>IF(OR(ISNA(Q67),ISBLANK(Q67)),SUM(T$66:T66)/COUNT(T$66:T66),#N/A)</f>
        <v>#N/A</v>
      </c>
      <c r="V66" s="2" t="str">
        <f>IF(P66="",#N/A,IF(D66="H",P66,""))</f>
        <v/>
      </c>
      <c r="W66" s="4" t="e">
        <f>IF(V66="",#N/A,SUM(V$66:V66)/COUNT(V$66:V66))</f>
        <v>#N/A</v>
      </c>
      <c r="X66" s="2">
        <f>IF(P66="",#N/A,IF(D66="A",P66,""))</f>
        <v>1</v>
      </c>
      <c r="Y66" s="4">
        <f>IF(X66="",#N/A,SUM(X$66:X66)/COUNT(X$66:X66))</f>
        <v>1</v>
      </c>
    </row>
    <row r="67" spans="1:25" hidden="1" outlineLevel="1" x14ac:dyDescent="0.25">
      <c r="A67" s="7">
        <v>2018</v>
      </c>
      <c r="B67" s="7" t="s">
        <v>59</v>
      </c>
      <c r="C67" s="7">
        <v>2</v>
      </c>
      <c r="D67" s="7" t="s">
        <v>6</v>
      </c>
      <c r="E67" s="7" t="s">
        <v>28</v>
      </c>
      <c r="F67" s="17">
        <v>1</v>
      </c>
      <c r="G67" s="7" t="s">
        <v>48</v>
      </c>
      <c r="H67" s="7" t="s">
        <v>49</v>
      </c>
      <c r="I67" s="7" t="s">
        <v>51</v>
      </c>
      <c r="J67" s="7">
        <v>34</v>
      </c>
      <c r="K67" s="7">
        <v>0</v>
      </c>
      <c r="L67" s="1">
        <f t="shared" ref="L67:L82" si="28">IF(AND(J67="",K67=""),"",J67-K67)</f>
        <v>34</v>
      </c>
      <c r="M67">
        <f>IF(J67="","",SUM(J$66:J67))</f>
        <v>67</v>
      </c>
      <c r="N67">
        <f>IF(K67="","",SUM(K$66:K67))</f>
        <v>13</v>
      </c>
      <c r="O67" s="1">
        <f t="shared" ref="O67:O82" si="29">IF(OR(M67="",N67=""),"",M67-N67)</f>
        <v>54</v>
      </c>
      <c r="P67" s="2">
        <f t="shared" ref="P67:P82" si="30">IF(OR(J67="",K67=""),"",IF(K67=J67,0.5,IF(K67&lt;J67,1,0)))</f>
        <v>1</v>
      </c>
      <c r="Q67" s="4">
        <f>IF(P67="",#N/A,SUM(P$66:P67)/COUNT(P$66:P67))</f>
        <v>1</v>
      </c>
      <c r="R67" s="2">
        <f t="shared" ref="R67:R82" si="31">IF(K67="",0,P67)</f>
        <v>1</v>
      </c>
      <c r="S67" s="3" t="e">
        <f>IF(OR(ISNA(Q68),ISBLANK(Q68)),SUM(R$66:R67)/COUNT(R$66:R67),#N/A)</f>
        <v>#N/A</v>
      </c>
      <c r="T67" s="2">
        <f t="shared" ref="T67:T82" si="32">IF(P67="",1,R67)</f>
        <v>1</v>
      </c>
      <c r="U67" s="3" t="e">
        <f>IF(OR(ISNA(Q68),ISBLANK(Q68)),SUM(T$66:T67)/COUNT(T$66:T67),#N/A)</f>
        <v>#N/A</v>
      </c>
      <c r="V67" s="2">
        <f>IF(P67="",#N/A,IF(D67="H",P67,""))</f>
        <v>1</v>
      </c>
      <c r="W67" s="4">
        <f>IF(V67="",#N/A,SUM(V$66:V67)/COUNT(V$66:V67))</f>
        <v>1</v>
      </c>
      <c r="X67" s="2" t="str">
        <f>IF(P67="",#N/A,IF(D67="A",P67,""))</f>
        <v/>
      </c>
      <c r="Y67" s="4" t="e">
        <f>IF(X67="",#N/A,SUM(X$66:X67)/COUNT(X$66:X67))</f>
        <v>#N/A</v>
      </c>
    </row>
    <row r="68" spans="1:25" hidden="1" outlineLevel="1" x14ac:dyDescent="0.25">
      <c r="A68" s="7">
        <v>2018</v>
      </c>
      <c r="B68" s="7" t="s">
        <v>59</v>
      </c>
      <c r="C68" s="7">
        <v>3</v>
      </c>
      <c r="D68" s="7" t="s">
        <v>6</v>
      </c>
      <c r="E68" s="7" t="s">
        <v>40</v>
      </c>
      <c r="F68" s="17">
        <v>4</v>
      </c>
      <c r="G68" s="7" t="s">
        <v>57</v>
      </c>
      <c r="H68" s="7" t="s">
        <v>49</v>
      </c>
      <c r="I68" s="7" t="s">
        <v>56</v>
      </c>
      <c r="J68" s="7">
        <v>35</v>
      </c>
      <c r="K68" s="7">
        <v>23</v>
      </c>
      <c r="L68" s="1">
        <f t="shared" si="28"/>
        <v>12</v>
      </c>
      <c r="M68">
        <f>IF(J68="","",SUM(J$66:J68))</f>
        <v>102</v>
      </c>
      <c r="N68">
        <f>IF(K68="","",SUM(K$66:K68))</f>
        <v>36</v>
      </c>
      <c r="O68" s="1">
        <f t="shared" si="29"/>
        <v>66</v>
      </c>
      <c r="P68" s="2">
        <f t="shared" si="30"/>
        <v>1</v>
      </c>
      <c r="Q68" s="4">
        <f>IF(P68="",#N/A,SUM(P$66:P68)/COUNT(P$66:P68))</f>
        <v>1</v>
      </c>
      <c r="R68" s="2">
        <f t="shared" si="31"/>
        <v>1</v>
      </c>
      <c r="S68" s="3" t="e">
        <f>IF(OR(ISNA(Q69),ISBLANK(Q69)),SUM(R$66:R68)/COUNT(R$66:R68),#N/A)</f>
        <v>#N/A</v>
      </c>
      <c r="T68" s="2">
        <f t="shared" si="32"/>
        <v>1</v>
      </c>
      <c r="U68" s="3" t="e">
        <f>IF(OR(ISNA(Q69),ISBLANK(Q69)),SUM(T$66:T68)/COUNT(T$66:T68),#N/A)</f>
        <v>#N/A</v>
      </c>
      <c r="V68" s="2">
        <f>IF(P68="",#N/A,IF(D68="H",P68,""))</f>
        <v>1</v>
      </c>
      <c r="W68" s="4">
        <f>IF(V68="",#N/A,SUM(V$66:V68)/COUNT(V$66:V68))</f>
        <v>1</v>
      </c>
      <c r="X68" s="2" t="str">
        <f>IF(P68="",#N/A,IF(D68="A",P68,""))</f>
        <v/>
      </c>
      <c r="Y68" s="4" t="e">
        <f>IF(X68="",#N/A,SUM(X$66:X68)/COUNT(X$66:X68))</f>
        <v>#N/A</v>
      </c>
    </row>
    <row r="69" spans="1:25" hidden="1" outlineLevel="1" x14ac:dyDescent="0.25">
      <c r="A69" s="7">
        <v>2018</v>
      </c>
      <c r="B69" s="7" t="s">
        <v>59</v>
      </c>
      <c r="C69" s="7">
        <v>4</v>
      </c>
      <c r="D69" s="7" t="s">
        <v>6</v>
      </c>
      <c r="E69" s="7" t="s">
        <v>24</v>
      </c>
      <c r="F69" s="17">
        <v>2</v>
      </c>
      <c r="G69" s="7" t="s">
        <v>48</v>
      </c>
      <c r="H69" s="7" t="s">
        <v>53</v>
      </c>
      <c r="I69" s="7" t="s">
        <v>52</v>
      </c>
      <c r="J69" s="7">
        <v>38</v>
      </c>
      <c r="K69" s="7">
        <v>31</v>
      </c>
      <c r="L69" s="1">
        <f t="shared" si="28"/>
        <v>7</v>
      </c>
      <c r="M69">
        <f>IF(J69="","",SUM(J$66:J69))</f>
        <v>140</v>
      </c>
      <c r="N69">
        <f>IF(K69="","",SUM(K$66:K69))</f>
        <v>67</v>
      </c>
      <c r="O69" s="1">
        <f t="shared" si="29"/>
        <v>73</v>
      </c>
      <c r="P69" s="2">
        <f t="shared" si="30"/>
        <v>1</v>
      </c>
      <c r="Q69" s="4">
        <f>IF(P69="",#N/A,SUM(P$66:P69)/COUNT(P$66:P69))</f>
        <v>1</v>
      </c>
      <c r="R69" s="2">
        <f t="shared" si="31"/>
        <v>1</v>
      </c>
      <c r="S69" s="3" t="e">
        <f>IF(OR(ISNA(Q70),ISBLANK(Q70)),SUM(R$66:R69)/COUNT(R$66:R69),#N/A)</f>
        <v>#N/A</v>
      </c>
      <c r="T69" s="2">
        <f t="shared" si="32"/>
        <v>1</v>
      </c>
      <c r="U69" s="3" t="e">
        <f>IF(OR(ISNA(Q70),ISBLANK(Q70)),SUM(T$66:T69)/COUNT(T$66:T69),#N/A)</f>
        <v>#N/A</v>
      </c>
      <c r="V69" s="2">
        <f>IF(P69="",#N/A,IF(D69="H",P69,""))</f>
        <v>1</v>
      </c>
      <c r="W69" s="4">
        <f>IF(V69="",#N/A,SUM(V$66:V69)/COUNT(V$66:V69))</f>
        <v>1</v>
      </c>
      <c r="X69" s="2" t="str">
        <f>IF(P69="",#N/A,IF(D69="A",P69,""))</f>
        <v/>
      </c>
      <c r="Y69" s="4" t="e">
        <f>IF(X69="",#N/A,SUM(X$66:X69)/COUNT(X$66:X69))</f>
        <v>#N/A</v>
      </c>
    </row>
    <row r="70" spans="1:25" hidden="1" outlineLevel="1" x14ac:dyDescent="0.25">
      <c r="A70" s="7">
        <v>2018</v>
      </c>
      <c r="B70" s="7" t="s">
        <v>59</v>
      </c>
      <c r="C70" s="7">
        <v>5</v>
      </c>
      <c r="D70" s="7" t="s">
        <v>7</v>
      </c>
      <c r="E70" s="7" t="s">
        <v>26</v>
      </c>
      <c r="F70" s="17">
        <v>1</v>
      </c>
      <c r="G70" s="7" t="s">
        <v>48</v>
      </c>
      <c r="H70" s="7" t="s">
        <v>49</v>
      </c>
      <c r="I70" s="7" t="s">
        <v>56</v>
      </c>
      <c r="J70" s="7">
        <v>33</v>
      </c>
      <c r="K70" s="7">
        <v>31</v>
      </c>
      <c r="L70" s="1">
        <f t="shared" si="28"/>
        <v>2</v>
      </c>
      <c r="M70">
        <f>IF(J70="","",SUM(J$66:J70))</f>
        <v>173</v>
      </c>
      <c r="N70">
        <f>IF(K70="","",SUM(K$66:K70))</f>
        <v>98</v>
      </c>
      <c r="O70" s="1">
        <f t="shared" si="29"/>
        <v>75</v>
      </c>
      <c r="P70" s="2">
        <f t="shared" si="30"/>
        <v>1</v>
      </c>
      <c r="Q70" s="4">
        <f>IF(P70="",#N/A,SUM(P$66:P70)/COUNT(P$66:P70))</f>
        <v>1</v>
      </c>
      <c r="R70" s="2">
        <f t="shared" si="31"/>
        <v>1</v>
      </c>
      <c r="S70" s="3" t="e">
        <f>IF(OR(ISNA(Q71),ISBLANK(Q71)),SUM(R$66:R70)/COUNT(R$66:R70),#N/A)</f>
        <v>#N/A</v>
      </c>
      <c r="T70" s="2">
        <f t="shared" si="32"/>
        <v>1</v>
      </c>
      <c r="U70" s="3" t="e">
        <f>IF(OR(ISNA(Q71),ISBLANK(Q71)),SUM(T$66:T70)/COUNT(T$66:T70),#N/A)</f>
        <v>#N/A</v>
      </c>
      <c r="V70" s="2" t="str">
        <f>IF(P70="",#N/A,IF(D70="H",P70,""))</f>
        <v/>
      </c>
      <c r="W70" s="4" t="e">
        <f>IF(V70="",#N/A,SUM(V$66:V70)/COUNT(V$66:V70))</f>
        <v>#N/A</v>
      </c>
      <c r="X70" s="2">
        <f>IF(P70="",#N/A,IF(D70="A",P70,""))</f>
        <v>1</v>
      </c>
      <c r="Y70" s="4">
        <f>IF(X70="",#N/A,SUM(X$66:X70)/COUNT(X$66:X70))</f>
        <v>1</v>
      </c>
    </row>
    <row r="71" spans="1:25" hidden="1" outlineLevel="1" x14ac:dyDescent="0.25">
      <c r="A71" s="7">
        <v>2018</v>
      </c>
      <c r="B71" s="7" t="s">
        <v>59</v>
      </c>
      <c r="C71" s="7">
        <v>6</v>
      </c>
      <c r="D71" s="7" t="s">
        <v>7</v>
      </c>
      <c r="E71" s="7" t="s">
        <v>23</v>
      </c>
      <c r="F71" s="17">
        <v>4</v>
      </c>
      <c r="G71" s="7" t="s">
        <v>57</v>
      </c>
      <c r="H71" s="7" t="s">
        <v>49</v>
      </c>
      <c r="I71" s="7" t="s">
        <v>50</v>
      </c>
      <c r="J71" s="7">
        <v>23</v>
      </c>
      <c r="K71" s="7">
        <v>20</v>
      </c>
      <c r="L71" s="1">
        <f t="shared" si="28"/>
        <v>3</v>
      </c>
      <c r="M71">
        <f>IF(J71="","",SUM(J$66:J71))</f>
        <v>196</v>
      </c>
      <c r="N71">
        <f>IF(K71="","",SUM(K$66:K71))</f>
        <v>118</v>
      </c>
      <c r="O71" s="1">
        <f t="shared" si="29"/>
        <v>78</v>
      </c>
      <c r="P71" s="2">
        <f t="shared" si="30"/>
        <v>1</v>
      </c>
      <c r="Q71" s="4">
        <f>IF(P71="",#N/A,SUM(P$66:P71)/COUNT(P$66:P71))</f>
        <v>1</v>
      </c>
      <c r="R71" s="2">
        <f t="shared" si="31"/>
        <v>1</v>
      </c>
      <c r="S71" s="3" t="e">
        <f>IF(OR(ISNA(Q72),ISBLANK(Q72)),SUM(R$66:R71)/COUNT(R$66:R71),#N/A)</f>
        <v>#N/A</v>
      </c>
      <c r="T71" s="2">
        <f t="shared" si="32"/>
        <v>1</v>
      </c>
      <c r="U71" s="3" t="e">
        <f>IF(OR(ISNA(Q72),ISBLANK(Q72)),SUM(T$66:T71)/COUNT(T$66:T71),#N/A)</f>
        <v>#N/A</v>
      </c>
      <c r="V71" s="2" t="str">
        <f>IF(P71="",#N/A,IF(D71="H",P71,""))</f>
        <v/>
      </c>
      <c r="W71" s="4" t="e">
        <f>IF(V71="",#N/A,SUM(V$66:V71)/COUNT(V$66:V71))</f>
        <v>#N/A</v>
      </c>
      <c r="X71" s="2">
        <f>IF(P71="",#N/A,IF(D71="A",P71,""))</f>
        <v>1</v>
      </c>
      <c r="Y71" s="4">
        <f>IF(X71="",#N/A,SUM(X$66:X71)/COUNT(X$66:X71))</f>
        <v>1</v>
      </c>
    </row>
    <row r="72" spans="1:25" hidden="1" outlineLevel="1" x14ac:dyDescent="0.25">
      <c r="A72" s="7">
        <v>2018</v>
      </c>
      <c r="B72" s="7" t="s">
        <v>59</v>
      </c>
      <c r="C72" s="7">
        <v>7</v>
      </c>
      <c r="D72" s="7" t="s">
        <v>7</v>
      </c>
      <c r="E72" s="7" t="s">
        <v>25</v>
      </c>
      <c r="F72" s="17">
        <v>1</v>
      </c>
      <c r="G72" s="7" t="s">
        <v>48</v>
      </c>
      <c r="H72" s="7" t="s">
        <v>49</v>
      </c>
      <c r="I72" s="7" t="s">
        <v>50</v>
      </c>
      <c r="J72" s="7">
        <v>39</v>
      </c>
      <c r="K72" s="7">
        <v>10</v>
      </c>
      <c r="L72" s="1">
        <f t="shared" si="28"/>
        <v>29</v>
      </c>
      <c r="M72">
        <f>IF(J72="","",SUM(J$66:J72))</f>
        <v>235</v>
      </c>
      <c r="N72">
        <f>IF(K72="","",SUM(K$66:K72))</f>
        <v>128</v>
      </c>
      <c r="O72" s="1">
        <f t="shared" si="29"/>
        <v>107</v>
      </c>
      <c r="P72" s="2">
        <f t="shared" si="30"/>
        <v>1</v>
      </c>
      <c r="Q72" s="4">
        <f>IF(P72="",#N/A,SUM(P$66:P72)/COUNT(P$66:P72))</f>
        <v>1</v>
      </c>
      <c r="R72" s="2">
        <f t="shared" si="31"/>
        <v>1</v>
      </c>
      <c r="S72" s="3" t="e">
        <f>IF(OR(ISNA(Q73),ISBLANK(Q73)),SUM(R$66:R72)/COUNT(R$66:R72),#N/A)</f>
        <v>#N/A</v>
      </c>
      <c r="T72" s="2">
        <f t="shared" si="32"/>
        <v>1</v>
      </c>
      <c r="U72" s="3" t="e">
        <f>IF(OR(ISNA(Q73),ISBLANK(Q73)),SUM(T$66:T72)/COUNT(T$66:T72),#N/A)</f>
        <v>#N/A</v>
      </c>
      <c r="V72" s="2" t="str">
        <f>IF(P72="",#N/A,IF(D72="H",P72,""))</f>
        <v/>
      </c>
      <c r="W72" s="4" t="e">
        <f>IF(V72="",#N/A,SUM(V$66:V72)/COUNT(V$66:V72))</f>
        <v>#N/A</v>
      </c>
      <c r="X72" s="2">
        <f>IF(P72="",#N/A,IF(D72="A",P72,""))</f>
        <v>1</v>
      </c>
      <c r="Y72" s="4">
        <f>IF(X72="",#N/A,SUM(X$66:X72)/COUNT(X$66:X72))</f>
        <v>1</v>
      </c>
    </row>
    <row r="73" spans="1:25" hidden="1" outlineLevel="1" x14ac:dyDescent="0.25">
      <c r="A73" s="7">
        <v>2018</v>
      </c>
      <c r="B73" s="7" t="s">
        <v>59</v>
      </c>
      <c r="C73" s="7">
        <v>8</v>
      </c>
      <c r="D73" s="7" t="s">
        <v>6</v>
      </c>
      <c r="E73" s="7" t="s">
        <v>41</v>
      </c>
      <c r="F73" s="17">
        <v>2</v>
      </c>
      <c r="G73" s="7" t="s">
        <v>48</v>
      </c>
      <c r="H73" s="7" t="s">
        <v>53</v>
      </c>
      <c r="I73" s="7" t="s">
        <v>51</v>
      </c>
      <c r="J73" s="7">
        <v>29</v>
      </c>
      <c r="K73" s="7">
        <v>27</v>
      </c>
      <c r="L73" s="1">
        <f t="shared" si="28"/>
        <v>2</v>
      </c>
      <c r="M73">
        <f>IF(J73="","",SUM(J$66:J73))</f>
        <v>264</v>
      </c>
      <c r="N73">
        <f>IF(K73="","",SUM(K$66:K73))</f>
        <v>155</v>
      </c>
      <c r="O73" s="1">
        <f t="shared" si="29"/>
        <v>109</v>
      </c>
      <c r="P73" s="2">
        <f t="shared" si="30"/>
        <v>1</v>
      </c>
      <c r="Q73" s="4">
        <f>IF(P73="",#N/A,SUM(P$66:P73)/COUNT(P$66:P73))</f>
        <v>1</v>
      </c>
      <c r="R73" s="2">
        <f t="shared" si="31"/>
        <v>1</v>
      </c>
      <c r="S73" s="3" t="e">
        <f>IF(OR(ISNA(Q74),ISBLANK(Q74)),SUM(R$66:R73)/COUNT(R$66:R73),#N/A)</f>
        <v>#N/A</v>
      </c>
      <c r="T73" s="2">
        <f t="shared" si="32"/>
        <v>1</v>
      </c>
      <c r="U73" s="3" t="e">
        <f>IF(OR(ISNA(Q74),ISBLANK(Q74)),SUM(T$66:T73)/COUNT(T$66:T73),#N/A)</f>
        <v>#N/A</v>
      </c>
      <c r="V73" s="2">
        <f>IF(P73="",#N/A,IF(D73="H",P73,""))</f>
        <v>1</v>
      </c>
      <c r="W73" s="4">
        <f>IF(V73="",#N/A,SUM(V$66:V73)/COUNT(V$66:V73))</f>
        <v>1</v>
      </c>
      <c r="X73" s="2" t="str">
        <f>IF(P73="",#N/A,IF(D73="A",P73,""))</f>
        <v/>
      </c>
      <c r="Y73" s="4" t="e">
        <f>IF(X73="",#N/A,SUM(X$66:X73)/COUNT(X$66:X73))</f>
        <v>#N/A</v>
      </c>
    </row>
    <row r="74" spans="1:25" hidden="1" outlineLevel="1" x14ac:dyDescent="0.25">
      <c r="A74" s="7">
        <v>2018</v>
      </c>
      <c r="B74" s="7" t="s">
        <v>59</v>
      </c>
      <c r="C74" s="7">
        <v>9</v>
      </c>
      <c r="D74" s="7" t="s">
        <v>7</v>
      </c>
      <c r="E74" s="7" t="s">
        <v>35</v>
      </c>
      <c r="F74" s="17">
        <v>3</v>
      </c>
      <c r="G74" s="7" t="s">
        <v>48</v>
      </c>
      <c r="H74" s="7" t="s">
        <v>55</v>
      </c>
      <c r="I74" s="7" t="s">
        <v>52</v>
      </c>
      <c r="J74" s="7">
        <v>35</v>
      </c>
      <c r="K74" s="7">
        <v>45</v>
      </c>
      <c r="L74" s="1">
        <f t="shared" si="28"/>
        <v>-10</v>
      </c>
      <c r="M74">
        <f>IF(J74="","",SUM(J$66:J74))</f>
        <v>299</v>
      </c>
      <c r="N74">
        <f>IF(K74="","",SUM(K$66:K74))</f>
        <v>200</v>
      </c>
      <c r="O74" s="1">
        <f t="shared" si="29"/>
        <v>99</v>
      </c>
      <c r="P74" s="2">
        <f t="shared" si="30"/>
        <v>0</v>
      </c>
      <c r="Q74" s="4">
        <f>IF(P74="",#N/A,SUM(P$66:P74)/COUNT(P$66:P74))</f>
        <v>0.88888888888888884</v>
      </c>
      <c r="R74" s="2">
        <f t="shared" si="31"/>
        <v>0</v>
      </c>
      <c r="S74" s="3" t="e">
        <f>IF(OR(ISNA(Q75),ISBLANK(Q75)),SUM(R$66:R74)/COUNT(R$66:R74),#N/A)</f>
        <v>#N/A</v>
      </c>
      <c r="T74" s="2">
        <f t="shared" si="32"/>
        <v>0</v>
      </c>
      <c r="U74" s="3" t="e">
        <f>IF(OR(ISNA(Q75),ISBLANK(Q75)),SUM(T$66:T74)/COUNT(T$66:T74),#N/A)</f>
        <v>#N/A</v>
      </c>
      <c r="V74" s="2" t="str">
        <f>IF(P74="",#N/A,IF(D74="H",P74,""))</f>
        <v/>
      </c>
      <c r="W74" s="4" t="e">
        <f>IF(V74="",#N/A,SUM(V$66:V74)/COUNT(V$66:V74))</f>
        <v>#N/A</v>
      </c>
      <c r="X74" s="2">
        <f>IF(P74="",#N/A,IF(D74="A",P74,""))</f>
        <v>0</v>
      </c>
      <c r="Y74" s="4">
        <f>IF(X74="",#N/A,SUM(X$66:X74)/COUNT(X$66:X74))</f>
        <v>0.8</v>
      </c>
    </row>
    <row r="75" spans="1:25" hidden="1" outlineLevel="1" x14ac:dyDescent="0.25">
      <c r="A75" s="7">
        <v>2018</v>
      </c>
      <c r="B75" s="7" t="s">
        <v>59</v>
      </c>
      <c r="C75" s="7">
        <v>10</v>
      </c>
      <c r="D75" s="7" t="s">
        <v>6</v>
      </c>
      <c r="E75" s="7" t="s">
        <v>26</v>
      </c>
      <c r="F75" s="17">
        <v>1</v>
      </c>
      <c r="G75" s="7" t="s">
        <v>48</v>
      </c>
      <c r="H75" s="7" t="s">
        <v>49</v>
      </c>
      <c r="I75" s="7" t="s">
        <v>56</v>
      </c>
      <c r="J75" s="7">
        <v>36</v>
      </c>
      <c r="K75" s="7">
        <v>31</v>
      </c>
      <c r="L75" s="1">
        <f t="shared" si="28"/>
        <v>5</v>
      </c>
      <c r="M75">
        <f>IF(J75="","",SUM(J$66:J75))</f>
        <v>335</v>
      </c>
      <c r="N75">
        <f>IF(K75="","",SUM(K$66:K75))</f>
        <v>231</v>
      </c>
      <c r="O75" s="1">
        <f t="shared" si="29"/>
        <v>104</v>
      </c>
      <c r="P75" s="2">
        <f t="shared" si="30"/>
        <v>1</v>
      </c>
      <c r="Q75" s="4">
        <f>IF(P75="",#N/A,SUM(P$66:P75)/COUNT(P$66:P75))</f>
        <v>0.9</v>
      </c>
      <c r="R75" s="2">
        <f t="shared" si="31"/>
        <v>1</v>
      </c>
      <c r="S75" s="3" t="e">
        <f>IF(OR(ISNA(Q76),ISBLANK(Q76)),SUM(R$66:R75)/COUNT(R$66:R75),#N/A)</f>
        <v>#N/A</v>
      </c>
      <c r="T75" s="2">
        <f t="shared" si="32"/>
        <v>1</v>
      </c>
      <c r="U75" s="3" t="e">
        <f>IF(OR(ISNA(Q76),ISBLANK(Q76)),SUM(T$66:T75)/COUNT(T$66:T75),#N/A)</f>
        <v>#N/A</v>
      </c>
      <c r="V75" s="2">
        <f>IF(P75="",#N/A,IF(D75="H",P75,""))</f>
        <v>1</v>
      </c>
      <c r="W75" s="4">
        <f>IF(V75="",#N/A,SUM(V$66:V75)/COUNT(V$66:V75))</f>
        <v>1</v>
      </c>
      <c r="X75" s="2" t="str">
        <f>IF(P75="",#N/A,IF(D75="A",P75,""))</f>
        <v/>
      </c>
      <c r="Y75" s="4" t="e">
        <f>IF(X75="",#N/A,SUM(X$66:X75)/COUNT(X$66:X75))</f>
        <v>#N/A</v>
      </c>
    </row>
    <row r="76" spans="1:25" hidden="1" outlineLevel="1" x14ac:dyDescent="0.25">
      <c r="A76" s="7">
        <v>2018</v>
      </c>
      <c r="B76" s="7" t="s">
        <v>59</v>
      </c>
      <c r="C76" s="7">
        <v>11</v>
      </c>
      <c r="D76" s="7" t="s">
        <v>6</v>
      </c>
      <c r="E76" s="7" t="s">
        <v>22</v>
      </c>
      <c r="F76" s="17">
        <v>4</v>
      </c>
      <c r="G76" s="7" t="s">
        <v>57</v>
      </c>
      <c r="H76" s="7" t="s">
        <v>49</v>
      </c>
      <c r="I76" s="7" t="s">
        <v>52</v>
      </c>
      <c r="J76" s="7">
        <v>54</v>
      </c>
      <c r="K76" s="7">
        <v>51</v>
      </c>
      <c r="L76" s="1">
        <f t="shared" si="28"/>
        <v>3</v>
      </c>
      <c r="M76">
        <f>IF(J76="","",SUM(J$66:J76))</f>
        <v>389</v>
      </c>
      <c r="N76">
        <f>IF(K76="","",SUM(K$66:K76))</f>
        <v>282</v>
      </c>
      <c r="O76" s="1">
        <f t="shared" si="29"/>
        <v>107</v>
      </c>
      <c r="P76" s="2">
        <f t="shared" si="30"/>
        <v>1</v>
      </c>
      <c r="Q76" s="4">
        <f>IF(P76="",#N/A,SUM(P$66:P76)/COUNT(P$66:P76))</f>
        <v>0.90909090909090906</v>
      </c>
      <c r="R76" s="2">
        <f t="shared" si="31"/>
        <v>1</v>
      </c>
      <c r="S76" s="3" t="e">
        <f>IF(OR(ISNA(Q77),ISBLANK(Q78)),SUM(R$66:R76)/COUNT(R$66:R76),#N/A)</f>
        <v>#N/A</v>
      </c>
      <c r="T76" s="2">
        <f t="shared" si="32"/>
        <v>1</v>
      </c>
      <c r="U76" s="3" t="e">
        <f>IF(OR(ISNA(Q77),ISBLANK(Q78)),SUM(T$66:T76)/COUNT(T$66:T76),#N/A)</f>
        <v>#N/A</v>
      </c>
      <c r="V76" s="2">
        <f>IF(P76="",#N/A,IF(D76="H",P76,""))</f>
        <v>1</v>
      </c>
      <c r="W76" s="4">
        <f>IF(V76="",#N/A,SUM(V$66:V76)/COUNT(V$66:V76))</f>
        <v>1</v>
      </c>
      <c r="X76" s="2" t="str">
        <f>IF(P76="",#N/A,IF(D76="A",P76,""))</f>
        <v/>
      </c>
      <c r="Y76" s="4" t="e">
        <f>IF(X76="",#N/A,SUM(X$66:X76)/COUNT(X$66:X76))</f>
        <v>#N/A</v>
      </c>
    </row>
    <row r="77" spans="1:25" hidden="1" outlineLevel="1" x14ac:dyDescent="0.25">
      <c r="A77" s="7">
        <v>2018</v>
      </c>
      <c r="B77" s="7" t="s">
        <v>59</v>
      </c>
      <c r="C77" s="7">
        <v>12</v>
      </c>
      <c r="D77" s="7" t="s">
        <v>20</v>
      </c>
      <c r="E77" s="7"/>
      <c r="F77" s="17"/>
      <c r="G77" s="7"/>
      <c r="H77" s="7"/>
      <c r="I77" s="7"/>
      <c r="J77" s="7"/>
      <c r="K77" s="7"/>
      <c r="L77" s="1"/>
      <c r="M77" t="str">
        <f>IF(J77="","",SUM(J$66:J77))</f>
        <v/>
      </c>
      <c r="N77" t="str">
        <f>IF(K77="","",SUM(K$66:K77))</f>
        <v/>
      </c>
      <c r="O77" s="1">
        <v>107</v>
      </c>
      <c r="P77" s="2"/>
      <c r="Q77" s="4"/>
      <c r="R77" s="2"/>
      <c r="S77" s="3"/>
      <c r="T77" s="2"/>
      <c r="U77" s="3"/>
      <c r="V77" s="2"/>
      <c r="W77" s="4"/>
      <c r="Y77" s="4"/>
    </row>
    <row r="78" spans="1:25" hidden="1" outlineLevel="1" x14ac:dyDescent="0.25">
      <c r="A78" s="7">
        <v>2018</v>
      </c>
      <c r="B78" s="7" t="s">
        <v>59</v>
      </c>
      <c r="C78" s="7">
        <v>13</v>
      </c>
      <c r="D78" s="7" t="s">
        <v>7</v>
      </c>
      <c r="E78" s="7" t="s">
        <v>30</v>
      </c>
      <c r="F78" s="17">
        <v>2</v>
      </c>
      <c r="G78" s="7" t="s">
        <v>48</v>
      </c>
      <c r="H78" s="7" t="s">
        <v>53</v>
      </c>
      <c r="I78" s="7" t="s">
        <v>56</v>
      </c>
      <c r="J78" s="7">
        <v>30</v>
      </c>
      <c r="K78" s="7">
        <v>16</v>
      </c>
      <c r="L78" s="1">
        <f t="shared" si="28"/>
        <v>14</v>
      </c>
      <c r="M78">
        <f>IF(J78="","",SUM(J$66:J78))</f>
        <v>419</v>
      </c>
      <c r="N78">
        <f>IF(K78="","",SUM(K$66:K78))</f>
        <v>298</v>
      </c>
      <c r="O78" s="1">
        <f t="shared" si="29"/>
        <v>121</v>
      </c>
      <c r="P78" s="2">
        <f t="shared" si="30"/>
        <v>1</v>
      </c>
      <c r="Q78" s="4">
        <f>IF(P78="",#N/A,SUM(P$66:P78)/COUNT(P$66:P78))</f>
        <v>0.91666666666666663</v>
      </c>
      <c r="R78" s="2">
        <f>IF(K78="",0,P78)</f>
        <v>1</v>
      </c>
      <c r="S78" s="3" t="e">
        <f>IF(OR(ISNA(Q79),ISBLANK(Q79)),SUM(R$66:R78)/COUNT(R$66:R78),#N/A)</f>
        <v>#N/A</v>
      </c>
      <c r="T78" s="2">
        <f>IF(P78="",1,R78)</f>
        <v>1</v>
      </c>
      <c r="U78" s="3" t="e">
        <f>IF(OR(ISNA(Q79),ISBLANK(Q79)),SUM(T$66:T78)/COUNT(T$66:T78),#N/A)</f>
        <v>#N/A</v>
      </c>
      <c r="V78" s="2" t="str">
        <f>IF(P78="",#N/A,IF(D78="H",P78,""))</f>
        <v/>
      </c>
      <c r="W78" s="4" t="e">
        <f>IF(V78="",#N/A,SUM(V$66:V78)/COUNT(V$66:V78))</f>
        <v>#N/A</v>
      </c>
      <c r="X78" s="2">
        <f>IF(P78="",#N/A,IF(D78="A",P78,""))</f>
        <v>1</v>
      </c>
      <c r="Y78" s="4">
        <f>IF(X78="",#N/A,SUM(X$66:X78)/COUNT(X$66:X78))</f>
        <v>0.83333333333333337</v>
      </c>
    </row>
    <row r="79" spans="1:25" hidden="1" outlineLevel="1" x14ac:dyDescent="0.25">
      <c r="A79" s="7">
        <v>2018</v>
      </c>
      <c r="B79" s="7" t="s">
        <v>59</v>
      </c>
      <c r="C79" s="7">
        <v>14</v>
      </c>
      <c r="D79" s="7" t="s">
        <v>7</v>
      </c>
      <c r="E79" s="7" t="s">
        <v>62</v>
      </c>
      <c r="F79" s="17">
        <v>2</v>
      </c>
      <c r="G79" s="7" t="s">
        <v>48</v>
      </c>
      <c r="H79" s="7" t="s">
        <v>53</v>
      </c>
      <c r="I79" s="7" t="s">
        <v>50</v>
      </c>
      <c r="J79" s="7">
        <v>6</v>
      </c>
      <c r="K79" s="7">
        <v>15</v>
      </c>
      <c r="L79" s="1">
        <f t="shared" si="28"/>
        <v>-9</v>
      </c>
      <c r="M79">
        <f>IF(J79="","",SUM(J$66:J79))</f>
        <v>425</v>
      </c>
      <c r="N79">
        <f>IF(K79="","",SUM(K$66:K79))</f>
        <v>313</v>
      </c>
      <c r="O79" s="1">
        <f t="shared" si="29"/>
        <v>112</v>
      </c>
      <c r="P79" s="2">
        <f t="shared" si="30"/>
        <v>0</v>
      </c>
      <c r="Q79" s="4">
        <f>IF(P79="",#N/A,SUM(P$66:P79)/COUNT(P$66:P79))</f>
        <v>0.84615384615384615</v>
      </c>
      <c r="R79" s="2">
        <f t="shared" si="31"/>
        <v>0</v>
      </c>
      <c r="S79" s="3" t="e">
        <f>IF(OR(ISNA(Q80),ISBLANK(Q80)),SUM(R$66:R79)/COUNT(R$66:R79),#N/A)</f>
        <v>#N/A</v>
      </c>
      <c r="T79" s="2">
        <f t="shared" si="32"/>
        <v>0</v>
      </c>
      <c r="U79" s="3" t="e">
        <f>IF(OR(ISNA(Q80),ISBLANK(Q80)),SUM(T$66:T79)/COUNT(T$66:T79),#N/A)</f>
        <v>#N/A</v>
      </c>
      <c r="V79" s="2" t="str">
        <f>IF(P79="",#N/A,IF(D79="H",P79,""))</f>
        <v/>
      </c>
      <c r="W79" s="4" t="e">
        <f>IF(V79="",#N/A,SUM(V$66:V79)/COUNT(V$66:V79))</f>
        <v>#N/A</v>
      </c>
      <c r="X79" s="2">
        <f>IF(P79="",#N/A,IF(D79="A",P79,""))</f>
        <v>0</v>
      </c>
      <c r="Y79" s="4">
        <f>IF(X79="",#N/A,SUM(X$66:X79)/COUNT(X$66:X79))</f>
        <v>0.7142857142857143</v>
      </c>
    </row>
    <row r="80" spans="1:25" hidden="1" outlineLevel="1" x14ac:dyDescent="0.25">
      <c r="A80" s="7">
        <v>2018</v>
      </c>
      <c r="B80" s="7" t="s">
        <v>59</v>
      </c>
      <c r="C80" s="7">
        <v>15</v>
      </c>
      <c r="D80" s="7" t="s">
        <v>6</v>
      </c>
      <c r="E80" s="7" t="s">
        <v>46</v>
      </c>
      <c r="F80" s="17">
        <v>3</v>
      </c>
      <c r="G80" s="7" t="s">
        <v>48</v>
      </c>
      <c r="H80" s="7" t="s">
        <v>54</v>
      </c>
      <c r="I80" s="7" t="s">
        <v>52</v>
      </c>
      <c r="J80" s="7">
        <v>23</v>
      </c>
      <c r="K80" s="7">
        <v>30</v>
      </c>
      <c r="L80" s="1">
        <f t="shared" si="28"/>
        <v>-7</v>
      </c>
      <c r="M80">
        <f>IF(J80="","",SUM(J$66:J80))</f>
        <v>448</v>
      </c>
      <c r="N80">
        <f>IF(K80="","",SUM(K$66:K80))</f>
        <v>343</v>
      </c>
      <c r="O80" s="1">
        <f t="shared" si="29"/>
        <v>105</v>
      </c>
      <c r="P80" s="2">
        <f t="shared" si="30"/>
        <v>0</v>
      </c>
      <c r="Q80" s="4">
        <f>IF(P80="",#N/A,SUM(P$66:P80)/COUNT(P$66:P80))</f>
        <v>0.7857142857142857</v>
      </c>
      <c r="R80" s="2">
        <f t="shared" si="31"/>
        <v>0</v>
      </c>
      <c r="S80" s="3" t="e">
        <f>IF(OR(ISNA(Q81),ISBLANK(Q81)),SUM(R$66:R80)/COUNT(R$66:R80),#N/A)</f>
        <v>#N/A</v>
      </c>
      <c r="T80" s="2">
        <f t="shared" si="32"/>
        <v>0</v>
      </c>
      <c r="U80" s="3" t="e">
        <f>IF(OR(ISNA(Q81),ISBLANK(Q81)),SUM(T$66:T80)/COUNT(T$66:T80),#N/A)</f>
        <v>#N/A</v>
      </c>
      <c r="V80" s="2">
        <f>IF(P80="",#N/A,IF(D80="H",P80,""))</f>
        <v>0</v>
      </c>
      <c r="W80" s="4">
        <f>IF(V80="",#N/A,SUM(V$66:V80)/COUNT(V$66:V80))</f>
        <v>0.8571428571428571</v>
      </c>
      <c r="X80" s="2" t="str">
        <f>IF(P80="",#N/A,IF(D80="A",P80,""))</f>
        <v/>
      </c>
      <c r="Y80" s="4" t="e">
        <f>IF(X80="",#N/A,SUM(X$66:X80)/COUNT(X$66:X80))</f>
        <v>#N/A</v>
      </c>
    </row>
    <row r="81" spans="1:25" hidden="1" outlineLevel="1" x14ac:dyDescent="0.25">
      <c r="A81" s="7">
        <v>2018</v>
      </c>
      <c r="B81" s="7" t="s">
        <v>59</v>
      </c>
      <c r="C81" s="7">
        <v>16</v>
      </c>
      <c r="D81" s="7" t="s">
        <v>7</v>
      </c>
      <c r="E81" s="7" t="s">
        <v>28</v>
      </c>
      <c r="F81" s="17">
        <v>1</v>
      </c>
      <c r="G81" s="7" t="s">
        <v>48</v>
      </c>
      <c r="H81" s="7" t="s">
        <v>49</v>
      </c>
      <c r="I81" s="7" t="s">
        <v>51</v>
      </c>
      <c r="J81" s="7">
        <v>31</v>
      </c>
      <c r="K81" s="7">
        <v>9</v>
      </c>
      <c r="L81" s="1">
        <f t="shared" si="28"/>
        <v>22</v>
      </c>
      <c r="M81">
        <f>IF(J81="","",SUM(J$66:J81))</f>
        <v>479</v>
      </c>
      <c r="N81">
        <f>IF(K81="","",SUM(K$66:K81))</f>
        <v>352</v>
      </c>
      <c r="O81" s="1">
        <f t="shared" si="29"/>
        <v>127</v>
      </c>
      <c r="P81" s="2">
        <f t="shared" si="30"/>
        <v>1</v>
      </c>
      <c r="Q81" s="4">
        <f>IF(P81="",#N/A,SUM(P$66:P81)/COUNT(P$66:P81))</f>
        <v>0.8</v>
      </c>
      <c r="R81" s="2">
        <f t="shared" si="31"/>
        <v>1</v>
      </c>
      <c r="S81" s="3" t="e">
        <f>IF(OR(ISNA(Q82),ISBLANK(Q82)),SUM(R$66:R81)/COUNT(R$66:R81),#N/A)</f>
        <v>#N/A</v>
      </c>
      <c r="T81" s="2">
        <f t="shared" si="32"/>
        <v>1</v>
      </c>
      <c r="U81" s="3" t="e">
        <f>IF(OR(ISNA(Q82),ISBLANK(Q82)),SUM(T$66:T81)/COUNT(T$66:T81),#N/A)</f>
        <v>#N/A</v>
      </c>
      <c r="V81" s="2" t="str">
        <f>IF(P81="",#N/A,IF(D81="H",P81,""))</f>
        <v/>
      </c>
      <c r="W81" s="4" t="e">
        <f>IF(V81="",#N/A,SUM(V$66:V81)/COUNT(V$66:V81))</f>
        <v>#N/A</v>
      </c>
      <c r="X81" s="2">
        <f>IF(P81="",#N/A,IF(D81="A",P81,""))</f>
        <v>1</v>
      </c>
      <c r="Y81" s="4">
        <f>IF(X81="",#N/A,SUM(X$66:X81)/COUNT(X$66:X81))</f>
        <v>0.75</v>
      </c>
    </row>
    <row r="82" spans="1:25" hidden="1" outlineLevel="1" x14ac:dyDescent="0.25">
      <c r="A82" s="7">
        <v>2018</v>
      </c>
      <c r="B82" s="7" t="s">
        <v>59</v>
      </c>
      <c r="C82" s="7">
        <v>17</v>
      </c>
      <c r="D82" s="7" t="s">
        <v>6</v>
      </c>
      <c r="E82" s="7" t="s">
        <v>25</v>
      </c>
      <c r="F82" s="17">
        <v>1</v>
      </c>
      <c r="G82" s="7" t="s">
        <v>48</v>
      </c>
      <c r="H82" s="7" t="s">
        <v>49</v>
      </c>
      <c r="I82" s="7" t="s">
        <v>50</v>
      </c>
      <c r="J82" s="7">
        <v>48</v>
      </c>
      <c r="K82" s="7">
        <v>32</v>
      </c>
      <c r="L82" s="1">
        <f t="shared" si="28"/>
        <v>16</v>
      </c>
      <c r="M82">
        <f>IF(J82="","",SUM(J$66:J82))</f>
        <v>527</v>
      </c>
      <c r="N82">
        <f>IF(K82="","",SUM(K$66:K82))</f>
        <v>384</v>
      </c>
      <c r="O82" s="1">
        <f t="shared" si="29"/>
        <v>143</v>
      </c>
      <c r="P82" s="2">
        <f t="shared" si="30"/>
        <v>1</v>
      </c>
      <c r="Q82" s="4">
        <f>IF(P82="",#N/A,SUM(P$66:P82)/COUNT(P$66:P82))</f>
        <v>0.8125</v>
      </c>
      <c r="R82" s="2">
        <f t="shared" si="31"/>
        <v>1</v>
      </c>
      <c r="S82" s="3">
        <f>IF(OR(ISNA(Q83),ISBLANK(Q83)),SUM(R$66:R82)/COUNT(R$66:R82),#N/A)</f>
        <v>0.8125</v>
      </c>
      <c r="T82" s="2">
        <f t="shared" si="32"/>
        <v>1</v>
      </c>
      <c r="U82" s="3">
        <f>IF(OR(ISNA(Q83),ISBLANK(Q83)),SUM(T$66:T82)/COUNT(T$66:T82),#N/A)</f>
        <v>0.8125</v>
      </c>
      <c r="V82" s="2">
        <f>IF(P82="",#N/A,IF(D82="H",P82,""))</f>
        <v>1</v>
      </c>
      <c r="W82" s="4">
        <f>IF(V82="",#N/A,SUM(V$66:V82)/COUNT(V$66:V82))</f>
        <v>0.875</v>
      </c>
      <c r="X82" s="2" t="str">
        <f>IF(P82="",#N/A,IF(D82="A",P82,""))</f>
        <v/>
      </c>
      <c r="Y82" s="4" t="e">
        <f>IF(X82="",#N/A,SUM(X$66:X82)/COUNT(X$66:X82))</f>
        <v>#N/A</v>
      </c>
    </row>
    <row r="83" spans="1:25" hidden="1" outlineLevel="1" x14ac:dyDescent="0.25">
      <c r="G83" s="9"/>
      <c r="H83" s="10"/>
    </row>
    <row r="84" spans="1:25" hidden="1" outlineLevel="1" x14ac:dyDescent="0.25">
      <c r="A84" s="8">
        <v>2018</v>
      </c>
      <c r="B84" s="8" t="s">
        <v>60</v>
      </c>
      <c r="C84" s="8" t="s">
        <v>69</v>
      </c>
      <c r="D84" s="8" t="s">
        <v>20</v>
      </c>
      <c r="E84" s="8"/>
      <c r="F84" s="16"/>
      <c r="G84" s="8"/>
      <c r="H84" s="8"/>
      <c r="I84" s="8"/>
      <c r="J84" s="8"/>
      <c r="K84" s="8"/>
      <c r="L84" s="1"/>
    </row>
    <row r="85" spans="1:25" hidden="1" outlineLevel="1" x14ac:dyDescent="0.25">
      <c r="A85" s="8">
        <v>2018</v>
      </c>
      <c r="B85" s="8" t="s">
        <v>60</v>
      </c>
      <c r="C85" s="8" t="s">
        <v>70</v>
      </c>
      <c r="D85" s="8" t="s">
        <v>6</v>
      </c>
      <c r="E85" s="8" t="s">
        <v>21</v>
      </c>
      <c r="F85" s="16"/>
      <c r="G85" s="8"/>
      <c r="H85" s="8"/>
      <c r="I85" s="8"/>
      <c r="J85" s="8">
        <v>30</v>
      </c>
      <c r="K85" s="8">
        <v>22</v>
      </c>
      <c r="L85" s="1">
        <f t="shared" ref="L85:L87" si="33">IF(AND(J85="",K85=""),"",J85-K85)</f>
        <v>8</v>
      </c>
      <c r="M85">
        <f>IF(J85="","",SUM(J$85:J85))</f>
        <v>30</v>
      </c>
      <c r="N85">
        <f>IF(K85="","",SUM(K$85:K85))</f>
        <v>22</v>
      </c>
      <c r="O85" s="1">
        <f>IF(OR(M85="",N85=""),"",M85-N85)</f>
        <v>8</v>
      </c>
      <c r="P85" s="2">
        <f>IF(OR(J85="",K85=""),"",IF(K85=J85,0.5,IF(K85&lt;J85,1,0)))</f>
        <v>1</v>
      </c>
      <c r="Q85" s="4">
        <f>IF(P85="",#N/A,SUM(P$85:P85)/COUNT(P$85:P85))</f>
        <v>1</v>
      </c>
    </row>
    <row r="86" spans="1:25" hidden="1" outlineLevel="1" x14ac:dyDescent="0.25">
      <c r="A86" s="8">
        <v>2018</v>
      </c>
      <c r="B86" s="8" t="s">
        <v>60</v>
      </c>
      <c r="C86" s="8" t="s">
        <v>71</v>
      </c>
      <c r="D86" s="8" t="s">
        <v>7</v>
      </c>
      <c r="E86" s="8" t="s">
        <v>35</v>
      </c>
      <c r="F86" s="16"/>
      <c r="G86" s="8"/>
      <c r="H86" s="8"/>
      <c r="I86" s="8"/>
      <c r="J86" s="8">
        <v>26</v>
      </c>
      <c r="K86" s="8">
        <v>23</v>
      </c>
      <c r="L86" s="1">
        <f t="shared" si="33"/>
        <v>3</v>
      </c>
      <c r="M86">
        <f>IF(J86="","",SUM(J$85:J86))</f>
        <v>56</v>
      </c>
      <c r="N86">
        <f>IF(K86="","",SUM(K$85:K86))</f>
        <v>45</v>
      </c>
      <c r="O86" s="1">
        <f t="shared" ref="O86:O87" si="34">IF(OR(M86="",N86=""),"",M86-N86)</f>
        <v>11</v>
      </c>
      <c r="P86" s="2">
        <f t="shared" ref="P86:P87" si="35">IF(OR(J86="",K86=""),"",IF(K86=J86,0.5,IF(K86&lt;J86,1,0)))</f>
        <v>1</v>
      </c>
      <c r="Q86" s="4">
        <f>IF(P86="",#N/A,SUM(P$85:P86)/COUNT(P$85:P86))</f>
        <v>1</v>
      </c>
    </row>
    <row r="87" spans="1:25" hidden="1" outlineLevel="1" x14ac:dyDescent="0.25">
      <c r="A87" s="8">
        <v>2018</v>
      </c>
      <c r="B87" s="8" t="s">
        <v>60</v>
      </c>
      <c r="C87" s="8" t="s">
        <v>72</v>
      </c>
      <c r="D87" s="8" t="s">
        <v>6</v>
      </c>
      <c r="E87" s="8" t="s">
        <v>36</v>
      </c>
      <c r="F87" s="16"/>
      <c r="G87" s="8"/>
      <c r="H87" s="8"/>
      <c r="I87" s="8"/>
      <c r="J87" s="8">
        <v>3</v>
      </c>
      <c r="K87" s="8">
        <v>13</v>
      </c>
      <c r="L87" s="1">
        <f t="shared" si="33"/>
        <v>-10</v>
      </c>
      <c r="M87">
        <f>IF(J87="","",SUM(J$85:J87))</f>
        <v>59</v>
      </c>
      <c r="N87">
        <f>IF(K87="","",SUM(K$85:K87))</f>
        <v>58</v>
      </c>
      <c r="O87" s="1">
        <f t="shared" si="34"/>
        <v>1</v>
      </c>
      <c r="P87" s="2">
        <f t="shared" si="35"/>
        <v>0</v>
      </c>
      <c r="Q87" s="4">
        <f>IF(P87="",#N/A,SUM(P$85:P87)/COUNT(P$85:P87))</f>
        <v>0.66666666666666663</v>
      </c>
    </row>
    <row r="88" spans="1:25" collapsed="1" x14ac:dyDescent="0.25">
      <c r="P88" s="2"/>
    </row>
    <row r="89" spans="1:25" hidden="1" outlineLevel="1" x14ac:dyDescent="0.25">
      <c r="A89" s="6">
        <v>2019</v>
      </c>
      <c r="B89" s="6" t="s">
        <v>4</v>
      </c>
      <c r="C89" s="6" t="s">
        <v>75</v>
      </c>
      <c r="D89" s="6" t="s">
        <v>20</v>
      </c>
      <c r="E89" s="6"/>
      <c r="F89" s="13"/>
      <c r="G89" s="6"/>
      <c r="H89" s="6"/>
      <c r="I89" s="6"/>
      <c r="J89" s="6"/>
      <c r="K89" s="6"/>
    </row>
    <row r="90" spans="1:25" hidden="1" outlineLevel="1" x14ac:dyDescent="0.25">
      <c r="A90" s="6">
        <v>2019</v>
      </c>
      <c r="B90" s="6" t="s">
        <v>4</v>
      </c>
      <c r="C90" s="6">
        <v>1</v>
      </c>
      <c r="D90" s="6" t="s">
        <v>7</v>
      </c>
      <c r="E90" s="6" t="s">
        <v>39</v>
      </c>
      <c r="F90" s="13"/>
      <c r="G90" s="6"/>
      <c r="H90" s="6"/>
      <c r="I90" s="6"/>
      <c r="J90" s="6">
        <v>3</v>
      </c>
      <c r="K90" s="6">
        <v>14</v>
      </c>
      <c r="L90" s="1">
        <f>IF(AND(J90="",K90=""),"",J90-K90)</f>
        <v>-11</v>
      </c>
      <c r="M90">
        <f>IF(J90="","",SUM(J$90:J90))</f>
        <v>3</v>
      </c>
      <c r="N90">
        <f>IF(K90="","",SUM(K$90:K90))</f>
        <v>14</v>
      </c>
      <c r="O90" s="1">
        <f>IF(OR(M90="",N90=""),"",M90-N90)</f>
        <v>-11</v>
      </c>
      <c r="P90" s="2">
        <f>IF(OR(J90="",K90=""),"",IF(K90=J90,0.5,IF(K90&lt;J90,1,0)))</f>
        <v>0</v>
      </c>
      <c r="Q90" s="4">
        <f>IF(P90="",#N/A,SUM(P$90:P90)/COUNT(P$90:P90))</f>
        <v>0</v>
      </c>
    </row>
    <row r="91" spans="1:25" hidden="1" outlineLevel="1" x14ac:dyDescent="0.25">
      <c r="A91" s="6">
        <v>2019</v>
      </c>
      <c r="B91" s="6" t="s">
        <v>4</v>
      </c>
      <c r="C91" s="6">
        <v>2</v>
      </c>
      <c r="D91" s="6" t="s">
        <v>6</v>
      </c>
      <c r="E91" s="6" t="s">
        <v>21</v>
      </c>
      <c r="F91" s="13"/>
      <c r="G91" s="6"/>
      <c r="H91" s="6"/>
      <c r="I91" s="6"/>
      <c r="J91" s="6">
        <v>10</v>
      </c>
      <c r="K91" s="6">
        <v>14</v>
      </c>
      <c r="L91" s="1">
        <f t="shared" ref="L91:L93" si="36">IF(AND(J91="",K91=""),"",J91-K91)</f>
        <v>-4</v>
      </c>
      <c r="M91">
        <f>IF(J91="","",SUM(J$90:J91))</f>
        <v>13</v>
      </c>
      <c r="N91">
        <f>IF(K91="","",SUM(K$90:K91))</f>
        <v>28</v>
      </c>
      <c r="O91" s="1">
        <f t="shared" ref="O91:O93" si="37">IF(OR(M91="",N91=""),"",M91-N91)</f>
        <v>-15</v>
      </c>
      <c r="P91" s="2">
        <f t="shared" ref="P91:P93" si="38">IF(OR(J91="",K91=""),"",IF(K91=J91,0.5,IF(K91&lt;J91,1,0)))</f>
        <v>0</v>
      </c>
      <c r="Q91" s="4">
        <f>IF(P91="",#N/A,SUM(P$90:P91)/COUNT(P$90:P91))</f>
        <v>0</v>
      </c>
    </row>
    <row r="92" spans="1:25" hidden="1" outlineLevel="1" x14ac:dyDescent="0.25">
      <c r="A92" s="6">
        <v>2019</v>
      </c>
      <c r="B92" s="6" t="s">
        <v>4</v>
      </c>
      <c r="C92" s="6">
        <v>3</v>
      </c>
      <c r="D92" s="6" t="s">
        <v>6</v>
      </c>
      <c r="E92" s="6" t="s">
        <v>23</v>
      </c>
      <c r="F92" s="13"/>
      <c r="G92" s="6"/>
      <c r="H92" s="6"/>
      <c r="I92" s="6"/>
      <c r="J92" s="6">
        <v>10</v>
      </c>
      <c r="K92" s="6">
        <v>6</v>
      </c>
      <c r="L92" s="1">
        <f t="shared" si="36"/>
        <v>4</v>
      </c>
      <c r="M92">
        <f>IF(J92="","",SUM(J$90:J92))</f>
        <v>23</v>
      </c>
      <c r="N92">
        <f>IF(K92="","",SUM(K$90:K92))</f>
        <v>34</v>
      </c>
      <c r="O92" s="1">
        <f t="shared" si="37"/>
        <v>-11</v>
      </c>
      <c r="P92" s="2">
        <f t="shared" si="38"/>
        <v>1</v>
      </c>
      <c r="Q92" s="4">
        <f>IF(P92="",#N/A,SUM(P$90:P92)/COUNT(P$90:P92))</f>
        <v>0.33333333333333331</v>
      </c>
    </row>
    <row r="93" spans="1:25" hidden="1" outlineLevel="1" x14ac:dyDescent="0.25">
      <c r="A93" s="6">
        <v>2019</v>
      </c>
      <c r="B93" s="6" t="s">
        <v>4</v>
      </c>
      <c r="C93" s="6">
        <v>4</v>
      </c>
      <c r="D93" s="6" t="s">
        <v>7</v>
      </c>
      <c r="E93" s="6" t="s">
        <v>45</v>
      </c>
      <c r="F93" s="13"/>
      <c r="G93" s="6"/>
      <c r="H93" s="6"/>
      <c r="I93" s="6"/>
      <c r="J93" s="6">
        <v>22</v>
      </c>
      <c r="K93" s="6">
        <v>10</v>
      </c>
      <c r="L93" s="1">
        <f t="shared" si="36"/>
        <v>12</v>
      </c>
      <c r="M93">
        <f>IF(J93="","",SUM(J$90:J93))</f>
        <v>45</v>
      </c>
      <c r="N93">
        <f>IF(K93="","",SUM(K$90:K93))</f>
        <v>44</v>
      </c>
      <c r="O93" s="1">
        <f t="shared" si="37"/>
        <v>1</v>
      </c>
      <c r="P93" s="2">
        <f t="shared" si="38"/>
        <v>1</v>
      </c>
      <c r="Q93" s="4">
        <f>IF(P93="",#N/A,SUM(P$90:P93)/COUNT(P$90:P93))</f>
        <v>0.5</v>
      </c>
    </row>
    <row r="94" spans="1:25" hidden="1" outlineLevel="1" x14ac:dyDescent="0.25"/>
    <row r="95" spans="1:25" hidden="1" outlineLevel="1" x14ac:dyDescent="0.25">
      <c r="A95" s="7">
        <v>2019</v>
      </c>
      <c r="B95" s="7" t="s">
        <v>59</v>
      </c>
      <c r="C95" s="7">
        <v>1</v>
      </c>
      <c r="D95" s="7" t="s">
        <v>7</v>
      </c>
      <c r="E95" s="7" t="s">
        <v>32</v>
      </c>
      <c r="F95" s="17">
        <v>2</v>
      </c>
      <c r="G95" s="7" t="s">
        <v>48</v>
      </c>
      <c r="H95" s="7" t="s">
        <v>55</v>
      </c>
      <c r="I95" s="7" t="s">
        <v>51</v>
      </c>
      <c r="J95" s="7">
        <v>30</v>
      </c>
      <c r="K95" s="7">
        <v>27</v>
      </c>
      <c r="L95" s="1">
        <f>IF(AND(J95="",K95=""),"",J95-K95)</f>
        <v>3</v>
      </c>
      <c r="M95">
        <f>IF(J95="","",SUM(J$95:J95))</f>
        <v>30</v>
      </c>
      <c r="N95">
        <f>IF(K95="","",SUM(K$95:K95))</f>
        <v>27</v>
      </c>
      <c r="O95" s="1">
        <f>IF(OR(M95="",N95=""),"",M95-N95)</f>
        <v>3</v>
      </c>
      <c r="P95" s="2">
        <f>IF(OR(J95="",K95=""),"",IF(K95=J95,0.5,IF(K95&lt;J95,1,0)))</f>
        <v>1</v>
      </c>
      <c r="Q95" s="4">
        <f>IF(P95="",#N/A,SUM(P$95:P95)/COUNT(P$95:P95))</f>
        <v>1</v>
      </c>
      <c r="R95" s="2">
        <f t="shared" ref="R95:R108" si="39">IF(K95="",0,P95)</f>
        <v>1</v>
      </c>
      <c r="S95" s="3" t="e">
        <f>IF(OR(ISNA(Q96),ISBLANK(Q96)),SUM(R$95:R95)/COUNT(R$95:R95),#N/A)</f>
        <v>#N/A</v>
      </c>
      <c r="T95" s="2">
        <f>IF(P95="",1,R95)</f>
        <v>1</v>
      </c>
      <c r="U95" s="3" t="e">
        <f>IF(OR(ISNA(Q96),ISBLANK(Q96)),SUM(T$95:T95)/COUNT(T$95:T95),#N/A)</f>
        <v>#N/A</v>
      </c>
      <c r="V95" s="2" t="str">
        <f>IF(P95="",#N/A,IF(D95="H",P95,""))</f>
        <v/>
      </c>
      <c r="W95" s="4" t="e">
        <f>IF(V95="",#N/A,SUM(V$95:V95)/COUNT(V$95:V95))</f>
        <v>#N/A</v>
      </c>
      <c r="X95" s="2">
        <f>IF(P95="",#N/A,IF(D95="A",P95,""))</f>
        <v>1</v>
      </c>
      <c r="Y95" s="4">
        <f>IF(X95="",#N/A,SUM(X$95:X95)/COUNT(X$95:X95))</f>
        <v>1</v>
      </c>
    </row>
    <row r="96" spans="1:25" hidden="1" outlineLevel="1" x14ac:dyDescent="0.25">
      <c r="A96" s="7">
        <v>2019</v>
      </c>
      <c r="B96" s="7" t="s">
        <v>59</v>
      </c>
      <c r="C96" s="7">
        <v>2</v>
      </c>
      <c r="D96" s="7" t="s">
        <v>6</v>
      </c>
      <c r="E96" s="7" t="s">
        <v>35</v>
      </c>
      <c r="F96" s="17">
        <v>2</v>
      </c>
      <c r="G96" s="7" t="s">
        <v>48</v>
      </c>
      <c r="H96" s="7" t="s">
        <v>55</v>
      </c>
      <c r="I96" s="7" t="s">
        <v>52</v>
      </c>
      <c r="J96" s="7">
        <v>27</v>
      </c>
      <c r="K96" s="7">
        <v>9</v>
      </c>
      <c r="L96" s="1">
        <f t="shared" ref="L96:L111" si="40">IF(AND(J96="",K96=""),"",J96-K96)</f>
        <v>18</v>
      </c>
      <c r="M96">
        <f>IF(J96="","",SUM(J$95:J96))</f>
        <v>57</v>
      </c>
      <c r="N96">
        <f>IF(K96="","",SUM(K$95:K96))</f>
        <v>36</v>
      </c>
      <c r="O96" s="1">
        <f t="shared" ref="O96:O111" si="41">IF(OR(M96="",N96=""),"",M96-N96)</f>
        <v>21</v>
      </c>
      <c r="P96" s="2">
        <f t="shared" ref="P96:P111" si="42">IF(OR(J96="",K96=""),"",IF(K96=J96,0.5,IF(K96&lt;J96,1,0)))</f>
        <v>1</v>
      </c>
      <c r="Q96" s="4">
        <f>IF(P96="",#N/A,SUM(P$95:P96)/COUNT(P$95:P96))</f>
        <v>1</v>
      </c>
      <c r="R96" s="2">
        <f t="shared" si="39"/>
        <v>1</v>
      </c>
      <c r="S96" s="3" t="e">
        <f>IF(OR(ISNA(Q97),ISBLANK(Q97)),SUM(R$95:R96)/COUNT(R$95:R96),#N/A)</f>
        <v>#N/A</v>
      </c>
      <c r="T96" s="2">
        <f t="shared" ref="T96:T111" si="43">IF(P96="",1,R96)</f>
        <v>1</v>
      </c>
      <c r="U96" s="3" t="e">
        <f>IF(OR(ISNA(Q97),ISBLANK(Q97)),SUM(T$95:T96)/COUNT(T$95:T96),#N/A)</f>
        <v>#N/A</v>
      </c>
      <c r="V96" s="2">
        <f>IF(P96="",#N/A,IF(D96="H",P96,""))</f>
        <v>1</v>
      </c>
      <c r="W96" s="4">
        <f>IF(V96="",#N/A,SUM(V$95:V96)/COUNT(V$95:V96))</f>
        <v>1</v>
      </c>
      <c r="X96" s="2" t="str">
        <f>IF(P96="",#N/A,IF(D96="A",P96,""))</f>
        <v/>
      </c>
      <c r="Y96" s="4" t="e">
        <f>IF(X96="",#N/A,SUM(X$95:X96)/COUNT(X$95:X96))</f>
        <v>#N/A</v>
      </c>
    </row>
    <row r="97" spans="1:25" hidden="1" outlineLevel="1" x14ac:dyDescent="0.25">
      <c r="A97" s="7">
        <v>2019</v>
      </c>
      <c r="B97" s="7" t="s">
        <v>59</v>
      </c>
      <c r="C97" s="7">
        <v>3</v>
      </c>
      <c r="D97" s="7" t="s">
        <v>7</v>
      </c>
      <c r="E97" s="7" t="s">
        <v>63</v>
      </c>
      <c r="F97" s="17">
        <v>4</v>
      </c>
      <c r="G97" s="7" t="s">
        <v>66</v>
      </c>
      <c r="H97" s="7"/>
      <c r="I97" s="7" t="s">
        <v>51</v>
      </c>
      <c r="J97" s="7">
        <v>20</v>
      </c>
      <c r="K97" s="7">
        <v>13</v>
      </c>
      <c r="L97" s="1">
        <f t="shared" si="40"/>
        <v>7</v>
      </c>
      <c r="M97">
        <f>IF(J97="","",SUM(J$95:J97))</f>
        <v>77</v>
      </c>
      <c r="N97">
        <f>IF(K97="","",SUM(K$95:K97))</f>
        <v>49</v>
      </c>
      <c r="O97" s="1">
        <f t="shared" si="41"/>
        <v>28</v>
      </c>
      <c r="P97" s="2">
        <f t="shared" si="42"/>
        <v>1</v>
      </c>
      <c r="Q97" s="4">
        <f>IF(P97="",#N/A,SUM(P$95:P97)/COUNT(P$95:P97))</f>
        <v>1</v>
      </c>
      <c r="R97" s="2">
        <f t="shared" si="39"/>
        <v>1</v>
      </c>
      <c r="S97" s="3" t="e">
        <f>IF(OR(ISNA(Q98),ISBLANK(Q98)),SUM(R$95:R97)/COUNT(R$95:R97),#N/A)</f>
        <v>#N/A</v>
      </c>
      <c r="T97" s="2">
        <f t="shared" si="43"/>
        <v>1</v>
      </c>
      <c r="U97" s="3" t="e">
        <f>IF(OR(ISNA(Q98),ISBLANK(Q98)),SUM(T$95:T97)/COUNT(T$95:T97),#N/A)</f>
        <v>#N/A</v>
      </c>
      <c r="V97" s="2" t="str">
        <f>IF(P97="",#N/A,IF(D97="H",P97,""))</f>
        <v/>
      </c>
      <c r="W97" s="4" t="e">
        <f>IF(V97="",#N/A,SUM(V$95:V97)/COUNT(V$95:V97))</f>
        <v>#N/A</v>
      </c>
      <c r="X97" s="2">
        <f>IF(P97="",#N/A,IF(D97="A",P97,""))</f>
        <v>1</v>
      </c>
      <c r="Y97" s="4">
        <f>IF(X97="",#N/A,SUM(X$95:X97)/COUNT(X$95:X97))</f>
        <v>1</v>
      </c>
    </row>
    <row r="98" spans="1:25" hidden="1" outlineLevel="1" x14ac:dyDescent="0.25">
      <c r="A98" s="7">
        <v>2019</v>
      </c>
      <c r="B98" s="7" t="s">
        <v>59</v>
      </c>
      <c r="C98" s="7">
        <v>4</v>
      </c>
      <c r="D98" s="7" t="s">
        <v>6</v>
      </c>
      <c r="E98" s="7" t="s">
        <v>27</v>
      </c>
      <c r="F98" s="17">
        <v>2</v>
      </c>
      <c r="G98" s="7" t="s">
        <v>48</v>
      </c>
      <c r="H98" s="7" t="s">
        <v>55</v>
      </c>
      <c r="I98" s="7" t="s">
        <v>50</v>
      </c>
      <c r="J98" s="7">
        <v>40</v>
      </c>
      <c r="K98" s="7">
        <v>55</v>
      </c>
      <c r="L98" s="1">
        <f t="shared" si="40"/>
        <v>-15</v>
      </c>
      <c r="M98">
        <f>IF(J98="","",SUM(J$95:J98))</f>
        <v>117</v>
      </c>
      <c r="N98">
        <f>IF(K98="","",SUM(K$95:K98))</f>
        <v>104</v>
      </c>
      <c r="O98" s="1">
        <f t="shared" si="41"/>
        <v>13</v>
      </c>
      <c r="P98" s="2">
        <f t="shared" si="42"/>
        <v>0</v>
      </c>
      <c r="Q98" s="4">
        <f>IF(P98="",#N/A,SUM(P$95:P98)/COUNT(P$95:P98))</f>
        <v>0.75</v>
      </c>
      <c r="R98" s="2">
        <f t="shared" si="39"/>
        <v>0</v>
      </c>
      <c r="S98" s="3" t="e">
        <f>IF(OR(ISNA(Q99),ISBLANK(Q99)),SUM(R$95:R98)/COUNT(R$95:R98),#N/A)</f>
        <v>#N/A</v>
      </c>
      <c r="T98" s="2">
        <f t="shared" si="43"/>
        <v>0</v>
      </c>
      <c r="U98" s="3" t="e">
        <f>IF(OR(ISNA(Q99),ISBLANK(Q99)),SUM(T$95:T98)/COUNT(T$95:T98),#N/A)</f>
        <v>#N/A</v>
      </c>
      <c r="V98" s="2">
        <f>IF(P98="",#N/A,IF(D98="H",P98,""))</f>
        <v>0</v>
      </c>
      <c r="W98" s="4">
        <f>IF(V98="",#N/A,SUM(V$95:V98)/COUNT(V$95:V98))</f>
        <v>0.5</v>
      </c>
      <c r="X98" s="2" t="str">
        <f>IF(P98="",#N/A,IF(D98="A",P98,""))</f>
        <v/>
      </c>
      <c r="Y98" s="4" t="e">
        <f>IF(X98="",#N/A,SUM(X$95:X98)/COUNT(X$95:X98))</f>
        <v>#N/A</v>
      </c>
    </row>
    <row r="99" spans="1:25" hidden="1" outlineLevel="1" x14ac:dyDescent="0.25">
      <c r="A99" s="7">
        <v>2019</v>
      </c>
      <c r="B99" s="7" t="s">
        <v>59</v>
      </c>
      <c r="C99" s="7">
        <v>5</v>
      </c>
      <c r="D99" s="7" t="s">
        <v>7</v>
      </c>
      <c r="E99" s="7" t="s">
        <v>26</v>
      </c>
      <c r="F99" s="17">
        <v>1</v>
      </c>
      <c r="G99" s="7" t="s">
        <v>48</v>
      </c>
      <c r="H99" s="7" t="s">
        <v>49</v>
      </c>
      <c r="I99" s="7" t="s">
        <v>56</v>
      </c>
      <c r="J99" s="7">
        <v>29</v>
      </c>
      <c r="K99" s="7">
        <v>30</v>
      </c>
      <c r="L99" s="1">
        <f t="shared" si="40"/>
        <v>-1</v>
      </c>
      <c r="M99">
        <f>IF(J99="","",SUM(J$95:J99))</f>
        <v>146</v>
      </c>
      <c r="N99">
        <f>IF(K99="","",SUM(K$95:K99))</f>
        <v>134</v>
      </c>
      <c r="O99" s="1">
        <f t="shared" si="41"/>
        <v>12</v>
      </c>
      <c r="P99" s="2">
        <f t="shared" si="42"/>
        <v>0</v>
      </c>
      <c r="Q99" s="4">
        <f>IF(P99="",#N/A,SUM(P$95:P99)/COUNT(P$95:P99))</f>
        <v>0.6</v>
      </c>
      <c r="R99" s="2">
        <f t="shared" si="39"/>
        <v>0</v>
      </c>
      <c r="S99" s="3" t="e">
        <f>IF(OR(ISNA(Q100),ISBLANK(Q100)),SUM(R$95:R99)/COUNT(R$95:R99),#N/A)</f>
        <v>#N/A</v>
      </c>
      <c r="T99" s="2">
        <f t="shared" si="43"/>
        <v>0</v>
      </c>
      <c r="U99" s="3" t="e">
        <f>IF(OR(ISNA(Q100),ISBLANK(Q100)),SUM(T$95:T99)/COUNT(T$95:T99),#N/A)</f>
        <v>#N/A</v>
      </c>
      <c r="V99" s="2" t="str">
        <f>IF(P99="",#N/A,IF(D99="H",P99,""))</f>
        <v/>
      </c>
      <c r="W99" s="4" t="e">
        <f>IF(V99="",#N/A,SUM(V$95:V99)/COUNT(V$95:V99))</f>
        <v>#N/A</v>
      </c>
      <c r="X99" s="2">
        <f>IF(P99="",#N/A,IF(D99="A",P99,""))</f>
        <v>0</v>
      </c>
      <c r="Y99" s="4">
        <f>IF(X99="",#N/A,SUM(X$95:X99)/COUNT(X$95:X99))</f>
        <v>0.66666666666666663</v>
      </c>
    </row>
    <row r="100" spans="1:25" hidden="1" outlineLevel="1" x14ac:dyDescent="0.25">
      <c r="A100" s="7">
        <v>2019</v>
      </c>
      <c r="B100" s="7" t="s">
        <v>59</v>
      </c>
      <c r="C100" s="7">
        <v>6</v>
      </c>
      <c r="D100" s="7" t="s">
        <v>6</v>
      </c>
      <c r="E100" s="7" t="s">
        <v>25</v>
      </c>
      <c r="F100" s="17">
        <v>1</v>
      </c>
      <c r="G100" s="7" t="s">
        <v>48</v>
      </c>
      <c r="H100" s="7" t="s">
        <v>49</v>
      </c>
      <c r="I100" s="7" t="s">
        <v>51</v>
      </c>
      <c r="J100" s="7">
        <v>7</v>
      </c>
      <c r="K100" s="7">
        <v>20</v>
      </c>
      <c r="L100" s="1">
        <f t="shared" si="40"/>
        <v>-13</v>
      </c>
      <c r="M100">
        <f>IF(J100="","",SUM(J$95:J100))</f>
        <v>153</v>
      </c>
      <c r="N100">
        <f>IF(K100="","",SUM(K$95:K100))</f>
        <v>154</v>
      </c>
      <c r="O100" s="1">
        <f t="shared" si="41"/>
        <v>-1</v>
      </c>
      <c r="P100" s="2">
        <f t="shared" si="42"/>
        <v>0</v>
      </c>
      <c r="Q100" s="4">
        <f>IF(P100="",#N/A,SUM(P$95:P100)/COUNT(P$95:P100))</f>
        <v>0.5</v>
      </c>
      <c r="R100" s="2">
        <f t="shared" si="39"/>
        <v>0</v>
      </c>
      <c r="S100" s="3" t="e">
        <f>IF(OR(ISNA(Q101),ISBLANK(Q101)),SUM(R$95:R100)/COUNT(R$95:R100),#N/A)</f>
        <v>#N/A</v>
      </c>
      <c r="T100" s="2">
        <f t="shared" si="43"/>
        <v>0</v>
      </c>
      <c r="U100" s="3" t="e">
        <f>IF(OR(ISNA(Q101),ISBLANK(Q101)),SUM(T$95:T100)/COUNT(T$95:T100),#N/A)</f>
        <v>#N/A</v>
      </c>
      <c r="V100" s="2">
        <f>IF(P100="",#N/A,IF(D100="H",P100,""))</f>
        <v>0</v>
      </c>
      <c r="W100" s="4">
        <f>IF(V100="",#N/A,SUM(V$95:V100)/COUNT(V$95:V100))</f>
        <v>0.33333333333333331</v>
      </c>
      <c r="X100" s="2" t="str">
        <f>IF(P100="",#N/A,IF(D100="A",P100,""))</f>
        <v/>
      </c>
      <c r="Y100" s="4" t="e">
        <f>IF(X100="",#N/A,SUM(X$95:X100)/COUNT(X$95:X100))</f>
        <v>#N/A</v>
      </c>
    </row>
    <row r="101" spans="1:25" hidden="1" outlineLevel="1" x14ac:dyDescent="0.25">
      <c r="A101" s="7">
        <v>2019</v>
      </c>
      <c r="B101" s="7" t="s">
        <v>59</v>
      </c>
      <c r="C101" s="7">
        <v>7</v>
      </c>
      <c r="D101" s="7" t="s">
        <v>7</v>
      </c>
      <c r="E101" s="7" t="s">
        <v>37</v>
      </c>
      <c r="F101" s="17">
        <v>2</v>
      </c>
      <c r="G101" s="7" t="s">
        <v>48</v>
      </c>
      <c r="H101" s="7" t="s">
        <v>55</v>
      </c>
      <c r="I101" s="7" t="s">
        <v>56</v>
      </c>
      <c r="J101" s="7">
        <v>37</v>
      </c>
      <c r="K101" s="7">
        <v>10</v>
      </c>
      <c r="L101" s="1">
        <f t="shared" si="40"/>
        <v>27</v>
      </c>
      <c r="M101">
        <f>IF(J101="","",SUM(J$95:J101))</f>
        <v>190</v>
      </c>
      <c r="N101">
        <f>IF(K101="","",SUM(K$95:K101))</f>
        <v>164</v>
      </c>
      <c r="O101" s="1">
        <f t="shared" si="41"/>
        <v>26</v>
      </c>
      <c r="P101" s="2">
        <f t="shared" si="42"/>
        <v>1</v>
      </c>
      <c r="Q101" s="4">
        <f>IF(P101="",#N/A,SUM(P$95:P101)/COUNT(P$95:P101))</f>
        <v>0.5714285714285714</v>
      </c>
      <c r="R101" s="2">
        <f t="shared" si="39"/>
        <v>1</v>
      </c>
      <c r="S101" s="3" t="e">
        <f>IF(OR(ISNA(Q102),ISBLANK(Q102)),SUM(R$95:R101)/COUNT(R$95:R101),#N/A)</f>
        <v>#N/A</v>
      </c>
      <c r="T101" s="2">
        <f t="shared" si="43"/>
        <v>1</v>
      </c>
      <c r="U101" s="3" t="e">
        <f>IF(OR(ISNA(Q102),ISBLANK(Q102)),SUM(T$95:T101)/COUNT(T$95:T101),#N/A)</f>
        <v>#N/A</v>
      </c>
      <c r="V101" s="2" t="str">
        <f>IF(P101="",#N/A,IF(D101="H",P101,""))</f>
        <v/>
      </c>
      <c r="W101" s="4" t="e">
        <f>IF(V101="",#N/A,SUM(V$95:V101)/COUNT(V$95:V101))</f>
        <v>#N/A</v>
      </c>
      <c r="X101" s="2">
        <f>IF(P101="",#N/A,IF(D101="A",P101,""))</f>
        <v>1</v>
      </c>
      <c r="Y101" s="4">
        <f>IF(X101="",#N/A,SUM(X$95:X101)/COUNT(X$95:X101))</f>
        <v>0.75</v>
      </c>
    </row>
    <row r="102" spans="1:25" hidden="1" outlineLevel="1" x14ac:dyDescent="0.25">
      <c r="A102" s="7">
        <v>2019</v>
      </c>
      <c r="B102" s="7" t="s">
        <v>59</v>
      </c>
      <c r="C102" s="7">
        <v>8</v>
      </c>
      <c r="D102" s="7" t="s">
        <v>6</v>
      </c>
      <c r="E102" s="7" t="s">
        <v>64</v>
      </c>
      <c r="F102" s="17">
        <v>4</v>
      </c>
      <c r="G102" s="7" t="s">
        <v>66</v>
      </c>
      <c r="H102" s="7"/>
      <c r="I102" s="7" t="s">
        <v>50</v>
      </c>
      <c r="J102" s="7">
        <v>24</v>
      </c>
      <c r="K102" s="7">
        <v>10</v>
      </c>
      <c r="L102" s="1">
        <f t="shared" si="40"/>
        <v>14</v>
      </c>
      <c r="M102">
        <f>IF(J102="","",SUM(J$95:J102))</f>
        <v>214</v>
      </c>
      <c r="N102">
        <f>IF(K102="","",SUM(K$95:K102))</f>
        <v>174</v>
      </c>
      <c r="O102" s="1">
        <f t="shared" si="41"/>
        <v>40</v>
      </c>
      <c r="P102" s="2">
        <f t="shared" si="42"/>
        <v>1</v>
      </c>
      <c r="Q102" s="4">
        <f>IF(P102="",#N/A,SUM(P$95:P102)/COUNT(P$95:P102))</f>
        <v>0.625</v>
      </c>
      <c r="R102" s="2">
        <f t="shared" si="39"/>
        <v>1</v>
      </c>
      <c r="S102" s="3" t="e">
        <f>IF(OR(ISNA(Q103),ISBLANK(Q104)),SUM(R$95:R102)/COUNT(R$95:R102),#N/A)</f>
        <v>#N/A</v>
      </c>
      <c r="T102" s="2">
        <f t="shared" si="43"/>
        <v>1</v>
      </c>
      <c r="U102" s="3" t="e">
        <f>IF(OR(ISNA(Q103),ISBLANK(Q104)),SUM(T$95:T102)/COUNT(T$95:T102),#N/A)</f>
        <v>#N/A</v>
      </c>
      <c r="V102" s="2">
        <f>IF(P102="",#N/A,IF(D102="H",P102,""))</f>
        <v>1</v>
      </c>
      <c r="W102" s="4">
        <f>IF(V102="",#N/A,SUM(V$95:V102)/COUNT(V$95:V102))</f>
        <v>0.5</v>
      </c>
      <c r="X102" s="2" t="str">
        <f>IF(P102="",#N/A,IF(D102="A",P102,""))</f>
        <v/>
      </c>
      <c r="Y102" s="4" t="e">
        <f>IF(X102="",#N/A,SUM(X$95:X102)/COUNT(X$95:X102))</f>
        <v>#N/A</v>
      </c>
    </row>
    <row r="103" spans="1:25" hidden="1" outlineLevel="1" x14ac:dyDescent="0.25">
      <c r="A103" s="7">
        <v>2019</v>
      </c>
      <c r="B103" s="7" t="s">
        <v>59</v>
      </c>
      <c r="C103" s="7">
        <v>9</v>
      </c>
      <c r="D103" s="7" t="s">
        <v>20</v>
      </c>
      <c r="E103" s="7"/>
      <c r="F103" s="17"/>
      <c r="G103" s="7"/>
      <c r="H103" s="7"/>
      <c r="I103" s="7"/>
      <c r="J103" s="7"/>
      <c r="K103" s="7"/>
      <c r="L103" s="1"/>
      <c r="O103" s="1">
        <v>40</v>
      </c>
      <c r="P103" s="2"/>
      <c r="Q103" s="4"/>
      <c r="R103" s="2"/>
      <c r="S103" s="3"/>
      <c r="T103" s="2"/>
      <c r="U103" s="3"/>
      <c r="V103" s="2"/>
      <c r="W103" s="4"/>
      <c r="Y103" s="4"/>
    </row>
    <row r="104" spans="1:25" hidden="1" outlineLevel="1" x14ac:dyDescent="0.25">
      <c r="A104" s="7">
        <v>2019</v>
      </c>
      <c r="B104" s="7" t="s">
        <v>59</v>
      </c>
      <c r="C104" s="7">
        <v>10</v>
      </c>
      <c r="D104" s="7" t="s">
        <v>7</v>
      </c>
      <c r="E104" s="7" t="s">
        <v>65</v>
      </c>
      <c r="F104" s="17">
        <v>4</v>
      </c>
      <c r="G104" s="7" t="s">
        <v>66</v>
      </c>
      <c r="H104" s="7"/>
      <c r="I104" s="7" t="s">
        <v>56</v>
      </c>
      <c r="J104" s="7">
        <v>12</v>
      </c>
      <c r="K104" s="7">
        <v>17</v>
      </c>
      <c r="L104" s="1">
        <f t="shared" si="40"/>
        <v>-5</v>
      </c>
      <c r="M104">
        <f>IF(J104="","",SUM(J$95:J104))</f>
        <v>226</v>
      </c>
      <c r="N104">
        <f>IF(K104="","",SUM(K$95:K104))</f>
        <v>191</v>
      </c>
      <c r="O104" s="1">
        <f t="shared" si="41"/>
        <v>35</v>
      </c>
      <c r="P104" s="2">
        <f>IF(OR(J104="",K104=""),"",IF(K104=J104,0.5,IF(K104&lt;J104,1,0)))</f>
        <v>0</v>
      </c>
      <c r="Q104" s="4">
        <f>IF(P104="",#N/A,SUM(P$95:P104)/COUNT(P$95:P104))</f>
        <v>0.55555555555555558</v>
      </c>
      <c r="R104" s="2">
        <f>IF(K104="",0,P104)</f>
        <v>0</v>
      </c>
      <c r="S104" s="3" t="e">
        <f>IF(OR(ISNA(Q105),ISBLANK(Q105)),SUM(R$95:R104)/COUNT(R$95:R104),#N/A)</f>
        <v>#N/A</v>
      </c>
      <c r="T104" s="2">
        <f>IF(P104="",1,R104)</f>
        <v>0</v>
      </c>
      <c r="U104" s="3" t="e">
        <f>IF(OR(ISNA(Q105),ISBLANK(Q105)),SUM(T$95:T104)/COUNT(T$95:T104),#N/A)</f>
        <v>#N/A</v>
      </c>
      <c r="V104" s="2" t="str">
        <f>IF(P104="",#N/A,IF(D104="H",P104,""))</f>
        <v/>
      </c>
      <c r="W104" s="4" t="e">
        <f>IF(V104="",#N/A,SUM(V$95:V104)/COUNT(V$95:V104))</f>
        <v>#N/A</v>
      </c>
      <c r="X104" s="2">
        <f>IF(P104="",#N/A,IF(D104="A",P104,""))</f>
        <v>0</v>
      </c>
      <c r="Y104" s="4">
        <f>IF(X104="",#N/A,SUM(X$95:X104)/COUNT(X$95:X104))</f>
        <v>0.6</v>
      </c>
    </row>
    <row r="105" spans="1:25" hidden="1" outlineLevel="1" x14ac:dyDescent="0.25">
      <c r="A105" s="7">
        <v>2019</v>
      </c>
      <c r="B105" s="7" t="s">
        <v>59</v>
      </c>
      <c r="C105" s="7">
        <v>11</v>
      </c>
      <c r="D105" s="7" t="s">
        <v>6</v>
      </c>
      <c r="E105" s="7" t="s">
        <v>62</v>
      </c>
      <c r="F105" s="17">
        <v>3</v>
      </c>
      <c r="G105" s="7" t="s">
        <v>48</v>
      </c>
      <c r="H105" s="7" t="s">
        <v>53</v>
      </c>
      <c r="I105" s="7" t="s">
        <v>52</v>
      </c>
      <c r="J105" s="7">
        <v>17</v>
      </c>
      <c r="K105" s="7">
        <v>7</v>
      </c>
      <c r="L105" s="1">
        <f t="shared" si="40"/>
        <v>10</v>
      </c>
      <c r="M105">
        <f>IF(J105="","",SUM(J$95:J105))</f>
        <v>243</v>
      </c>
      <c r="N105">
        <f>IF(K105="","",SUM(K$95:K105))</f>
        <v>198</v>
      </c>
      <c r="O105" s="1">
        <f t="shared" si="41"/>
        <v>45</v>
      </c>
      <c r="P105" s="2">
        <f t="shared" si="42"/>
        <v>1</v>
      </c>
      <c r="Q105" s="4">
        <f>IF(P105="",#N/A,SUM(P$95:P105)/COUNT(P$95:P105))</f>
        <v>0.6</v>
      </c>
      <c r="R105" s="2">
        <f t="shared" si="39"/>
        <v>1</v>
      </c>
      <c r="S105" s="3" t="e">
        <f>IF(OR(ISNA(Q106),ISBLANK(Q106)),SUM(R$95:R105)/COUNT(R$95:R105),#N/A)</f>
        <v>#N/A</v>
      </c>
      <c r="T105" s="2">
        <f t="shared" si="43"/>
        <v>1</v>
      </c>
      <c r="U105" s="3" t="e">
        <f>IF(OR(ISNA(Q106),ISBLANK(Q106)),SUM(T$95:T105)/COUNT(T$95:T105),#N/A)</f>
        <v>#N/A</v>
      </c>
      <c r="V105" s="2">
        <f>IF(P105="",#N/A,IF(D105="H",P105,""))</f>
        <v>1</v>
      </c>
      <c r="W105" s="4">
        <f>IF(V105="",#N/A,SUM(V$95:V105)/COUNT(V$95:V105))</f>
        <v>0.6</v>
      </c>
      <c r="X105" s="2" t="str">
        <f>IF(P105="",#N/A,IF(D105="A",P105,""))</f>
        <v/>
      </c>
      <c r="Y105" s="4" t="e">
        <f>IF(X105="",#N/A,SUM(X$95:X105)/COUNT(X$95:X105))</f>
        <v>#N/A</v>
      </c>
    </row>
    <row r="106" spans="1:25" hidden="1" outlineLevel="1" x14ac:dyDescent="0.25">
      <c r="A106" s="7">
        <v>2019</v>
      </c>
      <c r="B106" s="7" t="s">
        <v>59</v>
      </c>
      <c r="C106" s="7">
        <v>12</v>
      </c>
      <c r="D106" s="7" t="s">
        <v>6</v>
      </c>
      <c r="E106" s="7" t="s">
        <v>61</v>
      </c>
      <c r="F106" s="17">
        <v>4</v>
      </c>
      <c r="G106" s="7" t="s">
        <v>66</v>
      </c>
      <c r="H106" s="7"/>
      <c r="I106" s="7" t="s">
        <v>52</v>
      </c>
      <c r="J106" s="7">
        <v>6</v>
      </c>
      <c r="K106" s="7">
        <v>45</v>
      </c>
      <c r="L106" s="1">
        <f t="shared" si="40"/>
        <v>-39</v>
      </c>
      <c r="M106">
        <f>IF(J106="","",SUM(J$95:J106))</f>
        <v>249</v>
      </c>
      <c r="N106">
        <f>IF(K106="","",SUM(K$95:K106))</f>
        <v>243</v>
      </c>
      <c r="O106" s="1">
        <f t="shared" si="41"/>
        <v>6</v>
      </c>
      <c r="P106" s="2">
        <f t="shared" si="42"/>
        <v>0</v>
      </c>
      <c r="Q106" s="4">
        <f>IF(P106="",#N/A,SUM(P$95:P106)/COUNT(P$95:P106))</f>
        <v>0.54545454545454541</v>
      </c>
      <c r="R106" s="2">
        <f t="shared" si="39"/>
        <v>0</v>
      </c>
      <c r="S106" s="3" t="e">
        <f>IF(OR(ISNA(Q107),ISBLANK(Q107)),SUM(R$95:R106)/COUNT(R$95:R106),#N/A)</f>
        <v>#N/A</v>
      </c>
      <c r="T106" s="2">
        <f t="shared" si="43"/>
        <v>0</v>
      </c>
      <c r="U106" s="3" t="e">
        <f>IF(OR(ISNA(Q107),ISBLANK(Q107)),SUM(T$95:T106)/COUNT(T$95:T106),#N/A)</f>
        <v>#N/A</v>
      </c>
      <c r="V106" s="2">
        <f>IF(P106="",#N/A,IF(D106="H",P106,""))</f>
        <v>0</v>
      </c>
      <c r="W106" s="4">
        <f>IF(V106="",#N/A,SUM(V$95:V106)/COUNT(V$95:V106))</f>
        <v>0.5</v>
      </c>
      <c r="X106" s="2" t="str">
        <f>IF(P106="",#N/A,IF(D106="A",P106,""))</f>
        <v/>
      </c>
      <c r="Y106" s="4" t="e">
        <f>IF(X106="",#N/A,SUM(X$95:X106)/COUNT(X$95:X106))</f>
        <v>#N/A</v>
      </c>
    </row>
    <row r="107" spans="1:25" hidden="1" outlineLevel="1" x14ac:dyDescent="0.25">
      <c r="A107" s="7">
        <v>2019</v>
      </c>
      <c r="B107" s="7" t="s">
        <v>59</v>
      </c>
      <c r="C107" s="7">
        <v>13</v>
      </c>
      <c r="D107" s="7" t="s">
        <v>7</v>
      </c>
      <c r="E107" s="7" t="s">
        <v>28</v>
      </c>
      <c r="F107" s="17">
        <v>1</v>
      </c>
      <c r="G107" s="7" t="s">
        <v>48</v>
      </c>
      <c r="H107" s="7" t="s">
        <v>49</v>
      </c>
      <c r="I107" s="7" t="s">
        <v>50</v>
      </c>
      <c r="J107" s="7">
        <v>34</v>
      </c>
      <c r="K107" s="7">
        <v>7</v>
      </c>
      <c r="L107" s="1">
        <f t="shared" si="40"/>
        <v>27</v>
      </c>
      <c r="M107">
        <f>IF(J107="","",SUM(J$95:J107))</f>
        <v>283</v>
      </c>
      <c r="N107">
        <f>IF(K107="","",SUM(K$95:K107))</f>
        <v>250</v>
      </c>
      <c r="O107" s="1">
        <f t="shared" si="41"/>
        <v>33</v>
      </c>
      <c r="P107" s="2">
        <f t="shared" si="42"/>
        <v>1</v>
      </c>
      <c r="Q107" s="4">
        <f>IF(P107="",#N/A,SUM(P$95:P107)/COUNT(P$95:P107))</f>
        <v>0.58333333333333337</v>
      </c>
      <c r="R107" s="2">
        <f t="shared" si="39"/>
        <v>1</v>
      </c>
      <c r="S107" s="3" t="e">
        <f>IF(OR(ISNA(Q108),ISBLANK(Q108)),SUM(R$95:R107)/COUNT(R$95:R107),#N/A)</f>
        <v>#N/A</v>
      </c>
      <c r="T107" s="2">
        <f t="shared" si="43"/>
        <v>1</v>
      </c>
      <c r="U107" s="3" t="e">
        <f>IF(OR(ISNA(Q108),ISBLANK(Q108)),SUM(T$95:T107)/COUNT(T$95:T107),#N/A)</f>
        <v>#N/A</v>
      </c>
      <c r="V107" s="2" t="str">
        <f>IF(P107="",#N/A,IF(D107="H",P107,""))</f>
        <v/>
      </c>
      <c r="W107" s="4" t="e">
        <f>IF(V107="",#N/A,SUM(V$95:V107)/COUNT(V$95:V107))</f>
        <v>#N/A</v>
      </c>
      <c r="X107" s="2">
        <f>IF(P107="",#N/A,IF(D107="A",P107,""))</f>
        <v>1</v>
      </c>
      <c r="Y107" s="4">
        <f>IF(X107="",#N/A,SUM(X$95:X107)/COUNT(X$95:X107))</f>
        <v>0.66666666666666663</v>
      </c>
    </row>
    <row r="108" spans="1:25" hidden="1" outlineLevel="1" x14ac:dyDescent="0.25">
      <c r="A108" s="7">
        <v>2019</v>
      </c>
      <c r="B108" s="7" t="s">
        <v>59</v>
      </c>
      <c r="C108" s="7">
        <v>14</v>
      </c>
      <c r="D108" s="7" t="s">
        <v>6</v>
      </c>
      <c r="E108" s="7" t="s">
        <v>26</v>
      </c>
      <c r="F108" s="17">
        <v>1</v>
      </c>
      <c r="G108" s="7" t="s">
        <v>48</v>
      </c>
      <c r="H108" s="7" t="s">
        <v>49</v>
      </c>
      <c r="I108" s="7" t="s">
        <v>56</v>
      </c>
      <c r="J108" s="7">
        <v>28</v>
      </c>
      <c r="K108" s="7">
        <v>12</v>
      </c>
      <c r="L108" s="1">
        <f t="shared" si="40"/>
        <v>16</v>
      </c>
      <c r="M108">
        <f>IF(J108="","",SUM(J$95:J108))</f>
        <v>311</v>
      </c>
      <c r="N108">
        <f>IF(K108="","",SUM(K$95:K108))</f>
        <v>262</v>
      </c>
      <c r="O108" s="1">
        <f t="shared" si="41"/>
        <v>49</v>
      </c>
      <c r="P108" s="2">
        <f t="shared" si="42"/>
        <v>1</v>
      </c>
      <c r="Q108" s="4">
        <f>IF(P108="",#N/A,SUM(P$95:P108)/COUNT(P$95:P108))</f>
        <v>0.61538461538461542</v>
      </c>
      <c r="R108" s="2">
        <f t="shared" si="39"/>
        <v>1</v>
      </c>
      <c r="S108" s="3" t="e">
        <f>IF(OR(ISNA(Q109),ISBLANK(Q109)),SUM(R$95:R108)/COUNT(R$95:R108),#N/A)</f>
        <v>#N/A</v>
      </c>
      <c r="T108" s="2">
        <f t="shared" si="43"/>
        <v>1</v>
      </c>
      <c r="U108" s="3" t="e">
        <f>IF(OR(ISNA(Q109),ISBLANK(Q109)),SUM(T$95:T108)/COUNT(T$95:T108),#N/A)</f>
        <v>#N/A</v>
      </c>
      <c r="V108" s="2">
        <f>IF(P108="",#N/A,IF(D108="H",P108,""))</f>
        <v>1</v>
      </c>
      <c r="W108" s="4">
        <f>IF(V108="",#N/A,SUM(V$95:V108)/COUNT(V$95:V108))</f>
        <v>0.5714285714285714</v>
      </c>
      <c r="X108" s="2" t="str">
        <f>IF(P108="",#N/A,IF(D108="A",P108,""))</f>
        <v/>
      </c>
      <c r="Y108" s="4" t="e">
        <f>IF(X108="",#N/A,SUM(X$95:X108)/COUNT(X$95:X108))</f>
        <v>#N/A</v>
      </c>
    </row>
    <row r="109" spans="1:25" hidden="1" outlineLevel="1" x14ac:dyDescent="0.25">
      <c r="A109" s="7">
        <v>2019</v>
      </c>
      <c r="B109" s="7" t="s">
        <v>59</v>
      </c>
      <c r="C109" s="7">
        <v>15</v>
      </c>
      <c r="D109" s="7" t="s">
        <v>7</v>
      </c>
      <c r="E109" s="7" t="s">
        <v>21</v>
      </c>
      <c r="F109" s="17">
        <v>3</v>
      </c>
      <c r="G109" s="7" t="s">
        <v>48</v>
      </c>
      <c r="H109" s="7" t="s">
        <v>54</v>
      </c>
      <c r="I109" s="7" t="s">
        <v>52</v>
      </c>
      <c r="J109" s="7">
        <v>21</v>
      </c>
      <c r="K109" s="7">
        <v>44</v>
      </c>
      <c r="L109" s="1">
        <f t="shared" si="40"/>
        <v>-23</v>
      </c>
      <c r="M109">
        <f>IF(J109="","",SUM(J$95:J109))</f>
        <v>332</v>
      </c>
      <c r="N109">
        <f>IF(K109="","",SUM(K$95:K109))</f>
        <v>306</v>
      </c>
      <c r="O109" s="1">
        <f t="shared" si="41"/>
        <v>26</v>
      </c>
      <c r="P109" s="2">
        <f t="shared" si="42"/>
        <v>0</v>
      </c>
      <c r="Q109" s="4">
        <f>IF(P109="",#N/A,SUM(P$95:P109)/COUNT(P$95:P109))</f>
        <v>0.5714285714285714</v>
      </c>
      <c r="R109" s="2">
        <f t="shared" ref="R109:R110" si="44">IF(K109="",0,P109)</f>
        <v>0</v>
      </c>
      <c r="S109" s="3" t="e">
        <f>IF(OR(ISNA(Q110),ISBLANK(Q110)),SUM(R$95:R109)/COUNT(R$95:R109),#N/A)</f>
        <v>#N/A</v>
      </c>
      <c r="T109" s="2">
        <f t="shared" si="43"/>
        <v>0</v>
      </c>
      <c r="U109" s="3" t="e">
        <f>IF(OR(ISNA(Q110),ISBLANK(Q110)),SUM(T$95:T109)/COUNT(T$95:T109),#N/A)</f>
        <v>#N/A</v>
      </c>
      <c r="V109" s="2" t="str">
        <f>IF(P109="",#N/A,IF(D109="H",P109,""))</f>
        <v/>
      </c>
      <c r="W109" s="4" t="e">
        <f>IF(V109="",#N/A,SUM(V$95:V109)/COUNT(V$95:V109))</f>
        <v>#N/A</v>
      </c>
      <c r="X109" s="2">
        <f>IF(P109="",#N/A,IF(D109="A",P109,""))</f>
        <v>0</v>
      </c>
      <c r="Y109" s="4">
        <f>IF(X109="",#N/A,SUM(X$95:X109)/COUNT(X$95:X109))</f>
        <v>0.5714285714285714</v>
      </c>
    </row>
    <row r="110" spans="1:25" hidden="1" outlineLevel="1" x14ac:dyDescent="0.25">
      <c r="A110" s="7">
        <v>2019</v>
      </c>
      <c r="B110" s="7" t="s">
        <v>59</v>
      </c>
      <c r="C110" s="7">
        <v>16</v>
      </c>
      <c r="D110" s="7" t="s">
        <v>7</v>
      </c>
      <c r="E110" s="7" t="s">
        <v>25</v>
      </c>
      <c r="F110" s="17">
        <v>1</v>
      </c>
      <c r="G110" s="7" t="s">
        <v>48</v>
      </c>
      <c r="H110" s="7" t="s">
        <v>49</v>
      </c>
      <c r="I110" s="7" t="s">
        <v>51</v>
      </c>
      <c r="J110" s="7">
        <v>31</v>
      </c>
      <c r="K110" s="7">
        <v>34</v>
      </c>
      <c r="L110" s="1">
        <f t="shared" si="40"/>
        <v>-3</v>
      </c>
      <c r="M110">
        <f>IF(J110="","",SUM(J$95:J110))</f>
        <v>363</v>
      </c>
      <c r="N110">
        <f>IF(K110="","",SUM(K$95:K110))</f>
        <v>340</v>
      </c>
      <c r="O110" s="1">
        <f t="shared" si="41"/>
        <v>23</v>
      </c>
      <c r="P110" s="2">
        <f t="shared" si="42"/>
        <v>0</v>
      </c>
      <c r="Q110" s="4">
        <f>IF(P110="",#N/A,SUM(P$95:P110)/COUNT(P$95:P110))</f>
        <v>0.53333333333333333</v>
      </c>
      <c r="R110" s="2">
        <f t="shared" si="44"/>
        <v>0</v>
      </c>
      <c r="S110" s="3" t="e">
        <f>IF(OR(ISNA(Q111),ISBLANK(Q111)),SUM(R$95:R110)/COUNT(R$95:R110),#N/A)</f>
        <v>#N/A</v>
      </c>
      <c r="T110" s="2">
        <f t="shared" si="43"/>
        <v>0</v>
      </c>
      <c r="U110" s="3" t="e">
        <f>IF(OR(ISNA(Q111),ISBLANK(Q111)),SUM(T$95:T110)/COUNT(T$95:T110),#N/A)</f>
        <v>#N/A</v>
      </c>
      <c r="V110" s="2" t="str">
        <f>IF(P110="",#N/A,IF(D110="H",P110,""))</f>
        <v/>
      </c>
      <c r="W110" s="4" t="e">
        <f>IF(V110="",#N/A,SUM(V$95:V110)/COUNT(V$95:V110))</f>
        <v>#N/A</v>
      </c>
      <c r="X110" s="2">
        <f>IF(P110="",#N/A,IF(D110="A",P110,""))</f>
        <v>0</v>
      </c>
      <c r="Y110" s="4">
        <f>IF(X110="",#N/A,SUM(X$95:X110)/COUNT(X$95:X110))</f>
        <v>0.5</v>
      </c>
    </row>
    <row r="111" spans="1:25" hidden="1" outlineLevel="1" x14ac:dyDescent="0.25">
      <c r="A111" s="7">
        <v>2019</v>
      </c>
      <c r="B111" s="7" t="s">
        <v>59</v>
      </c>
      <c r="C111" s="7">
        <v>17</v>
      </c>
      <c r="D111" s="7" t="s">
        <v>6</v>
      </c>
      <c r="E111" s="7" t="s">
        <v>28</v>
      </c>
      <c r="F111" s="17">
        <v>1</v>
      </c>
      <c r="G111" s="7" t="s">
        <v>48</v>
      </c>
      <c r="H111" s="7" t="s">
        <v>49</v>
      </c>
      <c r="I111" s="7" t="s">
        <v>50</v>
      </c>
      <c r="J111" s="7">
        <v>31</v>
      </c>
      <c r="K111" s="7">
        <v>24</v>
      </c>
      <c r="L111" s="1">
        <f t="shared" si="40"/>
        <v>7</v>
      </c>
      <c r="M111">
        <f>IF(J111="","",SUM(J$95:J111))</f>
        <v>394</v>
      </c>
      <c r="N111">
        <f>IF(K111="","",SUM(K$95:K111))</f>
        <v>364</v>
      </c>
      <c r="O111" s="1">
        <f t="shared" si="41"/>
        <v>30</v>
      </c>
      <c r="P111" s="2">
        <f t="shared" si="42"/>
        <v>1</v>
      </c>
      <c r="Q111" s="4">
        <f>IF(P111="",#N/A,SUM(P$95:P111)/COUNT(P$95:P111))</f>
        <v>0.5625</v>
      </c>
      <c r="R111" s="2">
        <f>IF(K111="",0,P111)</f>
        <v>1</v>
      </c>
      <c r="S111" s="3">
        <f>IF(OR(ISNA(Q112),ISBLANK(Q112)),SUM(R$95:R111)/COUNT(R$95:R111),#N/A)</f>
        <v>0.5625</v>
      </c>
      <c r="T111" s="2">
        <f t="shared" si="43"/>
        <v>1</v>
      </c>
      <c r="U111" s="3">
        <f>IF(OR(ISNA(Q112),ISBLANK(Q112)),SUM(T$95:T111)/COUNT(T$95:T111),#N/A)</f>
        <v>0.5625</v>
      </c>
      <c r="V111" s="2">
        <f>IF(P111="",#N/A,IF(D111="H",P111,""))</f>
        <v>1</v>
      </c>
      <c r="W111" s="4">
        <f>IF(V111="",#N/A,SUM(V$95:V111)/COUNT(V$95:V111))</f>
        <v>0.625</v>
      </c>
      <c r="X111" s="2" t="str">
        <f>IF(P111="",#N/A,IF(D111="A",P111,""))</f>
        <v/>
      </c>
      <c r="Y111" s="4" t="e">
        <f>IF(X111="",#N/A,SUM(X$95:X111)/COUNT(X$95:X111))</f>
        <v>#N/A</v>
      </c>
    </row>
    <row r="112" spans="1:25" hidden="1" outlineLevel="1" x14ac:dyDescent="0.25"/>
    <row r="113" spans="1:25" hidden="1" outlineLevel="1" x14ac:dyDescent="0.25">
      <c r="A113" s="8">
        <v>2019</v>
      </c>
      <c r="B113" s="8" t="s">
        <v>60</v>
      </c>
      <c r="C113" s="8" t="s">
        <v>69</v>
      </c>
      <c r="D113" s="8" t="s">
        <v>19</v>
      </c>
      <c r="E113" s="8"/>
      <c r="F113" s="16"/>
      <c r="G113" s="8"/>
      <c r="H113" s="8"/>
      <c r="I113" s="8"/>
      <c r="J113" s="8"/>
      <c r="K113" s="8"/>
    </row>
    <row r="114" spans="1:25" hidden="1" outlineLevel="1" x14ac:dyDescent="0.25">
      <c r="A114" s="8">
        <v>2019</v>
      </c>
      <c r="B114" s="8" t="s">
        <v>60</v>
      </c>
      <c r="C114" s="8" t="s">
        <v>70</v>
      </c>
      <c r="D114" s="8" t="s">
        <v>19</v>
      </c>
      <c r="E114" s="8"/>
      <c r="F114" s="16"/>
      <c r="G114" s="8"/>
      <c r="H114" s="8"/>
      <c r="I114" s="8"/>
      <c r="J114" s="8"/>
      <c r="K114" s="8"/>
    </row>
    <row r="115" spans="1:25" hidden="1" outlineLevel="1" x14ac:dyDescent="0.25">
      <c r="A115" s="8">
        <v>2019</v>
      </c>
      <c r="B115" s="8" t="s">
        <v>60</v>
      </c>
      <c r="C115" s="8" t="s">
        <v>71</v>
      </c>
      <c r="D115" s="8" t="s">
        <v>19</v>
      </c>
      <c r="E115" s="8"/>
      <c r="F115" s="16"/>
      <c r="G115" s="8"/>
      <c r="H115" s="8"/>
      <c r="I115" s="8"/>
      <c r="J115" s="8"/>
      <c r="K115" s="8"/>
    </row>
    <row r="116" spans="1:25" hidden="1" outlineLevel="1" x14ac:dyDescent="0.25">
      <c r="A116" s="8">
        <v>2019</v>
      </c>
      <c r="B116" s="8" t="s">
        <v>60</v>
      </c>
      <c r="C116" s="8" t="s">
        <v>72</v>
      </c>
      <c r="D116" s="8" t="s">
        <v>19</v>
      </c>
      <c r="E116" s="8"/>
      <c r="F116" s="16"/>
      <c r="G116" s="8"/>
      <c r="H116" s="8"/>
      <c r="I116" s="8"/>
      <c r="J116" s="8"/>
      <c r="K116" s="8"/>
    </row>
    <row r="117" spans="1:25" collapsed="1" x14ac:dyDescent="0.25"/>
    <row r="118" spans="1:25" hidden="1" outlineLevel="1" x14ac:dyDescent="0.25">
      <c r="A118" s="6">
        <v>2020</v>
      </c>
      <c r="B118" s="6" t="s">
        <v>4</v>
      </c>
      <c r="C118" s="6" t="s">
        <v>75</v>
      </c>
      <c r="D118" s="6" t="s">
        <v>20</v>
      </c>
      <c r="E118" s="6"/>
      <c r="F118" s="13"/>
      <c r="G118" s="6"/>
      <c r="H118" s="6"/>
      <c r="I118" s="6"/>
      <c r="J118" s="6"/>
      <c r="K118" s="6"/>
    </row>
    <row r="119" spans="1:25" hidden="1" outlineLevel="1" x14ac:dyDescent="0.25">
      <c r="A119" s="6">
        <v>2020</v>
      </c>
      <c r="B119" s="6" t="s">
        <v>4</v>
      </c>
      <c r="C119" s="6">
        <v>1</v>
      </c>
      <c r="D119" s="6" t="s">
        <v>6</v>
      </c>
      <c r="E119" s="6" t="s">
        <v>35</v>
      </c>
      <c r="F119" s="13"/>
      <c r="G119" s="6"/>
      <c r="H119" s="6"/>
      <c r="I119" s="6"/>
      <c r="J119" s="6" t="s">
        <v>68</v>
      </c>
      <c r="K119" s="6"/>
      <c r="L119" s="1"/>
      <c r="O119" s="1"/>
      <c r="P119" s="2"/>
      <c r="Q119" s="4"/>
    </row>
    <row r="120" spans="1:25" hidden="1" outlineLevel="1" x14ac:dyDescent="0.25">
      <c r="A120" s="6">
        <v>2020</v>
      </c>
      <c r="B120" s="6" t="s">
        <v>4</v>
      </c>
      <c r="C120" s="6">
        <v>2</v>
      </c>
      <c r="D120" s="6" t="s">
        <v>7</v>
      </c>
      <c r="E120" s="6" t="s">
        <v>40</v>
      </c>
      <c r="F120" s="13"/>
      <c r="G120" s="6"/>
      <c r="H120" s="6"/>
      <c r="I120" s="6"/>
      <c r="J120" s="6" t="s">
        <v>68</v>
      </c>
      <c r="K120" s="6"/>
      <c r="L120" s="1"/>
      <c r="O120" s="1"/>
      <c r="P120" s="2"/>
      <c r="Q120" s="4"/>
    </row>
    <row r="121" spans="1:25" hidden="1" outlineLevel="1" x14ac:dyDescent="0.25">
      <c r="A121" s="6">
        <v>2020</v>
      </c>
      <c r="B121" s="6" t="s">
        <v>4</v>
      </c>
      <c r="C121" s="6">
        <v>3</v>
      </c>
      <c r="D121" s="6" t="s">
        <v>6</v>
      </c>
      <c r="E121" s="6" t="s">
        <v>23</v>
      </c>
      <c r="F121" s="13"/>
      <c r="G121" s="6"/>
      <c r="H121" s="6"/>
      <c r="I121" s="6"/>
      <c r="J121" s="6" t="s">
        <v>68</v>
      </c>
      <c r="K121" s="6"/>
      <c r="L121" s="1"/>
      <c r="O121" s="1"/>
      <c r="P121" s="2"/>
      <c r="Q121" s="4"/>
    </row>
    <row r="122" spans="1:25" hidden="1" outlineLevel="1" x14ac:dyDescent="0.25">
      <c r="A122" s="6">
        <v>2020</v>
      </c>
      <c r="B122" s="6" t="s">
        <v>4</v>
      </c>
      <c r="C122" s="6">
        <v>4</v>
      </c>
      <c r="D122" s="6" t="s">
        <v>7</v>
      </c>
      <c r="E122" s="6" t="s">
        <v>39</v>
      </c>
      <c r="F122" s="13"/>
      <c r="G122" s="6"/>
      <c r="H122" s="6"/>
      <c r="I122" s="6"/>
      <c r="J122" s="6" t="s">
        <v>68</v>
      </c>
      <c r="K122" s="6"/>
      <c r="L122" s="1"/>
      <c r="O122" s="1"/>
      <c r="P122" s="2"/>
      <c r="Q122" s="4"/>
    </row>
    <row r="123" spans="1:25" hidden="1" outlineLevel="1" x14ac:dyDescent="0.25"/>
    <row r="124" spans="1:25" hidden="1" outlineLevel="1" x14ac:dyDescent="0.25">
      <c r="A124" s="7">
        <v>2020</v>
      </c>
      <c r="B124" s="7" t="s">
        <v>59</v>
      </c>
      <c r="C124" s="7">
        <v>1</v>
      </c>
      <c r="D124" s="7" t="s">
        <v>6</v>
      </c>
      <c r="E124" s="7" t="s">
        <v>21</v>
      </c>
      <c r="F124" s="17">
        <v>2</v>
      </c>
      <c r="G124" s="7" t="s">
        <v>48</v>
      </c>
      <c r="H124" s="7" t="s">
        <v>54</v>
      </c>
      <c r="I124" s="7" t="s">
        <v>56</v>
      </c>
      <c r="J124" s="7">
        <v>20</v>
      </c>
      <c r="K124" s="7">
        <v>17</v>
      </c>
      <c r="L124" s="1">
        <f>IF(AND(J124="",K124=""),"",J124-K124)</f>
        <v>3</v>
      </c>
      <c r="M124">
        <f>IF(J124="","",SUM(J$124:J124))</f>
        <v>20</v>
      </c>
      <c r="N124">
        <f>IF(K124="","",SUM(K$124:K124))</f>
        <v>17</v>
      </c>
      <c r="O124" s="1">
        <f>IF(OR(M124="",N124=""),"",M124-N124)</f>
        <v>3</v>
      </c>
      <c r="P124" s="2">
        <f>IF(OR(J124="",K124=""),"",IF(K124=J124,0.5,IF(K124&lt;J124,1,0)))</f>
        <v>1</v>
      </c>
      <c r="Q124" s="4">
        <f>IF(P124="",#N/A,SUM(P$124:P124)/COUNT(P$124:P124))</f>
        <v>1</v>
      </c>
      <c r="R124" s="2">
        <f>IF(K124="",0,P124)</f>
        <v>1</v>
      </c>
      <c r="S124" s="3" t="e">
        <f>IF(OR(ISNA(Q125),ISBLANK(Q125)),SUM(R$124:R124)/COUNT(R$124:R124),#N/A)</f>
        <v>#N/A</v>
      </c>
      <c r="T124" s="2">
        <f>IF(P124="",1,R124)</f>
        <v>1</v>
      </c>
      <c r="U124" s="3" t="e">
        <f>IF(OR(ISNA(Q125),ISBLANK(Q125)),SUM(T$124:T124)/COUNT(T$124:T124),#N/A)</f>
        <v>#N/A</v>
      </c>
      <c r="V124" s="2">
        <f>IF(P124="",#N/A,IF(D124="H",P124,""))</f>
        <v>1</v>
      </c>
      <c r="W124" s="4">
        <f>IF(V124="",#N/A,SUM(V$124:V124)/COUNT(V$124:V124))</f>
        <v>1</v>
      </c>
      <c r="X124" s="2" t="str">
        <f>IF(P124="",#N/A,IF(D124="A",P124,""))</f>
        <v/>
      </c>
      <c r="Y124" s="4" t="e">
        <f>IF(X124="",#N/A,SUM(X$124:X124)/COUNT(X$124:X124))</f>
        <v>#N/A</v>
      </c>
    </row>
    <row r="125" spans="1:25" hidden="1" outlineLevel="1" x14ac:dyDescent="0.25">
      <c r="A125" s="7">
        <v>2020</v>
      </c>
      <c r="B125" s="7" t="s">
        <v>59</v>
      </c>
      <c r="C125" s="7">
        <v>2</v>
      </c>
      <c r="D125" s="7" t="s">
        <v>7</v>
      </c>
      <c r="E125" s="7" t="s">
        <v>46</v>
      </c>
      <c r="F125" s="17">
        <v>2</v>
      </c>
      <c r="G125" s="7" t="s">
        <v>67</v>
      </c>
      <c r="H125" s="7" t="s">
        <v>54</v>
      </c>
      <c r="I125" s="7" t="s">
        <v>52</v>
      </c>
      <c r="J125" s="7">
        <v>37</v>
      </c>
      <c r="K125" s="7">
        <v>19</v>
      </c>
      <c r="L125" s="1">
        <f t="shared" ref="L125:L140" si="45">IF(AND(J125="",K125=""),"",J125-K125)</f>
        <v>18</v>
      </c>
      <c r="M125">
        <f>IF(J125="","",SUM(J$124:J125))</f>
        <v>57</v>
      </c>
      <c r="N125">
        <f>IF(K125="","",SUM(K$124:K125))</f>
        <v>36</v>
      </c>
      <c r="O125" s="1">
        <f t="shared" ref="O125:O140" si="46">IF(OR(M125="",N125=""),"",M125-N125)</f>
        <v>21</v>
      </c>
      <c r="P125" s="2">
        <f t="shared" ref="P125:P140" si="47">IF(OR(J125="",K125=""),"",IF(K125=J125,0.5,IF(K125&lt;J125,1,0)))</f>
        <v>1</v>
      </c>
      <c r="Q125" s="4">
        <f>IF(P125="",#N/A,SUM(P$124:P125)/COUNT(P$124:P125))</f>
        <v>1</v>
      </c>
      <c r="R125" s="2">
        <f t="shared" ref="R125:R140" si="48">IF(K125="",0,P125)</f>
        <v>1</v>
      </c>
      <c r="S125" s="3" t="e">
        <f>IF(OR(ISNA(Q126),ISBLANK(Q126)),SUM(R$124:R125)/COUNT(R$124:R125),#N/A)</f>
        <v>#N/A</v>
      </c>
      <c r="T125" s="2">
        <f>IF(P125="",1,R125)</f>
        <v>1</v>
      </c>
      <c r="U125" s="3" t="e">
        <f>IF(OR(ISNA(Q126),ISBLANK(Q126)),SUM(T$124:T125)/COUNT(T$124:T125),#N/A)</f>
        <v>#N/A</v>
      </c>
      <c r="V125" s="2" t="str">
        <f>IF(P125="",#N/A,IF(D125="H",P125,""))</f>
        <v/>
      </c>
      <c r="W125" s="4" t="e">
        <f>IF(V125="",#N/A,SUM(V$124:V125)/COUNT(V$124:V125))</f>
        <v>#N/A</v>
      </c>
      <c r="X125" s="2">
        <f>IF(P125="",#N/A,IF(D125="A",P125,""))</f>
        <v>1</v>
      </c>
      <c r="Y125" s="4">
        <f>IF(X125="",#N/A,SUM(X$124:X125)/COUNT(X$124:X125))</f>
        <v>1</v>
      </c>
    </row>
    <row r="126" spans="1:25" hidden="1" outlineLevel="1" x14ac:dyDescent="0.25">
      <c r="A126" s="7">
        <v>2020</v>
      </c>
      <c r="B126" s="7" t="s">
        <v>59</v>
      </c>
      <c r="C126" s="7">
        <v>3</v>
      </c>
      <c r="D126" s="7" t="s">
        <v>7</v>
      </c>
      <c r="E126" s="7" t="s">
        <v>29</v>
      </c>
      <c r="F126" s="17">
        <v>4</v>
      </c>
      <c r="G126" s="7" t="s">
        <v>57</v>
      </c>
      <c r="H126" s="7" t="s">
        <v>54</v>
      </c>
      <c r="I126" s="7" t="s">
        <v>56</v>
      </c>
      <c r="J126" s="7">
        <v>32</v>
      </c>
      <c r="K126" s="7">
        <v>35</v>
      </c>
      <c r="L126" s="1">
        <f t="shared" si="45"/>
        <v>-3</v>
      </c>
      <c r="M126">
        <f>IF(J126="","",SUM(J$124:J126))</f>
        <v>89</v>
      </c>
      <c r="N126">
        <f>IF(K126="","",SUM(K$124:K126))</f>
        <v>71</v>
      </c>
      <c r="O126" s="1">
        <f t="shared" si="46"/>
        <v>18</v>
      </c>
      <c r="P126" s="2">
        <f t="shared" si="47"/>
        <v>0</v>
      </c>
      <c r="Q126" s="4">
        <f>IF(P126="",#N/A,SUM(P$124:P126)/COUNT(P$124:P126))</f>
        <v>0.66666666666666663</v>
      </c>
      <c r="R126" s="2">
        <f t="shared" si="48"/>
        <v>0</v>
      </c>
      <c r="S126" s="3" t="e">
        <f>IF(OR(ISNA(Q127),ISBLANK(Q127)),SUM(R$124:R126)/COUNT(R$124:R126),#N/A)</f>
        <v>#N/A</v>
      </c>
      <c r="T126" s="2">
        <f>IF(P126="",1,R126)</f>
        <v>0</v>
      </c>
      <c r="U126" s="3" t="e">
        <f>IF(OR(ISNA(Q127),ISBLANK(Q127)),SUM(T$124:T126)/COUNT(T$124:T126),#N/A)</f>
        <v>#N/A</v>
      </c>
      <c r="V126" s="2" t="str">
        <f>IF(P126="",#N/A,IF(D126="H",P126,""))</f>
        <v/>
      </c>
      <c r="W126" s="4" t="e">
        <f>IF(V126="",#N/A,SUM(V$124:V126)/COUNT(V$124:V126))</f>
        <v>#N/A</v>
      </c>
      <c r="X126" s="2">
        <f>IF(P126="",#N/A,IF(D126="A",P126,""))</f>
        <v>0</v>
      </c>
      <c r="Y126" s="4">
        <f>IF(X126="",#N/A,SUM(X$124:X126)/COUNT(X$124:X126))</f>
        <v>0.5</v>
      </c>
    </row>
    <row r="127" spans="1:25" hidden="1" outlineLevel="1" x14ac:dyDescent="0.25">
      <c r="A127" s="7">
        <v>2020</v>
      </c>
      <c r="B127" s="7" t="s">
        <v>59</v>
      </c>
      <c r="C127" s="7">
        <v>4</v>
      </c>
      <c r="D127" s="7" t="s">
        <v>6</v>
      </c>
      <c r="E127" s="7" t="s">
        <v>31</v>
      </c>
      <c r="F127" s="17">
        <v>2</v>
      </c>
      <c r="G127" s="7" t="s">
        <v>48</v>
      </c>
      <c r="H127" s="7" t="s">
        <v>54</v>
      </c>
      <c r="I127" s="7" t="s">
        <v>51</v>
      </c>
      <c r="J127" s="7">
        <v>17</v>
      </c>
      <c r="K127" s="7">
        <v>9</v>
      </c>
      <c r="L127" s="1">
        <f t="shared" si="45"/>
        <v>8</v>
      </c>
      <c r="M127">
        <f>IF(J127="","",SUM(J$124:J127))</f>
        <v>106</v>
      </c>
      <c r="N127">
        <f>IF(K127="","",SUM(K$124:K127))</f>
        <v>80</v>
      </c>
      <c r="O127" s="1">
        <f t="shared" si="46"/>
        <v>26</v>
      </c>
      <c r="P127" s="2">
        <f t="shared" si="47"/>
        <v>1</v>
      </c>
      <c r="Q127" s="4">
        <f>IF(P127="",#N/A,SUM(P$124:P127)/COUNT(P$124:P127))</f>
        <v>0.75</v>
      </c>
      <c r="R127" s="2">
        <f t="shared" si="48"/>
        <v>1</v>
      </c>
      <c r="S127" s="3" t="e">
        <f>IF(OR(ISNA(Q128),ISBLANK(Q128)),SUM(R$124:R127)/COUNT(R$124:R127),#N/A)</f>
        <v>#N/A</v>
      </c>
      <c r="T127" s="2">
        <f t="shared" ref="T127:T140" si="49">IF(P127="",1,R127)</f>
        <v>1</v>
      </c>
      <c r="U127" s="3" t="e">
        <f>IF(OR(ISNA(Q128),ISBLANK(Q128)),SUM(T$124:T127)/COUNT(T$124:T127),#N/A)</f>
        <v>#N/A</v>
      </c>
      <c r="V127" s="2">
        <f>IF(P127="",#N/A,IF(D127="H",P127,""))</f>
        <v>1</v>
      </c>
      <c r="W127" s="4">
        <f>IF(V127="",#N/A,SUM(V$124:V127)/COUNT(V$124:V127))</f>
        <v>1</v>
      </c>
      <c r="X127" s="2" t="str">
        <f>IF(P127="",#N/A,IF(D127="A",P127,""))</f>
        <v/>
      </c>
      <c r="Y127" s="4" t="e">
        <f>IF(X127="",#N/A,SUM(X$124:X127)/COUNT(X$124:X127))</f>
        <v>#N/A</v>
      </c>
    </row>
    <row r="128" spans="1:25" hidden="1" outlineLevel="1" x14ac:dyDescent="0.25">
      <c r="A128" s="7">
        <v>2020</v>
      </c>
      <c r="B128" s="7" t="s">
        <v>59</v>
      </c>
      <c r="C128" s="7">
        <v>5</v>
      </c>
      <c r="D128" s="7" t="s">
        <v>7</v>
      </c>
      <c r="E128" s="7" t="s">
        <v>43</v>
      </c>
      <c r="F128" s="17">
        <v>2</v>
      </c>
      <c r="G128" s="7" t="s">
        <v>48</v>
      </c>
      <c r="H128" s="7" t="s">
        <v>54</v>
      </c>
      <c r="I128" s="7" t="s">
        <v>50</v>
      </c>
      <c r="J128" s="7">
        <v>30</v>
      </c>
      <c r="K128" s="7">
        <v>10</v>
      </c>
      <c r="L128" s="1">
        <f t="shared" si="45"/>
        <v>20</v>
      </c>
      <c r="M128">
        <f>IF(J128="","",SUM(J$124:J128))</f>
        <v>136</v>
      </c>
      <c r="N128">
        <f>IF(K128="","",SUM(K$124:K128))</f>
        <v>90</v>
      </c>
      <c r="O128" s="1">
        <f t="shared" si="46"/>
        <v>46</v>
      </c>
      <c r="P128" s="2">
        <f t="shared" si="47"/>
        <v>1</v>
      </c>
      <c r="Q128" s="4">
        <f>IF(P128="",#N/A,SUM(P$124:P128)/COUNT(P$124:P128))</f>
        <v>0.8</v>
      </c>
      <c r="R128" s="2">
        <f t="shared" si="48"/>
        <v>1</v>
      </c>
      <c r="S128" s="3" t="e">
        <f>IF(OR(ISNA(Q129),ISBLANK(Q129)),SUM(R$124:R128)/COUNT(R$124:R128),#N/A)</f>
        <v>#N/A</v>
      </c>
      <c r="T128" s="2">
        <f t="shared" si="49"/>
        <v>1</v>
      </c>
      <c r="U128" s="3" t="e">
        <f>IF(OR(ISNA(Q129),ISBLANK(Q129)),SUM(T$124:T128)/COUNT(T$124:T128),#N/A)</f>
        <v>#N/A</v>
      </c>
      <c r="V128" s="2" t="str">
        <f>IF(P128="",#N/A,IF(D128="H",P128,""))</f>
        <v/>
      </c>
      <c r="W128" s="4" t="e">
        <f>IF(V128="",#N/A,SUM(V$124:V128)/COUNT(V$124:V128))</f>
        <v>#N/A</v>
      </c>
      <c r="X128" s="2">
        <f>IF(P128="",#N/A,IF(D128="A",P128,""))</f>
        <v>1</v>
      </c>
      <c r="Y128" s="4">
        <f>IF(X128="",#N/A,SUM(X$124:X128)/COUNT(X$124:X128))</f>
        <v>0.66666666666666663</v>
      </c>
    </row>
    <row r="129" spans="1:25" hidden="1" outlineLevel="1" x14ac:dyDescent="0.25">
      <c r="A129" s="7">
        <v>2020</v>
      </c>
      <c r="B129" s="7" t="s">
        <v>59</v>
      </c>
      <c r="C129" s="7">
        <v>6</v>
      </c>
      <c r="D129" s="7" t="s">
        <v>7</v>
      </c>
      <c r="E129" s="7" t="s">
        <v>25</v>
      </c>
      <c r="F129" s="17">
        <v>1</v>
      </c>
      <c r="G129" s="7" t="s">
        <v>48</v>
      </c>
      <c r="H129" s="7" t="s">
        <v>49</v>
      </c>
      <c r="I129" s="7" t="s">
        <v>52</v>
      </c>
      <c r="J129" s="7">
        <v>16</v>
      </c>
      <c r="K129" s="7">
        <v>24</v>
      </c>
      <c r="L129" s="1">
        <f t="shared" si="45"/>
        <v>-8</v>
      </c>
      <c r="M129">
        <f>IF(J129="","",SUM(J$124:J129))</f>
        <v>152</v>
      </c>
      <c r="N129">
        <f>IF(K129="","",SUM(K$124:K129))</f>
        <v>114</v>
      </c>
      <c r="O129" s="1">
        <f t="shared" si="46"/>
        <v>38</v>
      </c>
      <c r="P129" s="2">
        <f t="shared" si="47"/>
        <v>0</v>
      </c>
      <c r="Q129" s="4">
        <f>IF(P129="",#N/A,SUM(P$124:P129)/COUNT(P$124:P129))</f>
        <v>0.66666666666666663</v>
      </c>
      <c r="R129" s="2">
        <f t="shared" si="48"/>
        <v>0</v>
      </c>
      <c r="S129" s="3" t="e">
        <f>IF(OR(ISNA(Q130),ISBLANK(Q130)),SUM(R$124:R129)/COUNT(R$124:R129),#N/A)</f>
        <v>#N/A</v>
      </c>
      <c r="T129" s="2">
        <f t="shared" si="49"/>
        <v>0</v>
      </c>
      <c r="U129" s="3" t="e">
        <f>IF(OR(ISNA(Q130),ISBLANK(Q130)),SUM(T$124:T129)/COUNT(T$124:T129),#N/A)</f>
        <v>#N/A</v>
      </c>
      <c r="V129" s="2" t="str">
        <f>IF(P129="",#N/A,IF(D129="H",P129,""))</f>
        <v/>
      </c>
      <c r="W129" s="4" t="e">
        <f>IF(V129="",#N/A,SUM(V$124:V129)/COUNT(V$124:V129))</f>
        <v>#N/A</v>
      </c>
      <c r="X129" s="2">
        <f>IF(P129="",#N/A,IF(D129="A",P129,""))</f>
        <v>0</v>
      </c>
      <c r="Y129" s="4">
        <f>IF(X129="",#N/A,SUM(X$124:X129)/COUNT(X$124:X129))</f>
        <v>0.5</v>
      </c>
    </row>
    <row r="130" spans="1:25" hidden="1" outlineLevel="1" x14ac:dyDescent="0.25">
      <c r="A130" s="7">
        <v>2020</v>
      </c>
      <c r="B130" s="7" t="s">
        <v>59</v>
      </c>
      <c r="C130" s="7">
        <v>7</v>
      </c>
      <c r="D130" s="7" t="s">
        <v>6</v>
      </c>
      <c r="E130" s="7" t="s">
        <v>62</v>
      </c>
      <c r="F130" s="17">
        <v>3</v>
      </c>
      <c r="G130" s="7" t="s">
        <v>48</v>
      </c>
      <c r="H130" s="7" t="s">
        <v>53</v>
      </c>
      <c r="I130" s="7" t="s">
        <v>51</v>
      </c>
      <c r="J130" s="7">
        <v>24</v>
      </c>
      <c r="K130" s="7">
        <v>10</v>
      </c>
      <c r="L130" s="1">
        <f t="shared" si="45"/>
        <v>14</v>
      </c>
      <c r="M130">
        <f>IF(J130="","",SUM(J$124:J130))</f>
        <v>176</v>
      </c>
      <c r="N130">
        <f>IF(K130="","",SUM(K$124:K130))</f>
        <v>124</v>
      </c>
      <c r="O130" s="1">
        <f t="shared" si="46"/>
        <v>52</v>
      </c>
      <c r="P130" s="2">
        <f t="shared" si="47"/>
        <v>1</v>
      </c>
      <c r="Q130" s="4">
        <f>IF(P130="",#N/A,SUM(P$124:P130)/COUNT(P$124:P130))</f>
        <v>0.7142857142857143</v>
      </c>
      <c r="R130" s="2">
        <f t="shared" si="48"/>
        <v>1</v>
      </c>
      <c r="S130" s="3" t="e">
        <f>IF(OR(ISNA(Q131),ISBLANK(Q131)),SUM(R$124:R130)/COUNT(R$124:R130),#N/A)</f>
        <v>#N/A</v>
      </c>
      <c r="T130" s="2">
        <f t="shared" si="49"/>
        <v>1</v>
      </c>
      <c r="U130" s="3" t="e">
        <f>IF(OR(ISNA(Q131),ISBLANK(Q131)),SUM(T$124:T130)/COUNT(T$124:T130),#N/A)</f>
        <v>#N/A</v>
      </c>
      <c r="V130" s="2">
        <f>IF(P130="",#N/A,IF(D130="H",P130,""))</f>
        <v>1</v>
      </c>
      <c r="W130" s="4">
        <f>IF(V130="",#N/A,SUM(V$124:V130)/COUNT(V$124:V130))</f>
        <v>1</v>
      </c>
      <c r="X130" s="2" t="str">
        <f>IF(P130="",#N/A,IF(D130="A",P130,""))</f>
        <v/>
      </c>
      <c r="Y130" s="4" t="e">
        <f>IF(X130="",#N/A,SUM(X$124:X130)/COUNT(X$124:X130))</f>
        <v>#N/A</v>
      </c>
    </row>
    <row r="131" spans="1:25" hidden="1" outlineLevel="1" x14ac:dyDescent="0.25">
      <c r="A131" s="7">
        <v>2020</v>
      </c>
      <c r="B131" s="7" t="s">
        <v>59</v>
      </c>
      <c r="C131" s="7">
        <v>8</v>
      </c>
      <c r="D131" s="7" t="s">
        <v>7</v>
      </c>
      <c r="E131" s="7" t="s">
        <v>34</v>
      </c>
      <c r="F131" s="17">
        <v>4</v>
      </c>
      <c r="G131" s="7" t="s">
        <v>57</v>
      </c>
      <c r="H131" s="7" t="s">
        <v>54</v>
      </c>
      <c r="I131" s="7" t="s">
        <v>50</v>
      </c>
      <c r="J131" s="7">
        <v>17</v>
      </c>
      <c r="K131" s="7">
        <v>28</v>
      </c>
      <c r="L131" s="1">
        <f t="shared" si="45"/>
        <v>-11</v>
      </c>
      <c r="M131">
        <f>IF(J131="","",SUM(J$124:J131))</f>
        <v>193</v>
      </c>
      <c r="N131">
        <f>IF(K131="","",SUM(K$124:K131))</f>
        <v>152</v>
      </c>
      <c r="O131" s="1">
        <f t="shared" si="46"/>
        <v>41</v>
      </c>
      <c r="P131" s="2">
        <f t="shared" si="47"/>
        <v>0</v>
      </c>
      <c r="Q131" s="4">
        <f>IF(P131="",#N/A,SUM(P$124:P131)/COUNT(P$124:P131))</f>
        <v>0.625</v>
      </c>
      <c r="R131" s="2">
        <f t="shared" si="48"/>
        <v>0</v>
      </c>
      <c r="S131" s="3" t="e">
        <f>IF(OR(ISNA(Q132),ISBLANK(Q133)),SUM(R$124:R131)/COUNT(R$124:R131),#N/A)</f>
        <v>#N/A</v>
      </c>
      <c r="T131" s="2">
        <f t="shared" si="49"/>
        <v>0</v>
      </c>
      <c r="U131" s="3" t="e">
        <f>IF(OR(ISNA(Q132),ISBLANK(Q133)),SUM(T$124:T131)/COUNT(T$124:T131),#N/A)</f>
        <v>#N/A</v>
      </c>
      <c r="V131" s="2" t="str">
        <f>IF(P131="",#N/A,IF(D131="H",P131,""))</f>
        <v/>
      </c>
      <c r="W131" s="4" t="e">
        <f>IF(V131="",#N/A,SUM(V$124:V131)/COUNT(V$124:V131))</f>
        <v>#N/A</v>
      </c>
      <c r="X131" s="2">
        <f>IF(P131="",#N/A,IF(D131="A",P131,""))</f>
        <v>0</v>
      </c>
      <c r="Y131" s="4">
        <f>IF(X131="",#N/A,SUM(X$124:X131)/COUNT(X$124:X131))</f>
        <v>0.4</v>
      </c>
    </row>
    <row r="132" spans="1:25" hidden="1" outlineLevel="1" x14ac:dyDescent="0.25">
      <c r="A132" s="7">
        <v>2020</v>
      </c>
      <c r="B132" s="7" t="s">
        <v>59</v>
      </c>
      <c r="C132" s="7">
        <v>9</v>
      </c>
      <c r="D132" s="7" t="s">
        <v>20</v>
      </c>
      <c r="E132" s="7"/>
      <c r="F132" s="17"/>
      <c r="G132" s="7"/>
      <c r="H132" s="7"/>
      <c r="I132" s="7"/>
      <c r="J132" s="7"/>
      <c r="K132" s="7"/>
      <c r="L132" s="1" t="str">
        <f t="shared" si="45"/>
        <v/>
      </c>
      <c r="M132" t="str">
        <f>IF(J132="","",SUM(J$124:J132))</f>
        <v/>
      </c>
      <c r="N132" t="str">
        <f>IF(K132="","",SUM(K$124:K132))</f>
        <v/>
      </c>
      <c r="O132" s="1" t="str">
        <f t="shared" si="46"/>
        <v/>
      </c>
      <c r="P132" s="2" t="str">
        <f t="shared" si="47"/>
        <v/>
      </c>
      <c r="Q132" s="4"/>
      <c r="R132" s="2"/>
      <c r="S132" s="3"/>
      <c r="T132" s="2"/>
      <c r="U132" s="3"/>
      <c r="V132" s="2"/>
      <c r="W132" s="4"/>
      <c r="Y132" s="4"/>
    </row>
    <row r="133" spans="1:25" hidden="1" outlineLevel="1" x14ac:dyDescent="0.25">
      <c r="A133" s="7">
        <v>2020</v>
      </c>
      <c r="B133" s="7" t="s">
        <v>59</v>
      </c>
      <c r="C133" s="7">
        <v>10</v>
      </c>
      <c r="D133" s="7" t="s">
        <v>6</v>
      </c>
      <c r="E133" s="7" t="s">
        <v>26</v>
      </c>
      <c r="F133" s="17">
        <v>1</v>
      </c>
      <c r="G133" s="7" t="s">
        <v>48</v>
      </c>
      <c r="H133" s="7" t="s">
        <v>49</v>
      </c>
      <c r="I133" s="7" t="s">
        <v>56</v>
      </c>
      <c r="J133" s="7">
        <v>23</v>
      </c>
      <c r="K133" s="7">
        <v>16</v>
      </c>
      <c r="L133" s="1">
        <f t="shared" si="45"/>
        <v>7</v>
      </c>
      <c r="M133">
        <f>IF(J133="","",SUM(J$124:J133))</f>
        <v>216</v>
      </c>
      <c r="N133">
        <f>IF(K133="","",SUM(K$124:K133))</f>
        <v>168</v>
      </c>
      <c r="O133" s="1">
        <f t="shared" si="46"/>
        <v>48</v>
      </c>
      <c r="P133" s="2">
        <f t="shared" si="47"/>
        <v>1</v>
      </c>
      <c r="Q133" s="4">
        <f>IF(P133="",#N/A,SUM(P$124:P133)/COUNT(P$124:P133))</f>
        <v>0.66666666666666663</v>
      </c>
      <c r="R133" s="2">
        <f>IF(K133="",0,P133)</f>
        <v>1</v>
      </c>
      <c r="S133" s="3" t="e">
        <f>IF(OR(ISNA(Q134),ISBLANK(Q134)),SUM(R$124:R133)/COUNT(R$124:R133),#N/A)</f>
        <v>#N/A</v>
      </c>
      <c r="T133" s="2">
        <f>IF(P133="",1,R133)</f>
        <v>1</v>
      </c>
      <c r="U133" s="3" t="e">
        <f>IF(OR(ISNA(Q134),ISBLANK(Q134)),SUM(T$124:T133)/COUNT(T$124:T133),#N/A)</f>
        <v>#N/A</v>
      </c>
      <c r="V133" s="2">
        <f>IF(P133="",#N/A,IF(D133="H",P133,""))</f>
        <v>1</v>
      </c>
      <c r="W133" s="4">
        <f>IF(V133="",#N/A,SUM(V$124:V133)/COUNT(V$124:V133))</f>
        <v>1</v>
      </c>
      <c r="X133" s="2" t="str">
        <f>IF(P133="",#N/A,IF(D133="A",P133,""))</f>
        <v/>
      </c>
      <c r="Y133" s="4" t="e">
        <f>IF(X133="",#N/A,SUM(X$124:X133)/COUNT(X$124:X133))</f>
        <v>#N/A</v>
      </c>
    </row>
    <row r="134" spans="1:25" hidden="1" outlineLevel="1" x14ac:dyDescent="0.25">
      <c r="A134" s="7">
        <v>2020</v>
      </c>
      <c r="B134" s="7" t="s">
        <v>59</v>
      </c>
      <c r="C134" s="7">
        <v>11</v>
      </c>
      <c r="D134" s="7" t="s">
        <v>7</v>
      </c>
      <c r="E134" s="7" t="s">
        <v>27</v>
      </c>
      <c r="F134" s="17">
        <v>3</v>
      </c>
      <c r="G134" s="7" t="s">
        <v>48</v>
      </c>
      <c r="H134" s="7" t="s">
        <v>55</v>
      </c>
      <c r="I134" s="7" t="s">
        <v>51</v>
      </c>
      <c r="J134" s="7">
        <v>27</v>
      </c>
      <c r="K134" s="7">
        <v>24</v>
      </c>
      <c r="L134" s="1">
        <f t="shared" si="45"/>
        <v>3</v>
      </c>
      <c r="M134">
        <f>IF(J134="","",SUM(J$124:J134))</f>
        <v>243</v>
      </c>
      <c r="N134">
        <f>IF(K134="","",SUM(K$124:K134))</f>
        <v>192</v>
      </c>
      <c r="O134" s="1">
        <f t="shared" si="46"/>
        <v>51</v>
      </c>
      <c r="P134" s="2">
        <f t="shared" si="47"/>
        <v>1</v>
      </c>
      <c r="Q134" s="4">
        <f>IF(P134="",#N/A,SUM(P$124:P134)/COUNT(P$124:P134))</f>
        <v>0.7</v>
      </c>
      <c r="R134" s="2">
        <f t="shared" si="48"/>
        <v>1</v>
      </c>
      <c r="S134" s="3" t="e">
        <f>IF(OR(ISNA(Q135),ISBLANK(Q135)),SUM(R$124:R134)/COUNT(R$124:R134),#N/A)</f>
        <v>#N/A</v>
      </c>
      <c r="T134" s="2">
        <f t="shared" si="49"/>
        <v>1</v>
      </c>
      <c r="U134" s="3" t="e">
        <f>IF(OR(ISNA(Q135),ISBLANK(Q135)),SUM(T$124:T134)/COUNT(T$124:T134),#N/A)</f>
        <v>#N/A</v>
      </c>
      <c r="V134" s="2" t="str">
        <f>IF(P134="",#N/A,IF(D134="H",P134,""))</f>
        <v/>
      </c>
      <c r="W134" s="4" t="e">
        <f>IF(V134="",#N/A,SUM(V$124:V134)/COUNT(V$124:V134))</f>
        <v>#N/A</v>
      </c>
      <c r="X134" s="2">
        <f>IF(P134="",#N/A,IF(D134="A",P134,""))</f>
        <v>1</v>
      </c>
      <c r="Y134" s="4">
        <f>IF(X134="",#N/A,SUM(X$124:X134)/COUNT(X$124:X134))</f>
        <v>0.5</v>
      </c>
    </row>
    <row r="135" spans="1:25" hidden="1" outlineLevel="1" x14ac:dyDescent="0.25">
      <c r="A135" s="7">
        <v>2020</v>
      </c>
      <c r="B135" s="7" t="s">
        <v>59</v>
      </c>
      <c r="C135" s="7">
        <v>12</v>
      </c>
      <c r="D135" s="7" t="s">
        <v>6</v>
      </c>
      <c r="E135" s="7" t="s">
        <v>25</v>
      </c>
      <c r="F135" s="17">
        <v>1</v>
      </c>
      <c r="G135" s="7" t="s">
        <v>48</v>
      </c>
      <c r="H135" s="7" t="s">
        <v>49</v>
      </c>
      <c r="I135" s="7" t="s">
        <v>52</v>
      </c>
      <c r="J135" s="7">
        <v>20</v>
      </c>
      <c r="K135" s="7">
        <v>23</v>
      </c>
      <c r="L135" s="1">
        <f t="shared" si="45"/>
        <v>-3</v>
      </c>
      <c r="M135">
        <f>IF(J135="","",SUM(J$124:J135))</f>
        <v>263</v>
      </c>
      <c r="N135">
        <f>IF(K135="","",SUM(K$124:K135))</f>
        <v>215</v>
      </c>
      <c r="O135" s="1">
        <f t="shared" si="46"/>
        <v>48</v>
      </c>
      <c r="P135" s="2">
        <f t="shared" si="47"/>
        <v>0</v>
      </c>
      <c r="Q135" s="4">
        <f>IF(P135="",#N/A,SUM(P$124:P135)/COUNT(P$124:P135))</f>
        <v>0.63636363636363635</v>
      </c>
      <c r="R135" s="2">
        <f t="shared" si="48"/>
        <v>0</v>
      </c>
      <c r="S135" s="3" t="e">
        <f>IF(OR(ISNA(Q136),ISBLANK(Q136)),SUM(R$124:R135)/COUNT(R$124:R135),#N/A)</f>
        <v>#N/A</v>
      </c>
      <c r="T135" s="2">
        <f t="shared" si="49"/>
        <v>0</v>
      </c>
      <c r="U135" s="3" t="e">
        <f>IF(OR(ISNA(Q136),ISBLANK(Q136)),SUM(T$124:T135)/COUNT(T$124:T135),#N/A)</f>
        <v>#N/A</v>
      </c>
      <c r="V135" s="2">
        <f>IF(P135="",#N/A,IF(D135="H",P135,""))</f>
        <v>0</v>
      </c>
      <c r="W135" s="4">
        <f>IF(V135="",#N/A,SUM(V$124:V135)/COUNT(V$124:V135))</f>
        <v>0.8</v>
      </c>
      <c r="X135" s="2" t="str">
        <f>IF(P135="",#N/A,IF(D135="A",P135,""))</f>
        <v/>
      </c>
      <c r="Y135" s="4" t="e">
        <f>IF(X135="",#N/A,SUM(X$124:X135)/COUNT(X$124:X135))</f>
        <v>#N/A</v>
      </c>
    </row>
    <row r="136" spans="1:25" hidden="1" outlineLevel="1" x14ac:dyDescent="0.25">
      <c r="A136" s="7">
        <v>2020</v>
      </c>
      <c r="B136" s="7" t="s">
        <v>59</v>
      </c>
      <c r="C136" s="7">
        <v>13</v>
      </c>
      <c r="D136" s="7" t="s">
        <v>7</v>
      </c>
      <c r="E136" s="7" t="s">
        <v>28</v>
      </c>
      <c r="F136" s="17">
        <v>1</v>
      </c>
      <c r="G136" s="7" t="s">
        <v>48</v>
      </c>
      <c r="H136" s="7" t="s">
        <v>49</v>
      </c>
      <c r="I136" s="7" t="s">
        <v>50</v>
      </c>
      <c r="J136" s="7">
        <v>38</v>
      </c>
      <c r="K136" s="7">
        <v>28</v>
      </c>
      <c r="L136" s="1">
        <f t="shared" si="45"/>
        <v>10</v>
      </c>
      <c r="M136">
        <f>IF(J136="","",SUM(J$124:J136))</f>
        <v>301</v>
      </c>
      <c r="N136">
        <f>IF(K136="","",SUM(K$124:K136))</f>
        <v>243</v>
      </c>
      <c r="O136" s="1">
        <f t="shared" si="46"/>
        <v>58</v>
      </c>
      <c r="P136" s="2">
        <f t="shared" si="47"/>
        <v>1</v>
      </c>
      <c r="Q136" s="4">
        <f>IF(P136="",#N/A,SUM(P$124:P136)/COUNT(P$124:P136))</f>
        <v>0.66666666666666663</v>
      </c>
      <c r="R136" s="2">
        <f t="shared" si="48"/>
        <v>1</v>
      </c>
      <c r="S136" s="3" t="e">
        <f>IF(OR(ISNA(Q137),ISBLANK(Q137)),SUM(R$124:R136)/COUNT(R$124:R136),#N/A)</f>
        <v>#N/A</v>
      </c>
      <c r="T136" s="2">
        <f t="shared" si="49"/>
        <v>1</v>
      </c>
      <c r="U136" s="3" t="e">
        <f>IF(OR(ISNA(Q137),ISBLANK(Q137)),SUM(T$124:T136)/COUNT(T$124:T136),#N/A)</f>
        <v>#N/A</v>
      </c>
      <c r="V136" s="2" t="str">
        <f>IF(P136="",#N/A,IF(D136="H",P136,""))</f>
        <v/>
      </c>
      <c r="W136" s="4" t="e">
        <f>IF(V136="",#N/A,SUM(V$124:V136)/COUNT(V$124:V136))</f>
        <v>#N/A</v>
      </c>
      <c r="X136" s="2">
        <f>IF(P136="",#N/A,IF(D136="A",P136,""))</f>
        <v>1</v>
      </c>
      <c r="Y136" s="4">
        <f>IF(X136="",#N/A,SUM(X$124:X136)/COUNT(X$124:X136))</f>
        <v>0.5714285714285714</v>
      </c>
    </row>
    <row r="137" spans="1:25" hidden="1" outlineLevel="1" x14ac:dyDescent="0.25">
      <c r="A137" s="7">
        <v>2020</v>
      </c>
      <c r="B137" s="7" t="s">
        <v>59</v>
      </c>
      <c r="C137" s="7">
        <v>14</v>
      </c>
      <c r="D137" s="7" t="s">
        <v>6</v>
      </c>
      <c r="E137" s="7" t="s">
        <v>36</v>
      </c>
      <c r="F137" s="17">
        <v>4</v>
      </c>
      <c r="G137" s="7" t="s">
        <v>57</v>
      </c>
      <c r="H137" s="7" t="s">
        <v>54</v>
      </c>
      <c r="I137" s="7" t="s">
        <v>52</v>
      </c>
      <c r="J137" s="7">
        <v>24</v>
      </c>
      <c r="K137" s="7">
        <v>3</v>
      </c>
      <c r="L137" s="1">
        <f t="shared" si="45"/>
        <v>21</v>
      </c>
      <c r="M137">
        <f>IF(J137="","",SUM(J$124:J137))</f>
        <v>325</v>
      </c>
      <c r="N137">
        <f>IF(K137="","",SUM(K$124:K137))</f>
        <v>246</v>
      </c>
      <c r="O137" s="1">
        <f t="shared" si="46"/>
        <v>79</v>
      </c>
      <c r="P137" s="2">
        <f t="shared" si="47"/>
        <v>1</v>
      </c>
      <c r="Q137" s="4">
        <f>IF(P137="",#N/A,SUM(P$124:P137)/COUNT(P$124:P137))</f>
        <v>0.69230769230769229</v>
      </c>
      <c r="R137" s="2">
        <f t="shared" si="48"/>
        <v>1</v>
      </c>
      <c r="S137" s="3" t="e">
        <f>IF(OR(ISNA(Q138),ISBLANK(Q138)),SUM(R$124:R137)/COUNT(R$124:R137),#N/A)</f>
        <v>#N/A</v>
      </c>
      <c r="T137" s="2">
        <f t="shared" si="49"/>
        <v>1</v>
      </c>
      <c r="U137" s="3" t="e">
        <f>IF(OR(ISNA(Q138),ISBLANK(Q138)),SUM(T$124:T137)/COUNT(T$124:T137),#N/A)</f>
        <v>#N/A</v>
      </c>
      <c r="V137" s="2">
        <f>IF(P137="",#N/A,IF(D137="H",P137,""))</f>
        <v>1</v>
      </c>
      <c r="W137" s="4">
        <f>IF(V137="",#N/A,SUM(V$124:V137)/COUNT(V$124:V137))</f>
        <v>0.83333333333333337</v>
      </c>
      <c r="X137" s="2" t="str">
        <f>IF(P137="",#N/A,IF(D137="A",P137,""))</f>
        <v/>
      </c>
      <c r="Y137" s="4" t="e">
        <f>IF(X137="",#N/A,SUM(X$124:X137)/COUNT(X$124:X137))</f>
        <v>#N/A</v>
      </c>
    </row>
    <row r="138" spans="1:25" hidden="1" outlineLevel="1" x14ac:dyDescent="0.25">
      <c r="A138" s="7">
        <v>2020</v>
      </c>
      <c r="B138" s="7" t="s">
        <v>59</v>
      </c>
      <c r="C138" s="7">
        <v>15</v>
      </c>
      <c r="D138" s="7" t="s">
        <v>6</v>
      </c>
      <c r="E138" s="7" t="s">
        <v>33</v>
      </c>
      <c r="F138" s="17">
        <v>4</v>
      </c>
      <c r="G138" s="7" t="s">
        <v>57</v>
      </c>
      <c r="H138" s="7" t="s">
        <v>54</v>
      </c>
      <c r="I138" s="7" t="s">
        <v>51</v>
      </c>
      <c r="J138" s="7">
        <v>20</v>
      </c>
      <c r="K138" s="7">
        <v>23</v>
      </c>
      <c r="L138" s="1">
        <f t="shared" si="45"/>
        <v>-3</v>
      </c>
      <c r="M138">
        <f>IF(J138="","",SUM(J$124:J138))</f>
        <v>345</v>
      </c>
      <c r="N138">
        <f>IF(K138="","",SUM(K$124:K138))</f>
        <v>269</v>
      </c>
      <c r="O138" s="1">
        <f t="shared" si="46"/>
        <v>76</v>
      </c>
      <c r="P138" s="2">
        <f t="shared" si="47"/>
        <v>0</v>
      </c>
      <c r="Q138" s="4">
        <f>IF(P138="",#N/A,SUM(P$124:P138)/COUNT(P$124:P138))</f>
        <v>0.6428571428571429</v>
      </c>
      <c r="R138" s="2">
        <f t="shared" si="48"/>
        <v>0</v>
      </c>
      <c r="S138" s="3" t="e">
        <f>IF(OR(ISNA(Q139),ISBLANK(Q139)),SUM(R$124:R138)/COUNT(R$124:R138),#N/A)</f>
        <v>#N/A</v>
      </c>
      <c r="T138" s="2">
        <f t="shared" si="49"/>
        <v>0</v>
      </c>
      <c r="U138" s="3" t="e">
        <f>IF(OR(ISNA(Q139),ISBLANK(Q139)),SUM(T$124:T138)/COUNT(T$124:T138),#N/A)</f>
        <v>#N/A</v>
      </c>
      <c r="V138" s="2">
        <f>IF(P138="",#N/A,IF(D138="H",P138,""))</f>
        <v>0</v>
      </c>
      <c r="W138" s="4">
        <f>IF(V138="",#N/A,SUM(V$124:V138)/COUNT(V$124:V138))</f>
        <v>0.7142857142857143</v>
      </c>
      <c r="X138" s="2" t="str">
        <f>IF(P138="",#N/A,IF(D138="A",P138,""))</f>
        <v/>
      </c>
      <c r="Y138" s="4" t="e">
        <f>IF(X138="",#N/A,SUM(X$124:X138)/COUNT(X$124:X138))</f>
        <v>#N/A</v>
      </c>
    </row>
    <row r="139" spans="1:25" hidden="1" outlineLevel="1" x14ac:dyDescent="0.25">
      <c r="A139" s="7">
        <v>2020</v>
      </c>
      <c r="B139" s="7" t="s">
        <v>59</v>
      </c>
      <c r="C139" s="7">
        <v>16</v>
      </c>
      <c r="D139" s="7" t="s">
        <v>7</v>
      </c>
      <c r="E139" s="7" t="s">
        <v>26</v>
      </c>
      <c r="F139" s="17">
        <v>1</v>
      </c>
      <c r="G139" s="7" t="s">
        <v>48</v>
      </c>
      <c r="H139" s="7" t="s">
        <v>49</v>
      </c>
      <c r="I139" s="7" t="s">
        <v>56</v>
      </c>
      <c r="J139" s="7">
        <v>9</v>
      </c>
      <c r="K139" s="7">
        <v>20</v>
      </c>
      <c r="L139" s="1">
        <f t="shared" si="45"/>
        <v>-11</v>
      </c>
      <c r="M139">
        <f>IF(J139="","",SUM(J$124:J139))</f>
        <v>354</v>
      </c>
      <c r="N139">
        <f>IF(K139="","",SUM(K$124:K139))</f>
        <v>289</v>
      </c>
      <c r="O139" s="1">
        <f t="shared" si="46"/>
        <v>65</v>
      </c>
      <c r="P139" s="2">
        <f t="shared" si="47"/>
        <v>0</v>
      </c>
      <c r="Q139" s="4">
        <f>IF(P139="",#N/A,SUM(P$124:P139)/COUNT(P$124:P139))</f>
        <v>0.6</v>
      </c>
      <c r="R139" s="2">
        <f t="shared" si="48"/>
        <v>0</v>
      </c>
      <c r="S139" s="3" t="e">
        <f>IF(OR(ISNA(Q140),ISBLANK(Q140)),SUM(R$124:R139)/COUNT(R$124:R139),#N/A)</f>
        <v>#N/A</v>
      </c>
      <c r="T139" s="2">
        <f t="shared" si="49"/>
        <v>0</v>
      </c>
      <c r="U139" s="3" t="e">
        <f>IF(OR(ISNA(Q140),ISBLANK(Q140)),SUM(T$124:T139)/COUNT(T$124:T139),#N/A)</f>
        <v>#N/A</v>
      </c>
      <c r="V139" s="2" t="str">
        <f>IF(P139="",#N/A,IF(D139="H",P139,""))</f>
        <v/>
      </c>
      <c r="W139" s="4" t="e">
        <f>IF(V139="",#N/A,SUM(V$124:V139)/COUNT(V$124:V139))</f>
        <v>#N/A</v>
      </c>
      <c r="X139" s="2">
        <f>IF(P139="",#N/A,IF(D139="A",P139,""))</f>
        <v>0</v>
      </c>
      <c r="Y139" s="4">
        <f>IF(X139="",#N/A,SUM(X$124:X139)/COUNT(X$124:X139))</f>
        <v>0.5</v>
      </c>
    </row>
    <row r="140" spans="1:25" hidden="1" outlineLevel="1" x14ac:dyDescent="0.25">
      <c r="A140" s="7">
        <v>2020</v>
      </c>
      <c r="B140" s="7" t="s">
        <v>59</v>
      </c>
      <c r="C140" s="7">
        <v>17</v>
      </c>
      <c r="D140" s="7" t="s">
        <v>6</v>
      </c>
      <c r="E140" s="7" t="s">
        <v>28</v>
      </c>
      <c r="F140" s="17">
        <v>1</v>
      </c>
      <c r="G140" s="7" t="s">
        <v>48</v>
      </c>
      <c r="H140" s="7" t="s">
        <v>49</v>
      </c>
      <c r="I140" s="7" t="s">
        <v>50</v>
      </c>
      <c r="J140" s="7">
        <v>18</v>
      </c>
      <c r="K140" s="7">
        <v>7</v>
      </c>
      <c r="L140" s="1">
        <f t="shared" si="45"/>
        <v>11</v>
      </c>
      <c r="M140">
        <f>IF(J140="","",SUM(J$124:J140))</f>
        <v>372</v>
      </c>
      <c r="N140">
        <f>IF(K140="","",SUM(K$124:K140))</f>
        <v>296</v>
      </c>
      <c r="O140" s="1">
        <f t="shared" si="46"/>
        <v>76</v>
      </c>
      <c r="P140" s="2">
        <f t="shared" si="47"/>
        <v>1</v>
      </c>
      <c r="Q140" s="4">
        <f>IF(P140="",#N/A,SUM(P$124:P140)/COUNT(P$124:P140))</f>
        <v>0.625</v>
      </c>
      <c r="R140" s="2">
        <f t="shared" si="48"/>
        <v>1</v>
      </c>
      <c r="S140" s="3">
        <f>IF(OR(ISNA(Q141),ISBLANK(Q141)),SUM(R$124:R140)/COUNT(R$124:R140),#N/A)</f>
        <v>0.625</v>
      </c>
      <c r="T140" s="2">
        <f t="shared" si="49"/>
        <v>1</v>
      </c>
      <c r="U140" s="3">
        <f>IF(OR(ISNA(Q141),ISBLANK(Q141)),SUM(T$124:T140)/COUNT(T$124:T140),#N/A)</f>
        <v>0.625</v>
      </c>
      <c r="V140" s="2">
        <f>IF(P140="",#N/A,IF(D140="H",P140,""))</f>
        <v>1</v>
      </c>
      <c r="W140" s="4">
        <f>IF(V140="",#N/A,SUM(V$124:V140)/COUNT(V$124:V140))</f>
        <v>0.75</v>
      </c>
      <c r="X140" s="2" t="str">
        <f>IF(P140="",#N/A,IF(D140="A",P140,""))</f>
        <v/>
      </c>
      <c r="Y140" s="4" t="e">
        <f>IF(X140="",#N/A,SUM(X$124:X140)/COUNT(X$124:X140))</f>
        <v>#N/A</v>
      </c>
    </row>
    <row r="141" spans="1:25" hidden="1" outlineLevel="1" x14ac:dyDescent="0.25"/>
    <row r="142" spans="1:25" hidden="1" outlineLevel="1" x14ac:dyDescent="0.25">
      <c r="A142" s="8">
        <v>2020</v>
      </c>
      <c r="B142" s="8" t="s">
        <v>60</v>
      </c>
      <c r="C142" s="8" t="s">
        <v>69</v>
      </c>
      <c r="D142" s="8" t="s">
        <v>7</v>
      </c>
      <c r="E142" s="8" t="s">
        <v>26</v>
      </c>
      <c r="F142" s="16"/>
      <c r="G142" s="8"/>
      <c r="H142" s="8"/>
      <c r="I142" s="8"/>
      <c r="J142" s="8">
        <v>30</v>
      </c>
      <c r="K142" s="8">
        <v>20</v>
      </c>
      <c r="L142" s="1">
        <f t="shared" ref="L142:L143" si="50">IF(AND(J142="",K142=""),"",J142-K142)</f>
        <v>10</v>
      </c>
      <c r="M142">
        <f>IF(J142="","",SUM(J$142:J142))</f>
        <v>30</v>
      </c>
      <c r="N142">
        <f>IF(K142="","",SUM(K$142:K142))</f>
        <v>20</v>
      </c>
      <c r="O142" s="1">
        <f>IF(OR(M142="",N142=""),"",M142-N142)</f>
        <v>10</v>
      </c>
      <c r="P142" s="2">
        <f>IF(OR(J142="",K142=""),"",IF(K142=J142,0.5,IF(K142&lt;J142,1,0)))</f>
        <v>1</v>
      </c>
      <c r="Q142" s="4">
        <f>IF(P142="",#N/A,SUM(P$61:P142)/COUNT(P$61:P142))</f>
        <v>0.65</v>
      </c>
    </row>
    <row r="143" spans="1:25" hidden="1" outlineLevel="1" x14ac:dyDescent="0.25">
      <c r="A143" s="8">
        <v>2020</v>
      </c>
      <c r="B143" s="8" t="s">
        <v>60</v>
      </c>
      <c r="C143" s="8" t="s">
        <v>70</v>
      </c>
      <c r="D143" s="8" t="s">
        <v>7</v>
      </c>
      <c r="E143" s="8" t="s">
        <v>41</v>
      </c>
      <c r="F143" s="16"/>
      <c r="G143" s="8"/>
      <c r="H143" s="8"/>
      <c r="I143" s="8"/>
      <c r="J143" s="8">
        <v>18</v>
      </c>
      <c r="K143" s="8">
        <v>32</v>
      </c>
      <c r="L143" s="1">
        <f t="shared" si="50"/>
        <v>-14</v>
      </c>
      <c r="M143">
        <f>IF(J143="","",SUM(J$142:J143))</f>
        <v>48</v>
      </c>
      <c r="N143">
        <f>IF(K143="","",SUM(K$142:K143))</f>
        <v>52</v>
      </c>
      <c r="O143" s="1">
        <f t="shared" ref="O143" si="51">IF(OR(M143="",N143=""),"",M143-N143)</f>
        <v>-4</v>
      </c>
      <c r="P143" s="2">
        <f t="shared" ref="P143" si="52">IF(OR(J143="",K143=""),"",IF(K143=J143,0.5,IF(K143&lt;J143,1,0)))</f>
        <v>0</v>
      </c>
      <c r="Q143" s="4">
        <f>IF(P143="",#N/A,SUM(P$61:P143)/COUNT(P$61:P143))</f>
        <v>0.63934426229508201</v>
      </c>
    </row>
    <row r="144" spans="1:25" hidden="1" outlineLevel="1" x14ac:dyDescent="0.25">
      <c r="A144" s="8">
        <v>2020</v>
      </c>
      <c r="B144" s="8" t="s">
        <v>60</v>
      </c>
      <c r="C144" s="8" t="s">
        <v>71</v>
      </c>
      <c r="D144" s="8" t="s">
        <v>19</v>
      </c>
      <c r="E144" s="8"/>
      <c r="F144" s="16"/>
      <c r="G144" s="8"/>
      <c r="H144" s="8"/>
      <c r="I144" s="8"/>
      <c r="J144" s="8"/>
      <c r="K144" s="8"/>
    </row>
    <row r="145" spans="1:25" hidden="1" outlineLevel="1" x14ac:dyDescent="0.25">
      <c r="A145" s="8">
        <v>2020</v>
      </c>
      <c r="B145" s="8" t="s">
        <v>60</v>
      </c>
      <c r="C145" s="8" t="s">
        <v>72</v>
      </c>
      <c r="D145" s="8" t="s">
        <v>19</v>
      </c>
      <c r="E145" s="8"/>
      <c r="F145" s="16"/>
      <c r="G145" s="8"/>
      <c r="H145" s="8"/>
      <c r="I145" s="8"/>
      <c r="J145" s="8"/>
      <c r="K145" s="8"/>
    </row>
    <row r="146" spans="1:25" collapsed="1" x14ac:dyDescent="0.25"/>
    <row r="147" spans="1:25" hidden="1" outlineLevel="1" x14ac:dyDescent="0.25">
      <c r="A147" s="6">
        <v>2021</v>
      </c>
      <c r="B147" s="6" t="s">
        <v>4</v>
      </c>
      <c r="C147" s="6" t="s">
        <v>75</v>
      </c>
      <c r="D147" s="6" t="s">
        <v>20</v>
      </c>
      <c r="E147" s="6"/>
      <c r="F147" s="13"/>
      <c r="G147" s="6"/>
      <c r="H147" s="6"/>
      <c r="I147" s="6"/>
      <c r="J147" s="6"/>
      <c r="K147" s="6"/>
    </row>
    <row r="148" spans="1:25" hidden="1" outlineLevel="1" x14ac:dyDescent="0.25">
      <c r="A148" s="6">
        <v>2021</v>
      </c>
      <c r="B148" s="6" t="s">
        <v>4</v>
      </c>
      <c r="C148" s="6">
        <v>1</v>
      </c>
      <c r="D148" s="6" t="s">
        <v>6</v>
      </c>
      <c r="E148" s="6" t="s">
        <v>40</v>
      </c>
      <c r="F148" s="13"/>
      <c r="G148" s="6"/>
      <c r="H148" s="6"/>
      <c r="I148" s="6"/>
      <c r="J148" s="6">
        <v>6</v>
      </c>
      <c r="K148" s="6">
        <v>13</v>
      </c>
      <c r="L148" s="1">
        <f t="shared" ref="L148:L150" si="53">IF(AND(J148="",K148=""),"",J148-K148)</f>
        <v>-7</v>
      </c>
      <c r="M148">
        <f>IF(J148="","",SUM(J$148:J148))</f>
        <v>6</v>
      </c>
      <c r="N148">
        <f>IF(K148="","",SUM(K$148:K148))</f>
        <v>13</v>
      </c>
      <c r="O148" s="1">
        <f>IF(OR(M148="",N148=""),"",M148-N148)</f>
        <v>-7</v>
      </c>
      <c r="P148" s="2">
        <f t="shared" ref="P148:P150" si="54">IF(OR(J148="",K148=""),"",IF(K148=J148,0.5,IF(K148&lt;J148,1,0)))</f>
        <v>0</v>
      </c>
      <c r="Q148" s="4">
        <f>IF(P148="",#N/A,SUM(P$148:P148)/COUNT(P$90:P148))</f>
        <v>0</v>
      </c>
    </row>
    <row r="149" spans="1:25" hidden="1" outlineLevel="1" x14ac:dyDescent="0.25">
      <c r="A149" s="6">
        <v>2021</v>
      </c>
      <c r="B149" s="6" t="s">
        <v>4</v>
      </c>
      <c r="C149" s="6">
        <v>2</v>
      </c>
      <c r="D149" s="6" t="s">
        <v>6</v>
      </c>
      <c r="E149" s="6" t="s">
        <v>39</v>
      </c>
      <c r="F149" s="13"/>
      <c r="G149" s="6"/>
      <c r="H149" s="6"/>
      <c r="I149" s="6"/>
      <c r="J149" s="6">
        <v>16</v>
      </c>
      <c r="K149" s="6">
        <v>17</v>
      </c>
      <c r="L149" s="1">
        <f t="shared" si="53"/>
        <v>-1</v>
      </c>
      <c r="M149">
        <f>IF(J149="","",SUM(J$148:J149))</f>
        <v>22</v>
      </c>
      <c r="N149">
        <f>IF(K149="","",SUM(K$148:K149))</f>
        <v>30</v>
      </c>
      <c r="O149" s="1">
        <f t="shared" ref="O149:O150" si="55">IF(OR(M149="",N149=""),"",M149-N149)</f>
        <v>-8</v>
      </c>
      <c r="P149" s="2">
        <f t="shared" si="54"/>
        <v>0</v>
      </c>
      <c r="Q149" s="4">
        <f>IF(P149="",#N/A,SUM(P$148:P149)/COUNT(P$90:P149))</f>
        <v>0</v>
      </c>
    </row>
    <row r="150" spans="1:25" hidden="1" outlineLevel="1" x14ac:dyDescent="0.25">
      <c r="A150" s="6">
        <v>2021</v>
      </c>
      <c r="B150" s="6" t="s">
        <v>4</v>
      </c>
      <c r="C150" s="6">
        <v>3</v>
      </c>
      <c r="D150" s="6" t="s">
        <v>7</v>
      </c>
      <c r="E150" s="6" t="s">
        <v>23</v>
      </c>
      <c r="F150" s="13"/>
      <c r="G150" s="6"/>
      <c r="H150" s="6"/>
      <c r="I150" s="6"/>
      <c r="J150" s="6">
        <v>12</v>
      </c>
      <c r="K150" s="6">
        <v>17</v>
      </c>
      <c r="L150" s="1">
        <f t="shared" si="53"/>
        <v>-5</v>
      </c>
      <c r="M150">
        <f>IF(J150="","",SUM(J$148:J150))</f>
        <v>34</v>
      </c>
      <c r="N150">
        <f>IF(K150="","",SUM(K$148:K150))</f>
        <v>47</v>
      </c>
      <c r="O150" s="1">
        <f t="shared" si="55"/>
        <v>-13</v>
      </c>
      <c r="P150" s="2">
        <f t="shared" si="54"/>
        <v>0</v>
      </c>
      <c r="Q150" s="4">
        <f>IF(P150="",#N/A,SUM(P$148:P150)/COUNT(P$90:P150))</f>
        <v>0</v>
      </c>
    </row>
    <row r="151" spans="1:25" hidden="1" outlineLevel="1" x14ac:dyDescent="0.25"/>
    <row r="152" spans="1:25" hidden="1" outlineLevel="1" x14ac:dyDescent="0.25">
      <c r="A152" s="7">
        <v>2021</v>
      </c>
      <c r="B152" s="7" t="s">
        <v>59</v>
      </c>
      <c r="C152" s="7">
        <v>1</v>
      </c>
      <c r="D152" s="7" t="s">
        <v>6</v>
      </c>
      <c r="E152" s="7" t="s">
        <v>62</v>
      </c>
      <c r="F152" s="17">
        <v>2</v>
      </c>
      <c r="G152" s="7" t="s">
        <v>48</v>
      </c>
      <c r="H152" s="7" t="s">
        <v>53</v>
      </c>
      <c r="I152" s="7" t="s">
        <v>56</v>
      </c>
      <c r="J152" s="7">
        <v>34</v>
      </c>
      <c r="K152" s="7">
        <v>14</v>
      </c>
      <c r="L152" s="1">
        <f>IF(AND(J152="",K152=""),"",J152-K152)</f>
        <v>20</v>
      </c>
      <c r="M152">
        <f>IF(J152="","",SUM(J$152:J152))</f>
        <v>34</v>
      </c>
      <c r="N152">
        <f>IF(K152="","",SUM(K$152:K152))</f>
        <v>14</v>
      </c>
      <c r="O152" s="1">
        <f>IF(OR(M152="",N152=""),"",M152-N152)</f>
        <v>20</v>
      </c>
      <c r="P152" s="2">
        <f>IF(OR(J152="",K152=""),"",IF(K152=J152,0.5,IF(K152&lt;J152,1,0)))</f>
        <v>1</v>
      </c>
      <c r="Q152" s="4">
        <f>IF(P152="",#N/A,SUM(P$152:P152)/COUNT(P$152:P152))</f>
        <v>1</v>
      </c>
      <c r="R152" s="2">
        <f>IF(K152="",0,P152)</f>
        <v>1</v>
      </c>
      <c r="S152" s="3" t="e">
        <f>IF(OR(ISNA(Q153),ISBLANK(Q153)),SUM(R$152:R152)/COUNT(R$152:R152),#N/A)</f>
        <v>#N/A</v>
      </c>
      <c r="T152" s="2">
        <f>IF(P152="",1,R152)</f>
        <v>1</v>
      </c>
      <c r="U152" s="3" t="e">
        <f>IF(OR(ISNA(Q153),ISBLANK(Q153)),SUM(T$152:T152)/COUNT(T$152:T152),#N/A)</f>
        <v>#N/A</v>
      </c>
      <c r="V152" s="2">
        <f>IF(P152="",#N/A,IF(D152="H",P152,""))</f>
        <v>1</v>
      </c>
      <c r="W152" s="4">
        <f>IF(V152="",#N/A,SUM(V$152:V152)/COUNT(V$152:V152))</f>
        <v>1</v>
      </c>
      <c r="X152" s="2" t="str">
        <f>IF(P152="",#N/A,IF(D152="A",P152,""))</f>
        <v/>
      </c>
      <c r="Y152" s="4" t="e">
        <f>IF(X152="",#N/A,SUM(X$152:X152)/COUNT(X$152:X152))</f>
        <v>#N/A</v>
      </c>
    </row>
    <row r="153" spans="1:25" hidden="1" outlineLevel="1" x14ac:dyDescent="0.25">
      <c r="A153" s="7">
        <v>2021</v>
      </c>
      <c r="B153" s="7" t="s">
        <v>59</v>
      </c>
      <c r="C153" s="7">
        <v>2</v>
      </c>
      <c r="D153" s="7" t="s">
        <v>7</v>
      </c>
      <c r="E153" s="7" t="s">
        <v>42</v>
      </c>
      <c r="F153" s="17">
        <v>4</v>
      </c>
      <c r="G153" s="7" t="s">
        <v>57</v>
      </c>
      <c r="H153" s="7" t="s">
        <v>55</v>
      </c>
      <c r="I153" s="7" t="s">
        <v>56</v>
      </c>
      <c r="J153" s="7">
        <v>27</v>
      </c>
      <c r="K153" s="7">
        <v>24</v>
      </c>
      <c r="L153" s="1">
        <f t="shared" ref="L153:L169" si="56">IF(AND(J153="",K153=""),"",J153-K153)</f>
        <v>3</v>
      </c>
      <c r="M153">
        <f>IF(J153="","",SUM(J$152:J153))</f>
        <v>61</v>
      </c>
      <c r="N153">
        <f>IF(K153="","",SUM(K$152:K153))</f>
        <v>38</v>
      </c>
      <c r="O153" s="1">
        <f t="shared" ref="O153:O169" si="57">IF(OR(M153="",N153=""),"",M153-N153)</f>
        <v>23</v>
      </c>
      <c r="P153" s="2">
        <f t="shared" ref="P153:P169" si="58">IF(OR(J153="",K153=""),"",IF(K153=J153,0.5,IF(K153&lt;J153,1,0)))</f>
        <v>1</v>
      </c>
      <c r="Q153" s="4">
        <f>IF(P153="",#N/A,SUM(P$152:P153)/COUNT(P$152:P153))</f>
        <v>1</v>
      </c>
      <c r="R153" s="2">
        <f t="shared" ref="R153:R169" si="59">IF(K153="",0,P153)</f>
        <v>1</v>
      </c>
      <c r="S153" s="3" t="e">
        <f>IF(OR(ISNA(Q154),ISBLANK(Q154)),SUM(R$152:R153)/COUNT(R$152:R153),#N/A)</f>
        <v>#N/A</v>
      </c>
      <c r="T153" s="2">
        <f t="shared" ref="T153:T169" si="60">IF(P153="",1,R153)</f>
        <v>1</v>
      </c>
      <c r="U153" s="3" t="e">
        <f>IF(OR(ISNA(Q154),ISBLANK(Q154)),SUM(T$152:T153)/COUNT(T$152:T153),#N/A)</f>
        <v>#N/A</v>
      </c>
      <c r="V153" s="2" t="str">
        <f>IF(P153="",#N/A,IF(D153="H",P153,""))</f>
        <v/>
      </c>
      <c r="W153" s="4" t="e">
        <f>IF(V153="",#N/A,SUM(V$152:V153)/COUNT(V$152:V153))</f>
        <v>#N/A</v>
      </c>
      <c r="X153" s="2">
        <f>IF(P153="",#N/A,IF(D153="A",P153,""))</f>
        <v>1</v>
      </c>
      <c r="Y153" s="4">
        <f>IF(X153="",#N/A,SUM(X$152:X153)/COUNT(X$152:X153))</f>
        <v>1</v>
      </c>
    </row>
    <row r="154" spans="1:25" hidden="1" outlineLevel="1" x14ac:dyDescent="0.25">
      <c r="A154" s="7">
        <v>2021</v>
      </c>
      <c r="B154" s="7" t="s">
        <v>59</v>
      </c>
      <c r="C154" s="7">
        <v>3</v>
      </c>
      <c r="D154" s="7" t="s">
        <v>6</v>
      </c>
      <c r="E154" s="7" t="s">
        <v>27</v>
      </c>
      <c r="F154" s="17">
        <v>3</v>
      </c>
      <c r="G154" s="7" t="s">
        <v>48</v>
      </c>
      <c r="H154" s="7" t="s">
        <v>55</v>
      </c>
      <c r="I154" s="7" t="s">
        <v>56</v>
      </c>
      <c r="J154" s="7">
        <v>34</v>
      </c>
      <c r="K154" s="7">
        <v>24</v>
      </c>
      <c r="L154" s="1">
        <f t="shared" si="56"/>
        <v>10</v>
      </c>
      <c r="M154">
        <f>IF(J154="","",SUM(J$152:J154))</f>
        <v>95</v>
      </c>
      <c r="N154">
        <f>IF(K154="","",SUM(K$152:K154))</f>
        <v>62</v>
      </c>
      <c r="O154" s="1">
        <f t="shared" si="57"/>
        <v>33</v>
      </c>
      <c r="P154" s="2">
        <f t="shared" si="58"/>
        <v>1</v>
      </c>
      <c r="Q154" s="4">
        <f>IF(P154="",#N/A,SUM(P$152:P154)/COUNT(P$152:P154))</f>
        <v>1</v>
      </c>
      <c r="R154" s="2">
        <f t="shared" si="59"/>
        <v>1</v>
      </c>
      <c r="S154" s="3" t="e">
        <f>IF(OR(ISNA(Q155),ISBLANK(Q155)),SUM(R$152:R154)/COUNT(R$152:R154),#N/A)</f>
        <v>#N/A</v>
      </c>
      <c r="T154" s="2">
        <f t="shared" si="60"/>
        <v>1</v>
      </c>
      <c r="U154" s="3" t="e">
        <f>IF(OR(ISNA(Q155),ISBLANK(Q155)),SUM(T$152:T154)/COUNT(T$152:T154),#N/A)</f>
        <v>#N/A</v>
      </c>
      <c r="V154" s="2">
        <f>IF(P154="",#N/A,IF(D154="H",P154,""))</f>
        <v>1</v>
      </c>
      <c r="W154" s="4">
        <f>IF(V154="",#N/A,SUM(V$152:V154)/COUNT(V$152:V154))</f>
        <v>1</v>
      </c>
      <c r="X154" s="2" t="str">
        <f>IF(P154="",#N/A,IF(D154="A",P154,""))</f>
        <v/>
      </c>
      <c r="Y154" s="4" t="e">
        <f>IF(X154="",#N/A,SUM(X$152:X154)/COUNT(X$152:X154))</f>
        <v>#N/A</v>
      </c>
    </row>
    <row r="155" spans="1:25" hidden="1" outlineLevel="1" x14ac:dyDescent="0.25">
      <c r="A155" s="7">
        <v>2021</v>
      </c>
      <c r="B155" s="7" t="s">
        <v>59</v>
      </c>
      <c r="C155" s="7">
        <v>4</v>
      </c>
      <c r="D155" s="7" t="s">
        <v>6</v>
      </c>
      <c r="E155" s="7" t="s">
        <v>28</v>
      </c>
      <c r="F155" s="17">
        <v>1</v>
      </c>
      <c r="G155" s="7" t="s">
        <v>48</v>
      </c>
      <c r="H155" s="7" t="s">
        <v>49</v>
      </c>
      <c r="I155" s="7" t="s">
        <v>51</v>
      </c>
      <c r="J155" s="7">
        <v>20</v>
      </c>
      <c r="K155" s="7">
        <v>37</v>
      </c>
      <c r="L155" s="1">
        <f t="shared" si="56"/>
        <v>-17</v>
      </c>
      <c r="M155">
        <f>IF(J155="","",SUM(J$152:J155))</f>
        <v>115</v>
      </c>
      <c r="N155">
        <f>IF(K155="","",SUM(K$152:K155))</f>
        <v>99</v>
      </c>
      <c r="O155" s="1">
        <f t="shared" si="57"/>
        <v>16</v>
      </c>
      <c r="P155" s="2">
        <f t="shared" si="58"/>
        <v>0</v>
      </c>
      <c r="Q155" s="4">
        <f>IF(P155="",#N/A,SUM(P$152:P155)/COUNT(P$152:P155))</f>
        <v>0.75</v>
      </c>
      <c r="R155" s="2">
        <f t="shared" si="59"/>
        <v>0</v>
      </c>
      <c r="S155" s="3" t="e">
        <f>IF(OR(ISNA(Q156),ISBLANK(Q156)),SUM(R$152:R155)/COUNT(R$152:R155),#N/A)</f>
        <v>#N/A</v>
      </c>
      <c r="T155" s="2">
        <f t="shared" si="60"/>
        <v>0</v>
      </c>
      <c r="U155" s="3" t="e">
        <f>IF(OR(ISNA(Q156),ISBLANK(Q156)),SUM(T$152:T155)/COUNT(T$152:T155),#N/A)</f>
        <v>#N/A</v>
      </c>
      <c r="V155" s="2">
        <f>IF(P155="",#N/A,IF(D155="H",P155,""))</f>
        <v>0</v>
      </c>
      <c r="W155" s="4">
        <f>IF(V155="",#N/A,SUM(V$152:V155)/COUNT(V$152:V155))</f>
        <v>0.66666666666666663</v>
      </c>
      <c r="X155" s="2" t="str">
        <f>IF(P155="",#N/A,IF(D155="A",P155,""))</f>
        <v/>
      </c>
      <c r="Y155" s="4" t="e">
        <f>IF(X155="",#N/A,SUM(X$152:X155)/COUNT(X$152:X155))</f>
        <v>#N/A</v>
      </c>
    </row>
    <row r="156" spans="1:25" hidden="1" outlineLevel="1" x14ac:dyDescent="0.25">
      <c r="A156" s="7">
        <v>2021</v>
      </c>
      <c r="B156" s="7" t="s">
        <v>59</v>
      </c>
      <c r="C156" s="7">
        <v>5</v>
      </c>
      <c r="D156" s="7" t="s">
        <v>7</v>
      </c>
      <c r="E156" s="7" t="s">
        <v>26</v>
      </c>
      <c r="F156" s="17">
        <v>1</v>
      </c>
      <c r="G156" s="7" t="s">
        <v>48</v>
      </c>
      <c r="H156" s="7" t="s">
        <v>49</v>
      </c>
      <c r="I156" s="7" t="s">
        <v>52</v>
      </c>
      <c r="J156" s="7">
        <v>26</v>
      </c>
      <c r="K156" s="7">
        <v>17</v>
      </c>
      <c r="L156" s="1">
        <f t="shared" si="56"/>
        <v>9</v>
      </c>
      <c r="M156">
        <f>IF(J156="","",SUM(J$152:J156))</f>
        <v>141</v>
      </c>
      <c r="N156">
        <f>IF(K156="","",SUM(K$152:K156))</f>
        <v>116</v>
      </c>
      <c r="O156" s="1">
        <f t="shared" si="57"/>
        <v>25</v>
      </c>
      <c r="P156" s="2">
        <f t="shared" si="58"/>
        <v>1</v>
      </c>
      <c r="Q156" s="4">
        <f>IF(P156="",#N/A,SUM(P$152:P156)/COUNT(P$152:P156))</f>
        <v>0.8</v>
      </c>
      <c r="R156" s="2">
        <f t="shared" si="59"/>
        <v>1</v>
      </c>
      <c r="S156" s="3" t="e">
        <f>IF(OR(ISNA(Q157),ISBLANK(Q157)),SUM(R$152:R156)/COUNT(R$152:R156),#N/A)</f>
        <v>#N/A</v>
      </c>
      <c r="T156" s="2">
        <f t="shared" si="60"/>
        <v>1</v>
      </c>
      <c r="U156" s="3" t="e">
        <f>IF(OR(ISNA(Q157),ISBLANK(Q157)),SUM(T$152:T156)/COUNT(T$152:T156),#N/A)</f>
        <v>#N/A</v>
      </c>
      <c r="V156" s="2" t="str">
        <f>IF(P156="",#N/A,IF(D156="H",P156,""))</f>
        <v/>
      </c>
      <c r="W156" s="4" t="e">
        <f>IF(V156="",#N/A,SUM(V$152:V156)/COUNT(V$152:V156))</f>
        <v>#N/A</v>
      </c>
      <c r="X156" s="2">
        <f>IF(P156="",#N/A,IF(D156="A",P156,""))</f>
        <v>1</v>
      </c>
      <c r="Y156" s="4">
        <f>IF(X156="",#N/A,SUM(X$152:X156)/COUNT(X$152:X156))</f>
        <v>1</v>
      </c>
    </row>
    <row r="157" spans="1:25" hidden="1" outlineLevel="1" x14ac:dyDescent="0.25">
      <c r="A157" s="7">
        <v>2021</v>
      </c>
      <c r="B157" s="7" t="s">
        <v>59</v>
      </c>
      <c r="C157" s="7">
        <v>6</v>
      </c>
      <c r="D157" s="7" t="s">
        <v>7</v>
      </c>
      <c r="E157" s="7" t="s">
        <v>31</v>
      </c>
      <c r="F157" s="17">
        <v>3</v>
      </c>
      <c r="G157" s="7" t="s">
        <v>48</v>
      </c>
      <c r="H157" s="7" t="s">
        <v>54</v>
      </c>
      <c r="I157" s="7" t="s">
        <v>56</v>
      </c>
      <c r="J157" s="7">
        <v>38</v>
      </c>
      <c r="K157" s="7">
        <v>11</v>
      </c>
      <c r="L157" s="1">
        <f t="shared" si="56"/>
        <v>27</v>
      </c>
      <c r="M157">
        <f>IF(J157="","",SUM(J$152:J157))</f>
        <v>179</v>
      </c>
      <c r="N157">
        <f>IF(K157="","",SUM(K$152:K157))</f>
        <v>127</v>
      </c>
      <c r="O157" s="1">
        <f t="shared" si="57"/>
        <v>52</v>
      </c>
      <c r="P157" s="2">
        <f t="shared" si="58"/>
        <v>1</v>
      </c>
      <c r="Q157" s="4">
        <f>IF(P157="",#N/A,SUM(P$152:P157)/COUNT(P$152:P157))</f>
        <v>0.83333333333333337</v>
      </c>
      <c r="R157" s="2">
        <f t="shared" si="59"/>
        <v>1</v>
      </c>
      <c r="S157" s="3" t="e">
        <f>IF(OR(ISNA(Q158),ISBLANK(Q158)),SUM(R$152:R157)/COUNT(R$152:R157),#N/A)</f>
        <v>#N/A</v>
      </c>
      <c r="T157" s="2">
        <f t="shared" si="60"/>
        <v>1</v>
      </c>
      <c r="U157" s="3" t="e">
        <f>IF(OR(ISNA(Q158),ISBLANK(Q158)),SUM(T$152:T157)/COUNT(T$152:T157),#N/A)</f>
        <v>#N/A</v>
      </c>
      <c r="V157" s="2" t="str">
        <f>IF(P157="",#N/A,IF(D157="H",P157,""))</f>
        <v/>
      </c>
      <c r="W157" s="4" t="e">
        <f>IF(V157="",#N/A,SUM(V$152:V157)/COUNT(V$152:V157))</f>
        <v>#N/A</v>
      </c>
      <c r="X157" s="2">
        <f>IF(P157="",#N/A,IF(D157="A",P157,""))</f>
        <v>1</v>
      </c>
      <c r="Y157" s="4">
        <f>IF(X157="",#N/A,SUM(X$152:X157)/COUNT(X$152:X157))</f>
        <v>1</v>
      </c>
    </row>
    <row r="158" spans="1:25" hidden="1" outlineLevel="1" x14ac:dyDescent="0.25">
      <c r="A158" s="7">
        <v>2021</v>
      </c>
      <c r="B158" s="7" t="s">
        <v>59</v>
      </c>
      <c r="C158" s="7">
        <v>7</v>
      </c>
      <c r="D158" s="7" t="s">
        <v>6</v>
      </c>
      <c r="E158" s="7" t="s">
        <v>30</v>
      </c>
      <c r="F158" s="17">
        <v>2</v>
      </c>
      <c r="G158" s="7" t="s">
        <v>48</v>
      </c>
      <c r="H158" s="7" t="s">
        <v>53</v>
      </c>
      <c r="I158" s="7" t="s">
        <v>50</v>
      </c>
      <c r="J158" s="7">
        <v>28</v>
      </c>
      <c r="K158" s="7">
        <v>19</v>
      </c>
      <c r="L158" s="1">
        <f t="shared" si="56"/>
        <v>9</v>
      </c>
      <c r="M158">
        <f>IF(J158="","",SUM(J$152:J158))</f>
        <v>207</v>
      </c>
      <c r="N158">
        <f>IF(K158="","",SUM(K$152:K158))</f>
        <v>146</v>
      </c>
      <c r="O158" s="1">
        <f t="shared" si="57"/>
        <v>61</v>
      </c>
      <c r="P158" s="2">
        <f t="shared" si="58"/>
        <v>1</v>
      </c>
      <c r="Q158" s="4">
        <f>IF(P158="",#N/A,SUM(P$152:P158)/COUNT(P$152:P158))</f>
        <v>0.8571428571428571</v>
      </c>
      <c r="R158" s="2">
        <f t="shared" si="59"/>
        <v>1</v>
      </c>
      <c r="S158" s="3" t="e">
        <f>IF(OR(ISNA(Q159),ISBLANK(Q159)),SUM(R$152:R158)/COUNT(R$152:R158),#N/A)</f>
        <v>#N/A</v>
      </c>
      <c r="T158" s="2">
        <f t="shared" si="60"/>
        <v>1</v>
      </c>
      <c r="U158" s="3" t="e">
        <f>IF(OR(ISNA(Q159),ISBLANK(Q159)),SUM(T$152:T158)/COUNT(T$152:T158),#N/A)</f>
        <v>#N/A</v>
      </c>
      <c r="V158" s="2">
        <f>IF(P158="",#N/A,IF(D158="H",P158,""))</f>
        <v>1</v>
      </c>
      <c r="W158" s="4">
        <f>IF(V158="",#N/A,SUM(V$152:V158)/COUNT(V$152:V158))</f>
        <v>0.75</v>
      </c>
      <c r="X158" s="2" t="str">
        <f>IF(P158="",#N/A,IF(D158="A",P158,""))</f>
        <v/>
      </c>
      <c r="Y158" s="4" t="e">
        <f>IF(X158="",#N/A,SUM(X$152:X158)/COUNT(X$152:X158))</f>
        <v>#N/A</v>
      </c>
    </row>
    <row r="159" spans="1:25" hidden="1" outlineLevel="1" x14ac:dyDescent="0.25">
      <c r="A159" s="7">
        <v>2021</v>
      </c>
      <c r="B159" s="7" t="s">
        <v>59</v>
      </c>
      <c r="C159" s="7">
        <v>8</v>
      </c>
      <c r="D159" s="7" t="s">
        <v>7</v>
      </c>
      <c r="E159" s="7" t="s">
        <v>45</v>
      </c>
      <c r="F159" s="17">
        <v>4</v>
      </c>
      <c r="G159" s="7" t="s">
        <v>57</v>
      </c>
      <c r="H159" s="7" t="s">
        <v>55</v>
      </c>
      <c r="I159" s="7" t="s">
        <v>51</v>
      </c>
      <c r="J159" s="7">
        <v>38</v>
      </c>
      <c r="K159" s="7">
        <v>22</v>
      </c>
      <c r="L159" s="1">
        <f t="shared" si="56"/>
        <v>16</v>
      </c>
      <c r="M159">
        <f>IF(J159="","",SUM(J$152:J159))</f>
        <v>245</v>
      </c>
      <c r="N159">
        <f>IF(K159="","",SUM(K$152:K159))</f>
        <v>168</v>
      </c>
      <c r="O159" s="1">
        <f t="shared" si="57"/>
        <v>77</v>
      </c>
      <c r="P159" s="2">
        <f t="shared" si="58"/>
        <v>1</v>
      </c>
      <c r="Q159" s="4">
        <f>IF(P159="",#N/A,SUM(P$152:P159)/COUNT(P$152:P159))</f>
        <v>0.875</v>
      </c>
      <c r="R159" s="2">
        <f t="shared" si="59"/>
        <v>1</v>
      </c>
      <c r="S159" s="3" t="e">
        <f>IF(OR(ISNA(Q160),ISBLANK(Q160)),SUM(R$152:R159)/COUNT(R$152:R159),#N/A)</f>
        <v>#N/A</v>
      </c>
      <c r="T159" s="2">
        <f t="shared" si="60"/>
        <v>1</v>
      </c>
      <c r="U159" s="3" t="e">
        <f>IF(OR(ISNA(Q160),ISBLANK(Q160)),SUM(T$152:T159)/COUNT(T$152:T159),#N/A)</f>
        <v>#N/A</v>
      </c>
      <c r="V159" s="2" t="str">
        <f>IF(P159="",#N/A,IF(D159="H",P159,""))</f>
        <v/>
      </c>
      <c r="W159" s="4" t="e">
        <f>IF(V159="",#N/A,SUM(V$152:V159)/COUNT(V$152:V159))</f>
        <v>#N/A</v>
      </c>
      <c r="X159" s="2">
        <f>IF(P159="",#N/A,IF(D159="A",P159,""))</f>
        <v>1</v>
      </c>
      <c r="Y159" s="4">
        <f>IF(X159="",#N/A,SUM(X$152:X159)/COUNT(X$152:X159))</f>
        <v>1</v>
      </c>
    </row>
    <row r="160" spans="1:25" hidden="1" outlineLevel="1" x14ac:dyDescent="0.25">
      <c r="A160" s="7">
        <v>2021</v>
      </c>
      <c r="B160" s="7" t="s">
        <v>59</v>
      </c>
      <c r="C160" s="7">
        <v>9</v>
      </c>
      <c r="D160" s="7" t="s">
        <v>6</v>
      </c>
      <c r="E160" s="7" t="s">
        <v>47</v>
      </c>
      <c r="F160" s="17">
        <v>4</v>
      </c>
      <c r="G160" s="7" t="s">
        <v>57</v>
      </c>
      <c r="H160" s="7" t="s">
        <v>55</v>
      </c>
      <c r="I160" s="7" t="s">
        <v>52</v>
      </c>
      <c r="J160" s="7">
        <v>16</v>
      </c>
      <c r="K160" s="7">
        <v>28</v>
      </c>
      <c r="L160" s="1">
        <f t="shared" si="56"/>
        <v>-12</v>
      </c>
      <c r="M160">
        <f>IF(J160="","",SUM(J$152:J160))</f>
        <v>261</v>
      </c>
      <c r="N160">
        <f>IF(K160="","",SUM(K$152:K160))</f>
        <v>196</v>
      </c>
      <c r="O160" s="1">
        <f t="shared" ref="O160" si="61">IF(OR(M160="",N160=""),"",M160-N160)</f>
        <v>65</v>
      </c>
      <c r="P160" s="2">
        <f t="shared" si="58"/>
        <v>0</v>
      </c>
      <c r="Q160" s="4">
        <f>IF(P160="",#N/A,SUM(P$152:P160)/COUNT(P$152:P160))</f>
        <v>0.77777777777777779</v>
      </c>
      <c r="R160" s="2">
        <f t="shared" si="59"/>
        <v>0</v>
      </c>
      <c r="S160" s="3" t="e">
        <f>IF(OR(ISNA(Q161),ISBLANK(Q161)),SUM(R$152:R160)/COUNT(R$152:R160),#N/A)</f>
        <v>#N/A</v>
      </c>
      <c r="T160" s="2">
        <f t="shared" si="60"/>
        <v>0</v>
      </c>
      <c r="U160" s="3" t="e">
        <f>IF(OR(ISNA(Q161),ISBLANK(Q161)),SUM(T$152:T160)/COUNT(T$152:T160),#N/A)</f>
        <v>#N/A</v>
      </c>
      <c r="V160" s="2">
        <f>IF(P160="",#N/A,IF(D160="H",P160,""))</f>
        <v>0</v>
      </c>
      <c r="W160" s="4">
        <f>IF(V160="",#N/A,SUM(V$152:V160)/COUNT(V$152:V160))</f>
        <v>0.6</v>
      </c>
      <c r="X160" s="2" t="str">
        <f>IF(P160="",#N/A,IF(D160="A",P160,""))</f>
        <v/>
      </c>
      <c r="Y160" s="4" t="e">
        <f>IF(X160="",#N/A,SUM(X$152:X160)/COUNT(X$152:X160))</f>
        <v>#N/A</v>
      </c>
    </row>
    <row r="161" spans="1:25" hidden="1" outlineLevel="1" x14ac:dyDescent="0.25">
      <c r="A161" s="7">
        <v>2021</v>
      </c>
      <c r="B161" s="7" t="s">
        <v>59</v>
      </c>
      <c r="C161" s="7">
        <v>10</v>
      </c>
      <c r="D161" s="7" t="s">
        <v>7</v>
      </c>
      <c r="E161" s="7" t="s">
        <v>25</v>
      </c>
      <c r="F161" s="17">
        <v>1</v>
      </c>
      <c r="G161" s="7" t="s">
        <v>48</v>
      </c>
      <c r="H161" s="7" t="s">
        <v>49</v>
      </c>
      <c r="I161" s="7" t="s">
        <v>50</v>
      </c>
      <c r="J161" s="7">
        <v>10</v>
      </c>
      <c r="K161" s="7">
        <v>31</v>
      </c>
      <c r="L161" s="1">
        <f t="shared" si="56"/>
        <v>-21</v>
      </c>
      <c r="M161">
        <f>IF(J161="","",SUM(J$152:J161))</f>
        <v>271</v>
      </c>
      <c r="N161">
        <f>IF(K161="","",SUM(K$152:K161))</f>
        <v>227</v>
      </c>
      <c r="O161" s="1">
        <f t="shared" si="57"/>
        <v>44</v>
      </c>
      <c r="P161" s="2">
        <f t="shared" si="58"/>
        <v>0</v>
      </c>
      <c r="Q161" s="4">
        <f>IF(P161="",#N/A,SUM(P$152:P161)/COUNT(P$152:P161))</f>
        <v>0.7</v>
      </c>
      <c r="R161" s="2">
        <f t="shared" si="59"/>
        <v>0</v>
      </c>
      <c r="S161" s="3">
        <f>IF(OR(ISNA(Q162),ISBLANK(Q162)),SUM(R$152:R161)/COUNT(R$152:R161),#N/A)</f>
        <v>0.7</v>
      </c>
      <c r="T161" s="2">
        <f t="shared" si="60"/>
        <v>0</v>
      </c>
      <c r="U161" s="3">
        <f>IF(OR(ISNA(Q162),ISBLANK(Q162)),SUM(T$152:T161)/COUNT(T$152:T161),#N/A)</f>
        <v>0.7</v>
      </c>
      <c r="V161" s="2" t="str">
        <f>IF(P161="",#N/A,IF(D161="H",P161,""))</f>
        <v/>
      </c>
      <c r="W161" s="4" t="e">
        <f>IF(V161="",#N/A,SUM(V$152:V161)/COUNT(V$152:V161))</f>
        <v>#N/A</v>
      </c>
      <c r="X161" s="2">
        <f>IF(P161="",#N/A,IF(D161="A",P161,""))</f>
        <v>0</v>
      </c>
      <c r="Y161" s="4">
        <f>IF(X161="",#N/A,SUM(X$152:X161)/COUNT(X$152:X161))</f>
        <v>0.8</v>
      </c>
    </row>
    <row r="162" spans="1:25" hidden="1" outlineLevel="1" x14ac:dyDescent="0.25">
      <c r="A162" s="7">
        <v>2021</v>
      </c>
      <c r="B162" s="7" t="s">
        <v>59</v>
      </c>
      <c r="C162" s="7">
        <v>11</v>
      </c>
      <c r="D162" s="7" t="s">
        <v>20</v>
      </c>
      <c r="E162" s="7"/>
      <c r="F162" s="17"/>
      <c r="G162" s="7"/>
      <c r="H162" s="7"/>
      <c r="I162" s="7"/>
      <c r="J162" s="7"/>
      <c r="K162" s="7"/>
      <c r="L162" s="1" t="str">
        <f t="shared" si="56"/>
        <v/>
      </c>
      <c r="M162" t="str">
        <f>IF(J162="","",SUM(J$152:J162))</f>
        <v/>
      </c>
      <c r="N162" t="str">
        <f>IF(K162="","",SUM(K$152:K162))</f>
        <v/>
      </c>
      <c r="O162" s="1" t="str">
        <f t="shared" si="57"/>
        <v/>
      </c>
      <c r="P162" s="2" t="str">
        <f t="shared" si="58"/>
        <v/>
      </c>
      <c r="Q162" s="4"/>
      <c r="R162" s="2"/>
      <c r="S162" s="3"/>
      <c r="T162" s="2"/>
      <c r="U162" s="3"/>
      <c r="V162" s="2"/>
      <c r="W162" s="4"/>
      <c r="Y162" s="4"/>
    </row>
    <row r="163" spans="1:25" hidden="1" outlineLevel="1" x14ac:dyDescent="0.25">
      <c r="A163" s="7">
        <v>2021</v>
      </c>
      <c r="B163" s="7" t="s">
        <v>59</v>
      </c>
      <c r="C163" s="7">
        <v>12</v>
      </c>
      <c r="D163" s="7" t="s">
        <v>7</v>
      </c>
      <c r="E163" s="7" t="s">
        <v>41</v>
      </c>
      <c r="F163" s="17">
        <v>2</v>
      </c>
      <c r="G163" s="7" t="s">
        <v>48</v>
      </c>
      <c r="H163" s="7" t="s">
        <v>53</v>
      </c>
      <c r="I163" s="7" t="s">
        <v>52</v>
      </c>
      <c r="J163" s="7">
        <v>28</v>
      </c>
      <c r="K163" s="7">
        <v>36</v>
      </c>
      <c r="L163" s="1">
        <f t="shared" si="56"/>
        <v>-8</v>
      </c>
      <c r="M163">
        <f>IF(J163="","",SUM(J$152:J163))</f>
        <v>299</v>
      </c>
      <c r="N163">
        <f>IF(K163="","",SUM(K$152:K163))</f>
        <v>263</v>
      </c>
      <c r="O163" s="1">
        <f t="shared" si="57"/>
        <v>36</v>
      </c>
      <c r="P163" s="2">
        <f t="shared" si="58"/>
        <v>0</v>
      </c>
      <c r="Q163" s="4">
        <f>IF(P163="",#N/A,SUM(P$152:P163)/COUNT(P$152:P163))</f>
        <v>0.63636363636363635</v>
      </c>
      <c r="R163" s="2">
        <f>IF(K163="",0,P163)</f>
        <v>0</v>
      </c>
      <c r="S163" s="3" t="e">
        <f>IF(OR(ISNA(Q164),ISBLANK(Q164)),SUM(R$152:R163)/COUNT(R$152:R163),#N/A)</f>
        <v>#N/A</v>
      </c>
      <c r="T163" s="2">
        <f>IF(P163="",1,R163)</f>
        <v>0</v>
      </c>
      <c r="U163" s="3" t="e">
        <f>IF(OR(ISNA(Q164),ISBLANK(Q164)),SUM(T$152:T163)/COUNT(T$152:T163),#N/A)</f>
        <v>#N/A</v>
      </c>
      <c r="V163" s="2" t="str">
        <f>IF(P163="",#N/A,IF(D163="H",P163,""))</f>
        <v/>
      </c>
      <c r="W163" s="4" t="e">
        <f>IF(V163="",#N/A,SUM(V$152:V163)/COUNT(V$152:V163))</f>
        <v>#N/A</v>
      </c>
      <c r="X163" s="2">
        <f>IF(P163="",#N/A,IF(D163="A",P163,""))</f>
        <v>0</v>
      </c>
      <c r="Y163" s="4">
        <f>IF(X163="",#N/A,SUM(X$152:X163)/COUNT(X$152:X163))</f>
        <v>0.66666666666666663</v>
      </c>
    </row>
    <row r="164" spans="1:25" hidden="1" outlineLevel="1" x14ac:dyDescent="0.25">
      <c r="A164" s="7">
        <v>2021</v>
      </c>
      <c r="B164" s="7" t="s">
        <v>59</v>
      </c>
      <c r="C164" s="7">
        <v>13</v>
      </c>
      <c r="D164" s="7" t="s">
        <v>6</v>
      </c>
      <c r="E164" s="7" t="s">
        <v>44</v>
      </c>
      <c r="F164" s="17">
        <v>4</v>
      </c>
      <c r="G164" s="7" t="s">
        <v>57</v>
      </c>
      <c r="H164" s="7" t="s">
        <v>55</v>
      </c>
      <c r="I164" s="7" t="s">
        <v>50</v>
      </c>
      <c r="J164" s="7">
        <v>37</v>
      </c>
      <c r="K164" s="7">
        <v>7</v>
      </c>
      <c r="L164" s="1">
        <f t="shared" si="56"/>
        <v>30</v>
      </c>
      <c r="M164">
        <f>IF(J164="","",SUM(J$152:J164))</f>
        <v>336</v>
      </c>
      <c r="N164">
        <f>IF(K164="","",SUM(K$152:K164))</f>
        <v>270</v>
      </c>
      <c r="O164" s="1">
        <f t="shared" si="57"/>
        <v>66</v>
      </c>
      <c r="P164" s="2">
        <f t="shared" si="58"/>
        <v>1</v>
      </c>
      <c r="Q164" s="4">
        <f>IF(P164="",#N/A,SUM(P$152:P164)/COUNT(P$152:P164))</f>
        <v>0.66666666666666663</v>
      </c>
      <c r="R164" s="2">
        <f t="shared" si="59"/>
        <v>1</v>
      </c>
      <c r="S164" s="3" t="e">
        <f>IF(OR(ISNA(Q165),ISBLANK(Q165)),SUM(R$152:R164)/COUNT(R$152:R164),#N/A)</f>
        <v>#N/A</v>
      </c>
      <c r="T164" s="2">
        <f t="shared" si="60"/>
        <v>1</v>
      </c>
      <c r="U164" s="3" t="e">
        <f>IF(OR(ISNA(Q165),ISBLANK(Q165)),SUM(T$152:T164)/COUNT(T$152:T164),#N/A)</f>
        <v>#N/A</v>
      </c>
      <c r="V164" s="2">
        <f>IF(P164="",#N/A,IF(D164="H",P164,""))</f>
        <v>1</v>
      </c>
      <c r="W164" s="4">
        <f>IF(V164="",#N/A,SUM(V$152:V164)/COUNT(V$152:V164))</f>
        <v>0.66666666666666663</v>
      </c>
      <c r="X164" s="2" t="str">
        <f>IF(P164="",#N/A,IF(D164="A",P164,""))</f>
        <v/>
      </c>
      <c r="Y164" s="4" t="e">
        <f>IF(X164="",#N/A,SUM(X$152:X164)/COUNT(X$152:X164))</f>
        <v>#N/A</v>
      </c>
    </row>
    <row r="165" spans="1:25" hidden="1" outlineLevel="1" x14ac:dyDescent="0.25">
      <c r="A165" s="7">
        <v>2021</v>
      </c>
      <c r="B165" s="7" t="s">
        <v>59</v>
      </c>
      <c r="C165" s="7">
        <v>14</v>
      </c>
      <c r="D165" s="7" t="s">
        <v>7</v>
      </c>
      <c r="E165" s="7" t="s">
        <v>28</v>
      </c>
      <c r="F165" s="17">
        <v>1</v>
      </c>
      <c r="G165" s="7" t="s">
        <v>48</v>
      </c>
      <c r="H165" s="7" t="s">
        <v>49</v>
      </c>
      <c r="I165" s="7" t="s">
        <v>51</v>
      </c>
      <c r="J165" s="7">
        <v>30</v>
      </c>
      <c r="K165" s="7">
        <v>23</v>
      </c>
      <c r="L165" s="1">
        <f t="shared" si="56"/>
        <v>7</v>
      </c>
      <c r="M165">
        <f>IF(J165="","",SUM(J$152:J165))</f>
        <v>366</v>
      </c>
      <c r="N165">
        <f>IF(K165="","",SUM(K$152:K165))</f>
        <v>293</v>
      </c>
      <c r="O165" s="1">
        <f t="shared" si="57"/>
        <v>73</v>
      </c>
      <c r="P165" s="2">
        <f t="shared" si="58"/>
        <v>1</v>
      </c>
      <c r="Q165" s="4">
        <f>IF(P165="",#N/A,SUM(P$152:P165)/COUNT(P$152:P165))</f>
        <v>0.69230769230769229</v>
      </c>
      <c r="R165" s="2">
        <f t="shared" si="59"/>
        <v>1</v>
      </c>
      <c r="S165" s="3" t="e">
        <f>IF(OR(ISNA(Q166),ISBLANK(Q166)),SUM(R$152:R165)/COUNT(R$152:R165),#N/A)</f>
        <v>#N/A</v>
      </c>
      <c r="T165" s="2">
        <f t="shared" si="60"/>
        <v>1</v>
      </c>
      <c r="U165" s="3" t="e">
        <f>IF(OR(ISNA(Q166),ISBLANK(Q166)),SUM(T$152:T165)/COUNT(T$152:T165),#N/A)</f>
        <v>#N/A</v>
      </c>
      <c r="V165" s="2" t="str">
        <f>IF(P165="",#N/A,IF(D165="H",P165,""))</f>
        <v/>
      </c>
      <c r="W165" s="4" t="e">
        <f>IF(V165="",#N/A,SUM(V$152:V165)/COUNT(V$152:V165))</f>
        <v>#N/A</v>
      </c>
      <c r="X165" s="2">
        <f>IF(P165="",#N/A,IF(D165="A",P165,""))</f>
        <v>1</v>
      </c>
      <c r="Y165" s="4">
        <f>IF(X165="",#N/A,SUM(X$152:X165)/COUNT(X$152:X165))</f>
        <v>0.7142857142857143</v>
      </c>
    </row>
    <row r="166" spans="1:25" hidden="1" outlineLevel="1" x14ac:dyDescent="0.25">
      <c r="A166" s="7">
        <v>2021</v>
      </c>
      <c r="B166" s="7" t="s">
        <v>59</v>
      </c>
      <c r="C166" s="7">
        <v>15</v>
      </c>
      <c r="D166" s="7" t="s">
        <v>6</v>
      </c>
      <c r="E166" s="7" t="s">
        <v>26</v>
      </c>
      <c r="F166" s="17">
        <v>1</v>
      </c>
      <c r="G166" s="7" t="s">
        <v>48</v>
      </c>
      <c r="H166" s="7" t="s">
        <v>49</v>
      </c>
      <c r="I166" s="7" t="s">
        <v>52</v>
      </c>
      <c r="J166" s="7">
        <v>20</v>
      </c>
      <c r="K166" s="7">
        <v>10</v>
      </c>
      <c r="L166" s="1">
        <f t="shared" si="56"/>
        <v>10</v>
      </c>
      <c r="M166">
        <f>IF(J166="","",SUM(J$152:J166))</f>
        <v>386</v>
      </c>
      <c r="N166">
        <f>IF(K166="","",SUM(K$152:K166))</f>
        <v>303</v>
      </c>
      <c r="O166" s="1">
        <f t="shared" si="57"/>
        <v>83</v>
      </c>
      <c r="P166" s="2">
        <f t="shared" si="58"/>
        <v>1</v>
      </c>
      <c r="Q166" s="4">
        <f>IF(P166="",#N/A,SUM(P$152:P166)/COUNT(P$152:P166))</f>
        <v>0.7142857142857143</v>
      </c>
      <c r="R166" s="2">
        <f t="shared" si="59"/>
        <v>1</v>
      </c>
      <c r="S166" s="3" t="e">
        <f>IF(OR(ISNA(Q167),ISBLANK(Q167)),SUM(R$152:R166)/COUNT(R$152:R166),#N/A)</f>
        <v>#N/A</v>
      </c>
      <c r="T166" s="2">
        <f t="shared" si="60"/>
        <v>1</v>
      </c>
      <c r="U166" s="3" t="e">
        <f>IF(OR(ISNA(Q167),ISBLANK(Q167)),SUM(T$152:T166)/COUNT(T$152:T166),#N/A)</f>
        <v>#N/A</v>
      </c>
      <c r="V166" s="2">
        <f>IF(P166="",#N/A,IF(D166="H",P166,""))</f>
        <v>1</v>
      </c>
      <c r="W166" s="4">
        <f>IF(V166="",#N/A,SUM(V$152:V166)/COUNT(V$152:V166))</f>
        <v>0.7142857142857143</v>
      </c>
      <c r="X166" s="2" t="str">
        <f>IF(P166="",#N/A,IF(D166="A",P166,""))</f>
        <v/>
      </c>
      <c r="Y166" s="4" t="e">
        <f>IF(X166="",#N/A,SUM(X$152:X166)/COUNT(X$152:X166))</f>
        <v>#N/A</v>
      </c>
    </row>
    <row r="167" spans="1:25" hidden="1" outlineLevel="1" x14ac:dyDescent="0.25">
      <c r="A167" s="7">
        <v>2021</v>
      </c>
      <c r="B167" s="7" t="s">
        <v>59</v>
      </c>
      <c r="C167" s="7">
        <v>16</v>
      </c>
      <c r="D167" s="7" t="s">
        <v>7</v>
      </c>
      <c r="E167" s="7" t="s">
        <v>24</v>
      </c>
      <c r="F167" s="17">
        <v>2</v>
      </c>
      <c r="G167" s="7" t="s">
        <v>48</v>
      </c>
      <c r="H167" s="7" t="s">
        <v>53</v>
      </c>
      <c r="I167" s="7" t="s">
        <v>51</v>
      </c>
      <c r="J167" s="7">
        <v>30</v>
      </c>
      <c r="K167" s="7">
        <v>23</v>
      </c>
      <c r="L167" s="1">
        <f t="shared" si="56"/>
        <v>7</v>
      </c>
      <c r="M167">
        <f>IF(J167="","",SUM(J$152:J167))</f>
        <v>416</v>
      </c>
      <c r="N167">
        <f>IF(K167="","",SUM(K$152:K167))</f>
        <v>326</v>
      </c>
      <c r="O167" s="1">
        <f t="shared" si="57"/>
        <v>90</v>
      </c>
      <c r="P167" s="2">
        <f t="shared" si="58"/>
        <v>1</v>
      </c>
      <c r="Q167" s="4">
        <f>IF(P167="",#N/A,SUM(P$152:P167)/COUNT(P$152:P167))</f>
        <v>0.73333333333333328</v>
      </c>
      <c r="R167" s="2">
        <f t="shared" si="59"/>
        <v>1</v>
      </c>
      <c r="S167" s="3" t="e">
        <f>IF(OR(ISNA(Q168),ISBLANK(Q168)),SUM(R$152:R167)/COUNT(R$152:R167),#N/A)</f>
        <v>#N/A</v>
      </c>
      <c r="T167" s="2">
        <f t="shared" si="60"/>
        <v>1</v>
      </c>
      <c r="U167" s="3" t="e">
        <f>IF(OR(ISNA(Q168),ISBLANK(Q168)),SUM(T$152:T167)/COUNT(T$152:T167),#N/A)</f>
        <v>#N/A</v>
      </c>
      <c r="V167" s="2" t="str">
        <f>IF(P167="",#N/A,IF(D167="H",P167,""))</f>
        <v/>
      </c>
      <c r="W167" s="4" t="e">
        <f>IF(V167="",#N/A,SUM(V$152:V167)/COUNT(V$152:V167))</f>
        <v>#N/A</v>
      </c>
      <c r="X167" s="2">
        <f>IF(P167="",#N/A,IF(D167="A",P167,""))</f>
        <v>1</v>
      </c>
      <c r="Y167" s="4">
        <f>IF(X167="",#N/A,SUM(X$152:X167)/COUNT(X$152:X167))</f>
        <v>0.75</v>
      </c>
    </row>
    <row r="168" spans="1:25" hidden="1" outlineLevel="1" x14ac:dyDescent="0.25">
      <c r="A168" s="7">
        <v>2021</v>
      </c>
      <c r="B168" s="7" t="s">
        <v>59</v>
      </c>
      <c r="C168" s="7">
        <v>17</v>
      </c>
      <c r="D168" s="7" t="s">
        <v>7</v>
      </c>
      <c r="E168" s="7" t="s">
        <v>61</v>
      </c>
      <c r="F168" s="17">
        <v>4</v>
      </c>
      <c r="G168" s="7" t="s">
        <v>57</v>
      </c>
      <c r="H168" s="7" t="s">
        <v>53</v>
      </c>
      <c r="I168" s="7" t="s">
        <v>56</v>
      </c>
      <c r="J168" s="7">
        <v>20</v>
      </c>
      <c r="K168" s="7">
        <v>19</v>
      </c>
      <c r="L168" s="1">
        <f t="shared" si="56"/>
        <v>1</v>
      </c>
      <c r="M168">
        <f>IF(J168="","",SUM(J$152:J168))</f>
        <v>436</v>
      </c>
      <c r="N168">
        <f>IF(K168="","",SUM(K$152:K168))</f>
        <v>345</v>
      </c>
      <c r="O168" s="1">
        <f t="shared" si="57"/>
        <v>91</v>
      </c>
      <c r="P168" s="2">
        <f t="shared" si="58"/>
        <v>1</v>
      </c>
      <c r="Q168" s="4">
        <f>IF(P168="",#N/A,SUM(P$152:P168)/COUNT(P$152:P168))</f>
        <v>0.75</v>
      </c>
      <c r="R168" s="2">
        <f t="shared" si="59"/>
        <v>1</v>
      </c>
      <c r="S168" s="3" t="e">
        <f>IF(OR(ISNA(Q169),ISBLANK(Q169)),SUM(R$152:R168)/COUNT(R$152:R168),#N/A)</f>
        <v>#N/A</v>
      </c>
      <c r="T168" s="2">
        <f t="shared" si="60"/>
        <v>1</v>
      </c>
      <c r="U168" s="3" t="e">
        <f>IF(OR(ISNA(Q169),ISBLANK(Q169)),SUM(T$152:T168)/COUNT(T$152:T168),#N/A)</f>
        <v>#N/A</v>
      </c>
      <c r="V168" s="2" t="str">
        <f>IF(P168="",#N/A,IF(D168="H",P168,""))</f>
        <v/>
      </c>
      <c r="W168" s="4" t="e">
        <f>IF(V168="",#N/A,SUM(V$152:V168)/COUNT(V$152:V168))</f>
        <v>#N/A</v>
      </c>
      <c r="X168" s="2">
        <f>IF(P168="",#N/A,IF(D168="A",P168,""))</f>
        <v>1</v>
      </c>
      <c r="Y168" s="4">
        <f>IF(X168="",#N/A,SUM(X$152:X168)/COUNT(X$152:X168))</f>
        <v>0.77777777777777779</v>
      </c>
    </row>
    <row r="169" spans="1:25" hidden="1" outlineLevel="1" x14ac:dyDescent="0.25">
      <c r="A169" s="7">
        <v>2021</v>
      </c>
      <c r="B169" s="7" t="s">
        <v>59</v>
      </c>
      <c r="C169" s="7">
        <v>18</v>
      </c>
      <c r="D169" s="7" t="s">
        <v>6</v>
      </c>
      <c r="E169" s="7" t="s">
        <v>25</v>
      </c>
      <c r="F169" s="17">
        <v>1</v>
      </c>
      <c r="G169" s="7" t="s">
        <v>48</v>
      </c>
      <c r="H169" s="7" t="s">
        <v>49</v>
      </c>
      <c r="I169" s="7" t="s">
        <v>50</v>
      </c>
      <c r="J169" s="7">
        <v>24</v>
      </c>
      <c r="K169" s="7">
        <v>27</v>
      </c>
      <c r="L169" s="1">
        <f t="shared" si="56"/>
        <v>-3</v>
      </c>
      <c r="M169">
        <f>IF(J169="","",SUM(J$152:J169))</f>
        <v>460</v>
      </c>
      <c r="N169">
        <f>IF(K169="","",SUM(K$152:K169))</f>
        <v>372</v>
      </c>
      <c r="O169" s="1">
        <f t="shared" si="57"/>
        <v>88</v>
      </c>
      <c r="P169" s="2">
        <f t="shared" si="58"/>
        <v>0</v>
      </c>
      <c r="Q169" s="4">
        <f>IF(P169="",#N/A,SUM(P$152:P169)/COUNT(P$152:P169))</f>
        <v>0.70588235294117652</v>
      </c>
      <c r="R169" s="2">
        <f t="shared" si="59"/>
        <v>0</v>
      </c>
      <c r="S169" s="3">
        <f>IF(OR(ISNA(Q170),ISBLANK(Q170)),SUM(R$152:R169)/COUNT(R$152:R169),#N/A)</f>
        <v>0.70588235294117652</v>
      </c>
      <c r="T169" s="2">
        <f t="shared" si="60"/>
        <v>0</v>
      </c>
      <c r="U169" s="3">
        <f>IF(OR(ISNA(Q170),ISBLANK(Q170)),SUM(T$152:T169)/COUNT(T$152:T169),#N/A)</f>
        <v>0.70588235294117652</v>
      </c>
      <c r="V169" s="2">
        <f>IF(P169="",#N/A,IF(D169="H",P169,""))</f>
        <v>0</v>
      </c>
      <c r="W169" s="4">
        <f>IF(V169="",#N/A,SUM(V$152:V169)/COUNT(V$152:V169))</f>
        <v>0.625</v>
      </c>
      <c r="X169" s="2" t="str">
        <f>IF(P169="",#N/A,IF(D169="A",P169,""))</f>
        <v/>
      </c>
      <c r="Y169" s="4" t="e">
        <f>IF(X169="",#N/A,SUM(X$152:X169)/COUNT(X$152:X169))</f>
        <v>#N/A</v>
      </c>
    </row>
    <row r="170" spans="1:25" hidden="1" outlineLevel="1" x14ac:dyDescent="0.25"/>
    <row r="171" spans="1:25" hidden="1" outlineLevel="1" x14ac:dyDescent="0.25">
      <c r="A171" s="8">
        <v>2021</v>
      </c>
      <c r="B171" s="8" t="s">
        <v>60</v>
      </c>
      <c r="C171" s="8" t="s">
        <v>69</v>
      </c>
      <c r="D171" s="8" t="s">
        <v>6</v>
      </c>
      <c r="E171" s="8" t="s">
        <v>28</v>
      </c>
      <c r="F171" s="16"/>
      <c r="G171" s="8"/>
      <c r="H171" s="8"/>
      <c r="I171" s="8"/>
      <c r="J171" s="8">
        <v>34</v>
      </c>
      <c r="K171" s="8">
        <v>11</v>
      </c>
      <c r="L171" s="1">
        <f t="shared" ref="L171" si="62">IF(AND(J171="",K171=""),"",J171-K171)</f>
        <v>23</v>
      </c>
      <c r="M171">
        <f>IF(J171="","",SUM(J$171:J171))</f>
        <v>34</v>
      </c>
      <c r="N171">
        <f>IF(K171="","",SUM(K$171:K171))</f>
        <v>11</v>
      </c>
      <c r="O171" s="1">
        <f>IF(OR(M171="",N171=""),"",M171-N171)</f>
        <v>23</v>
      </c>
      <c r="P171" s="2">
        <f>IF(OR(J171="",K171=""),"",IF(K171=J171,0.5,IF(K171&lt;J171,1,0)))</f>
        <v>1</v>
      </c>
      <c r="Q171" s="4">
        <f>IF(P171="",#N/A,SUM(P$61:P171)/COUNT(P$61:P171))</f>
        <v>0.63414634146341464</v>
      </c>
    </row>
    <row r="172" spans="1:25" hidden="1" outlineLevel="1" x14ac:dyDescent="0.25">
      <c r="A172" s="8">
        <v>2021</v>
      </c>
      <c r="B172" s="8" t="s">
        <v>60</v>
      </c>
      <c r="C172" s="8" t="s">
        <v>70</v>
      </c>
      <c r="D172" s="8" t="s">
        <v>7</v>
      </c>
      <c r="E172" s="8" t="s">
        <v>27</v>
      </c>
      <c r="F172" s="16"/>
      <c r="G172" s="8"/>
      <c r="H172" s="8"/>
      <c r="I172" s="8"/>
      <c r="J172" s="8">
        <v>30</v>
      </c>
      <c r="K172" s="8">
        <v>27</v>
      </c>
      <c r="L172" s="1">
        <f t="shared" ref="L172:L174" si="63">IF(AND(J172="",K172=""),"",J172-K172)</f>
        <v>3</v>
      </c>
      <c r="M172">
        <f>IF(J172="","",SUM(J$171:J172))</f>
        <v>64</v>
      </c>
      <c r="N172">
        <f>IF(K172="","",SUM(K$171:K172))</f>
        <v>38</v>
      </c>
      <c r="O172" s="1">
        <f t="shared" ref="O172:O174" si="64">IF(OR(M172="",N172=""),"",M172-N172)</f>
        <v>26</v>
      </c>
      <c r="P172" s="2">
        <f t="shared" ref="P172:P174" si="65">IF(OR(J172="",K172=""),"",IF(K172=J172,0.5,IF(K172&lt;J172,1,0)))</f>
        <v>1</v>
      </c>
      <c r="Q172" s="4">
        <f>IF(P172="",#N/A,SUM(P$61:P172)/COUNT(P$61:P172))</f>
        <v>0.63855421686746983</v>
      </c>
    </row>
    <row r="173" spans="1:25" hidden="1" outlineLevel="1" x14ac:dyDescent="0.25">
      <c r="A173" s="8">
        <v>2021</v>
      </c>
      <c r="B173" s="8" t="s">
        <v>60</v>
      </c>
      <c r="C173" s="8" t="s">
        <v>71</v>
      </c>
      <c r="D173" s="8" t="s">
        <v>6</v>
      </c>
      <c r="E173" s="8" t="s">
        <v>25</v>
      </c>
      <c r="F173" s="16"/>
      <c r="G173" s="8"/>
      <c r="H173" s="8"/>
      <c r="I173" s="8"/>
      <c r="J173" s="8">
        <v>20</v>
      </c>
      <c r="K173" s="8">
        <v>17</v>
      </c>
      <c r="L173" s="1">
        <f t="shared" si="63"/>
        <v>3</v>
      </c>
      <c r="M173">
        <f>IF(J173="","",SUM(J$171:J173))</f>
        <v>84</v>
      </c>
      <c r="N173">
        <f>IF(K173="","",SUM(K$171:K173))</f>
        <v>55</v>
      </c>
      <c r="O173" s="1">
        <f t="shared" si="64"/>
        <v>29</v>
      </c>
      <c r="P173" s="2">
        <f t="shared" si="65"/>
        <v>1</v>
      </c>
      <c r="Q173" s="4">
        <f>IF(P173="",#N/A,SUM(P$61:P173)/COUNT(P$61:P173))</f>
        <v>0.6428571428571429</v>
      </c>
    </row>
    <row r="174" spans="1:25" hidden="1" outlineLevel="1" x14ac:dyDescent="0.25">
      <c r="A174" s="8">
        <v>2021</v>
      </c>
      <c r="B174" s="8" t="s">
        <v>60</v>
      </c>
      <c r="C174" s="8" t="s">
        <v>72</v>
      </c>
      <c r="D174" s="8" t="s">
        <v>6</v>
      </c>
      <c r="E174" s="8" t="s">
        <v>64</v>
      </c>
      <c r="F174" s="16"/>
      <c r="G174" s="8"/>
      <c r="H174" s="8"/>
      <c r="I174" s="8"/>
      <c r="J174" s="8">
        <v>23</v>
      </c>
      <c r="K174" s="8">
        <v>20</v>
      </c>
      <c r="L174" s="1">
        <f t="shared" si="63"/>
        <v>3</v>
      </c>
      <c r="M174">
        <f>IF(J174="","",SUM(J$171:J174))</f>
        <v>107</v>
      </c>
      <c r="N174">
        <f>IF(K174="","",SUM(K$171:K174))</f>
        <v>75</v>
      </c>
      <c r="O174" s="1">
        <f t="shared" si="64"/>
        <v>32</v>
      </c>
      <c r="P174" s="2">
        <f t="shared" si="65"/>
        <v>1</v>
      </c>
      <c r="Q174" s="4">
        <f>IF(P174="",#N/A,SUM(P$61:P174)/COUNT(P$61:P174))</f>
        <v>0.6470588235294118</v>
      </c>
    </row>
    <row r="175" spans="1:25" collapsed="1" x14ac:dyDescent="0.25"/>
    <row r="176" spans="1:25" hidden="1" outlineLevel="1" x14ac:dyDescent="0.25">
      <c r="A176" s="6">
        <v>2022</v>
      </c>
      <c r="B176" s="6" t="s">
        <v>4</v>
      </c>
      <c r="C176" s="6" t="s">
        <v>75</v>
      </c>
      <c r="D176" s="6" t="s">
        <v>20</v>
      </c>
      <c r="E176" s="6"/>
      <c r="F176" s="13"/>
      <c r="G176" s="6"/>
      <c r="H176" s="6"/>
      <c r="I176" s="6"/>
      <c r="J176" s="6"/>
      <c r="K176" s="6"/>
    </row>
    <row r="177" spans="1:25" hidden="1" outlineLevel="1" x14ac:dyDescent="0.25">
      <c r="A177" s="6">
        <v>2022</v>
      </c>
      <c r="B177" s="6" t="s">
        <v>4</v>
      </c>
      <c r="C177" s="6">
        <v>1</v>
      </c>
      <c r="D177" s="6" t="s">
        <v>7</v>
      </c>
      <c r="E177" s="6" t="s">
        <v>40</v>
      </c>
      <c r="F177" s="13"/>
      <c r="G177" s="6"/>
      <c r="H177" s="6"/>
      <c r="I177" s="6"/>
      <c r="J177" s="6">
        <v>29</v>
      </c>
      <c r="K177" s="6">
        <v>22</v>
      </c>
      <c r="L177" s="1">
        <f t="shared" ref="L177" si="66">IF(AND(J177="",K177=""),"",J177-K177)</f>
        <v>7</v>
      </c>
      <c r="M177">
        <f>IF(J177="","",SUM(J$177:J177))</f>
        <v>29</v>
      </c>
      <c r="N177">
        <f>IF(K177="","",SUM(K$177:K177))</f>
        <v>22</v>
      </c>
      <c r="O177" s="1">
        <f>IF(OR(M177="",N177=""),"",M177-N177)</f>
        <v>7</v>
      </c>
      <c r="P177" s="2">
        <f t="shared" ref="P177" si="67">IF(OR(J177="",K177=""),"",IF(K177=J177,0.5,IF(K177&lt;J177,1,0)))</f>
        <v>1</v>
      </c>
      <c r="Q177" s="4">
        <f>IF(P177="",#N/A,SUM(P$177:P177)/COUNT(P$177:P177))</f>
        <v>1</v>
      </c>
    </row>
    <row r="178" spans="1:25" hidden="1" outlineLevel="1" x14ac:dyDescent="0.25">
      <c r="A178" s="6">
        <v>2022</v>
      </c>
      <c r="B178" s="6" t="s">
        <v>4</v>
      </c>
      <c r="C178" s="6">
        <v>2</v>
      </c>
      <c r="D178" s="6" t="s">
        <v>6</v>
      </c>
      <c r="E178" s="6" t="s">
        <v>45</v>
      </c>
      <c r="F178" s="13"/>
      <c r="G178" s="6"/>
      <c r="H178" s="6"/>
      <c r="I178" s="6"/>
      <c r="J178" s="6">
        <v>20</v>
      </c>
      <c r="K178" s="6">
        <v>24</v>
      </c>
      <c r="L178" s="1">
        <f t="shared" ref="L178:L179" si="68">IF(AND(J178="",K178=""),"",J178-K178)</f>
        <v>-4</v>
      </c>
      <c r="M178">
        <f>IF(J178="","",SUM(J$177:J178))</f>
        <v>49</v>
      </c>
      <c r="N178">
        <f>IF(K178="","",SUM(K$177:K178))</f>
        <v>46</v>
      </c>
      <c r="O178" s="1">
        <f t="shared" ref="O178:O179" si="69">IF(OR(M178="",N178=""),"",M178-N178)</f>
        <v>3</v>
      </c>
      <c r="P178" s="2">
        <f t="shared" ref="P178:P179" si="70">IF(OR(J178="",K178=""),"",IF(K178=J178,0.5,IF(K178&lt;J178,1,0)))</f>
        <v>0</v>
      </c>
      <c r="Q178" s="4">
        <f>IF(P178="",#N/A,SUM(P$177:P178)/COUNT(P$177:P178))</f>
        <v>0.5</v>
      </c>
    </row>
    <row r="179" spans="1:25" hidden="1" outlineLevel="1" x14ac:dyDescent="0.25">
      <c r="A179" s="6">
        <v>2022</v>
      </c>
      <c r="B179" s="6" t="s">
        <v>4</v>
      </c>
      <c r="C179" s="6">
        <v>3</v>
      </c>
      <c r="D179" s="6" t="s">
        <v>7</v>
      </c>
      <c r="E179" s="6" t="s">
        <v>64</v>
      </c>
      <c r="F179" s="13"/>
      <c r="G179" s="6"/>
      <c r="H179" s="6"/>
      <c r="I179" s="6"/>
      <c r="J179" s="6">
        <v>7</v>
      </c>
      <c r="K179" s="6">
        <v>16</v>
      </c>
      <c r="L179" s="1">
        <f t="shared" si="68"/>
        <v>-9</v>
      </c>
      <c r="M179">
        <f>IF(J179="","",SUM(J$177:J179))</f>
        <v>56</v>
      </c>
      <c r="N179">
        <f>IF(K179="","",SUM(K$177:K179))</f>
        <v>62</v>
      </c>
      <c r="O179" s="1">
        <f t="shared" si="69"/>
        <v>-6</v>
      </c>
      <c r="P179" s="2">
        <f t="shared" si="70"/>
        <v>0</v>
      </c>
      <c r="Q179" s="4">
        <f>IF(P179="",#N/A,SUM(P$177:P179)/COUNT(P$177:P179))</f>
        <v>0.33333333333333331</v>
      </c>
    </row>
    <row r="180" spans="1:25" hidden="1" outlineLevel="1" x14ac:dyDescent="0.25"/>
    <row r="181" spans="1:25" hidden="1" outlineLevel="1" x14ac:dyDescent="0.25">
      <c r="A181" s="7">
        <v>2022</v>
      </c>
      <c r="B181" s="7" t="s">
        <v>59</v>
      </c>
      <c r="C181" s="7">
        <v>1</v>
      </c>
      <c r="D181" s="7" t="s">
        <v>6</v>
      </c>
      <c r="E181" s="7" t="s">
        <v>29</v>
      </c>
      <c r="F181" s="17">
        <v>4</v>
      </c>
      <c r="G181" s="7" t="s">
        <v>57</v>
      </c>
      <c r="H181" s="7" t="s">
        <v>54</v>
      </c>
      <c r="I181" s="7" t="s">
        <v>52</v>
      </c>
      <c r="J181" s="7">
        <v>10</v>
      </c>
      <c r="K181" s="7">
        <v>31</v>
      </c>
      <c r="L181" s="1">
        <f>IF(AND(J181="",K181=""),"",J181-K181)</f>
        <v>-21</v>
      </c>
      <c r="M181">
        <f>IF(J181="","",SUM(J$181:J181))</f>
        <v>10</v>
      </c>
      <c r="N181">
        <f>IF(K181="","",SUM(K$181:K181))</f>
        <v>31</v>
      </c>
      <c r="O181" s="1">
        <f>IF(OR(M181="",N181=""),"",M181-N181)</f>
        <v>-21</v>
      </c>
      <c r="P181" s="2">
        <f>IF(OR(J181="",K181=""),"",IF(K181=J181,0.5,IF(K181&lt;J181,1,0)))</f>
        <v>0</v>
      </c>
      <c r="Q181" s="4">
        <f>IF(P181="",#N/A,SUM(P$181:P181)/COUNT(P$181:P181))</f>
        <v>0</v>
      </c>
      <c r="R181" s="2">
        <f>IF(K181="",0,P181)</f>
        <v>0</v>
      </c>
      <c r="S181" s="3" t="e">
        <f>IF(OR(ISNA(Q182),ISBLANK(Q182)),SUM(R$181:R181)/COUNT(R$181:R181),#N/A)</f>
        <v>#N/A</v>
      </c>
      <c r="T181" s="2">
        <f>IF(P181="",1,R181)</f>
        <v>0</v>
      </c>
      <c r="U181" s="3" t="e">
        <f>IF(OR(ISNA(Q182),ISBLANK(Q182)),SUM(T$181:T181)/COUNT(T$181:T181),#N/A)</f>
        <v>#N/A</v>
      </c>
      <c r="V181" s="2">
        <f>IF(P181="",#N/A,IF(D181="H",P181,""))</f>
        <v>0</v>
      </c>
      <c r="W181" s="4">
        <f>IF(V181="",#N/A,SUM(V$181:V181)/COUNT(V$181:V181))</f>
        <v>0</v>
      </c>
      <c r="X181" s="2" t="str">
        <f>IF(P181="",#N/A,IF(D181="A",P181,""))</f>
        <v/>
      </c>
      <c r="Y181" s="4" t="e">
        <f>IF(X181="",#N/A,SUM(X$181:X181)/COUNT(X$181:X181))</f>
        <v>#N/A</v>
      </c>
    </row>
    <row r="182" spans="1:25" hidden="1" outlineLevel="1" x14ac:dyDescent="0.25">
      <c r="A182" s="7">
        <v>2022</v>
      </c>
      <c r="B182" s="7" t="s">
        <v>59</v>
      </c>
      <c r="C182" s="7">
        <v>2</v>
      </c>
      <c r="D182" s="7" t="s">
        <v>6</v>
      </c>
      <c r="E182" s="7" t="s">
        <v>37</v>
      </c>
      <c r="F182" s="17">
        <v>2</v>
      </c>
      <c r="G182" s="7" t="s">
        <v>48</v>
      </c>
      <c r="H182" s="7" t="s">
        <v>55</v>
      </c>
      <c r="I182" s="7" t="s">
        <v>51</v>
      </c>
      <c r="J182" s="7">
        <v>31</v>
      </c>
      <c r="K182" s="7">
        <v>27</v>
      </c>
      <c r="L182" s="1">
        <f t="shared" ref="L182:L198" si="71">IF(AND(J182="",K182=""),"",J182-K182)</f>
        <v>4</v>
      </c>
      <c r="M182">
        <f>IF(J182="","",SUM(J$181:J182))</f>
        <v>41</v>
      </c>
      <c r="N182">
        <f>IF(K182="","",SUM(K$181:K182))</f>
        <v>58</v>
      </c>
      <c r="O182" s="1">
        <f t="shared" ref="O182:O198" si="72">IF(OR(M182="",N182=""),"",M182-N182)</f>
        <v>-17</v>
      </c>
      <c r="P182" s="2">
        <f t="shared" ref="P182:P198" si="73">IF(OR(J182="",K182=""),"",IF(K182=J182,0.5,IF(K182&lt;J182,1,0)))</f>
        <v>1</v>
      </c>
      <c r="Q182" s="4">
        <f>IF(P182="",#N/A,SUM(P$181:P182)/COUNT(P$181:P182))</f>
        <v>0.5</v>
      </c>
      <c r="R182" s="2">
        <f t="shared" ref="R182:R198" si="74">IF(K182="",0,P182)</f>
        <v>1</v>
      </c>
      <c r="S182" s="3" t="e">
        <f>IF(OR(ISNA(Q183),ISBLANK(Q183)),SUM(R$181:R182)/COUNT(R$181:R182),#N/A)</f>
        <v>#N/A</v>
      </c>
      <c r="T182" s="2">
        <f t="shared" ref="T182:T198" si="75">IF(P182="",1,R182)</f>
        <v>1</v>
      </c>
      <c r="U182" s="3" t="e">
        <f>IF(OR(ISNA(Q183),ISBLANK(Q183)),SUM(T$181:T182)/COUNT(T$181:T182),#N/A)</f>
        <v>#N/A</v>
      </c>
      <c r="V182" s="2">
        <f>IF(P182="",#N/A,IF(D182="H",P182,""))</f>
        <v>1</v>
      </c>
      <c r="W182" s="4">
        <f>IF(V182="",#N/A,SUM(V$181:V182)/COUNT(V$181:V182))</f>
        <v>0.5</v>
      </c>
      <c r="X182" s="2" t="str">
        <f>IF(P182="",#N/A,IF(D182="A",P182,""))</f>
        <v/>
      </c>
      <c r="Y182" s="4" t="e">
        <f>IF(X182="",#N/A,SUM(X$181:X182)/COUNT(X$181:X182))</f>
        <v>#N/A</v>
      </c>
    </row>
    <row r="183" spans="1:25" hidden="1" outlineLevel="1" x14ac:dyDescent="0.25">
      <c r="A183" s="7">
        <v>2022</v>
      </c>
      <c r="B183" s="7" t="s">
        <v>59</v>
      </c>
      <c r="C183" s="7">
        <v>3</v>
      </c>
      <c r="D183" s="7" t="s">
        <v>7</v>
      </c>
      <c r="E183" s="7" t="s">
        <v>73</v>
      </c>
      <c r="F183" s="17">
        <v>1</v>
      </c>
      <c r="G183" s="7" t="s">
        <v>48</v>
      </c>
      <c r="H183" s="7" t="s">
        <v>49</v>
      </c>
      <c r="I183" s="7" t="s">
        <v>56</v>
      </c>
      <c r="J183" s="7">
        <v>20</v>
      </c>
      <c r="K183" s="7">
        <v>12</v>
      </c>
      <c r="L183" s="1">
        <f t="shared" si="71"/>
        <v>8</v>
      </c>
      <c r="M183">
        <f>IF(J183="","",SUM(J$181:J183))</f>
        <v>61</v>
      </c>
      <c r="N183">
        <f>IF(K183="","",SUM(K$181:K183))</f>
        <v>70</v>
      </c>
      <c r="O183" s="1">
        <f t="shared" si="72"/>
        <v>-9</v>
      </c>
      <c r="P183" s="2">
        <f t="shared" si="73"/>
        <v>1</v>
      </c>
      <c r="Q183" s="4">
        <f>IF(P183="",#N/A,SUM(P$181:P183)/COUNT(P$181:P183))</f>
        <v>0.66666666666666663</v>
      </c>
      <c r="R183" s="2">
        <f t="shared" si="74"/>
        <v>1</v>
      </c>
      <c r="S183" s="3" t="e">
        <f>IF(OR(ISNA(Q184),ISBLANK(Q184)),SUM(R$181:R183)/COUNT(R$181:R183),#N/A)</f>
        <v>#N/A</v>
      </c>
      <c r="T183" s="2">
        <f t="shared" si="75"/>
        <v>1</v>
      </c>
      <c r="U183" s="3" t="e">
        <f>IF(OR(ISNA(Q184),ISBLANK(Q184)),SUM(T$181:T183)/COUNT(T$181:T183),#N/A)</f>
        <v>#N/A</v>
      </c>
      <c r="V183" s="2" t="str">
        <f>IF(P183="",#N/A,IF(D183="H",P183,""))</f>
        <v/>
      </c>
      <c r="W183" s="4" t="e">
        <f>IF(V183="",#N/A,SUM(V$181:V183)/COUNT(V$181:V183))</f>
        <v>#N/A</v>
      </c>
      <c r="X183" s="2">
        <f>IF(P183="",#N/A,IF(D183="A",P183,""))</f>
        <v>1</v>
      </c>
      <c r="Y183" s="4">
        <f>IF(X183="",#N/A,SUM(X$181:X183)/COUNT(X$181:X183))</f>
        <v>1</v>
      </c>
    </row>
    <row r="184" spans="1:25" hidden="1" outlineLevel="1" x14ac:dyDescent="0.25">
      <c r="A184" s="7">
        <v>2022</v>
      </c>
      <c r="B184" s="7" t="s">
        <v>59</v>
      </c>
      <c r="C184" s="7">
        <v>4</v>
      </c>
      <c r="D184" s="7" t="s">
        <v>7</v>
      </c>
      <c r="E184" s="7" t="s">
        <v>25</v>
      </c>
      <c r="F184" s="17">
        <v>1</v>
      </c>
      <c r="G184" s="7" t="s">
        <v>48</v>
      </c>
      <c r="H184" s="7" t="s">
        <v>49</v>
      </c>
      <c r="I184" s="7" t="s">
        <v>51</v>
      </c>
      <c r="J184" s="7">
        <v>9</v>
      </c>
      <c r="K184" s="7">
        <v>24</v>
      </c>
      <c r="L184" s="1">
        <f t="shared" si="71"/>
        <v>-15</v>
      </c>
      <c r="M184">
        <f>IF(J184="","",SUM(J$181:J184))</f>
        <v>70</v>
      </c>
      <c r="N184">
        <f>IF(K184="","",SUM(K$181:K184))</f>
        <v>94</v>
      </c>
      <c r="O184" s="1">
        <f t="shared" si="72"/>
        <v>-24</v>
      </c>
      <c r="P184" s="2">
        <f t="shared" si="73"/>
        <v>0</v>
      </c>
      <c r="Q184" s="4">
        <f>IF(P184="",#N/A,SUM(P$181:P184)/COUNT(P$181:P184))</f>
        <v>0.5</v>
      </c>
      <c r="R184" s="2">
        <f t="shared" si="74"/>
        <v>0</v>
      </c>
      <c r="S184" s="3" t="e">
        <f>IF(OR(ISNA(Q185),ISBLANK(Q185)),SUM(R$181:R184)/COUNT(R$181:R184),#N/A)</f>
        <v>#N/A</v>
      </c>
      <c r="T184" s="2">
        <f t="shared" si="75"/>
        <v>0</v>
      </c>
      <c r="U184" s="3" t="e">
        <f>IF(OR(ISNA(Q185),ISBLANK(Q185)),SUM(T$181:T184)/COUNT(T$181:T184),#N/A)</f>
        <v>#N/A</v>
      </c>
      <c r="V184" s="2" t="str">
        <f>IF(P184="",#N/A,IF(D184="H",P184,""))</f>
        <v/>
      </c>
      <c r="W184" s="4" t="e">
        <f>IF(V184="",#N/A,SUM(V$181:V184)/COUNT(V$181:V184))</f>
        <v>#N/A</v>
      </c>
      <c r="X184" s="2">
        <f>IF(P184="",#N/A,IF(D184="A",P184,""))</f>
        <v>0</v>
      </c>
      <c r="Y184" s="4">
        <f>IF(X184="",#N/A,SUM(X$181:X184)/COUNT(X$181:X184))</f>
        <v>0.5</v>
      </c>
    </row>
    <row r="185" spans="1:25" hidden="1" outlineLevel="1" x14ac:dyDescent="0.25">
      <c r="A185" s="7">
        <v>2022</v>
      </c>
      <c r="B185" s="7" t="s">
        <v>59</v>
      </c>
      <c r="C185" s="7">
        <v>5</v>
      </c>
      <c r="D185" s="7" t="s">
        <v>6</v>
      </c>
      <c r="E185" s="7" t="s">
        <v>21</v>
      </c>
      <c r="F185" s="17">
        <v>3</v>
      </c>
      <c r="G185" s="7" t="s">
        <v>48</v>
      </c>
      <c r="H185" s="7" t="s">
        <v>54</v>
      </c>
      <c r="I185" s="7" t="s">
        <v>52</v>
      </c>
      <c r="J185" s="7">
        <v>10</v>
      </c>
      <c r="K185" s="7">
        <v>22</v>
      </c>
      <c r="L185" s="1">
        <f t="shared" si="71"/>
        <v>-12</v>
      </c>
      <c r="M185">
        <f>IF(J185="","",SUM(J$181:J185))</f>
        <v>80</v>
      </c>
      <c r="N185">
        <f>IF(K185="","",SUM(K$181:K185))</f>
        <v>116</v>
      </c>
      <c r="O185" s="1">
        <f t="shared" si="72"/>
        <v>-36</v>
      </c>
      <c r="P185" s="2">
        <f t="shared" si="73"/>
        <v>0</v>
      </c>
      <c r="Q185" s="4">
        <f>IF(P185="",#N/A,SUM(P$181:P185)/COUNT(P$181:P185))</f>
        <v>0.4</v>
      </c>
      <c r="R185" s="2">
        <f t="shared" si="74"/>
        <v>0</v>
      </c>
      <c r="S185" s="3" t="e">
        <f>IF(OR(ISNA(Q186),ISBLANK(Q186)),SUM(R$181:R185)/COUNT(R$181:R185),#N/A)</f>
        <v>#N/A</v>
      </c>
      <c r="T185" s="2">
        <f t="shared" si="75"/>
        <v>0</v>
      </c>
      <c r="U185" s="3" t="e">
        <f>IF(OR(ISNA(Q186),ISBLANK(Q186)),SUM(T$181:T185)/COUNT(T$181:T185),#N/A)</f>
        <v>#N/A</v>
      </c>
      <c r="V185" s="2">
        <f>IF(P185="",#N/A,IF(D185="H",P185,""))</f>
        <v>0</v>
      </c>
      <c r="W185" s="4">
        <f>IF(V185="",#N/A,SUM(V$181:V185)/COUNT(V$181:V185))</f>
        <v>0.33333333333333331</v>
      </c>
      <c r="X185" s="2" t="str">
        <f>IF(P185="",#N/A,IF(D185="A",P185,""))</f>
        <v/>
      </c>
      <c r="Y185" s="4" t="e">
        <f>IF(X185="",#N/A,SUM(X$181:X185)/COUNT(X$181:X185))</f>
        <v>#N/A</v>
      </c>
    </row>
    <row r="186" spans="1:25" hidden="1" outlineLevel="1" x14ac:dyDescent="0.25">
      <c r="A186" s="7">
        <v>2022</v>
      </c>
      <c r="B186" s="7" t="s">
        <v>59</v>
      </c>
      <c r="C186" s="7">
        <v>6</v>
      </c>
      <c r="D186" s="7" t="s">
        <v>6</v>
      </c>
      <c r="E186" s="7" t="s">
        <v>32</v>
      </c>
      <c r="F186" s="17">
        <v>2</v>
      </c>
      <c r="G186" s="7" t="s">
        <v>48</v>
      </c>
      <c r="H186" s="7" t="s">
        <v>55</v>
      </c>
      <c r="I186" s="7" t="s">
        <v>50</v>
      </c>
      <c r="J186" s="7">
        <v>24</v>
      </c>
      <c r="K186" s="7">
        <v>10</v>
      </c>
      <c r="L186" s="1">
        <f t="shared" si="71"/>
        <v>14</v>
      </c>
      <c r="M186">
        <f>IF(J186="","",SUM(J$181:J186))</f>
        <v>104</v>
      </c>
      <c r="N186">
        <f>IF(K186="","",SUM(K$181:K186))</f>
        <v>126</v>
      </c>
      <c r="O186" s="1">
        <f t="shared" si="72"/>
        <v>-22</v>
      </c>
      <c r="P186" s="2">
        <f t="shared" si="73"/>
        <v>1</v>
      </c>
      <c r="Q186" s="4">
        <f>IF(P186="",#N/A,SUM(P$181:P186)/COUNT(P$181:P186))</f>
        <v>0.5</v>
      </c>
      <c r="R186" s="2">
        <f t="shared" si="74"/>
        <v>1</v>
      </c>
      <c r="S186" s="3" t="e">
        <f>IF(OR(ISNA(Q188),ISBLANK(Q188)),SUM(R$181:R186)/COUNT(R$181:R186),#N/A)</f>
        <v>#N/A</v>
      </c>
      <c r="T186" s="2">
        <f t="shared" si="75"/>
        <v>1</v>
      </c>
      <c r="U186" s="3" t="e">
        <f>IF(OR(ISNA(Q188),ISBLANK(Q188)),SUM(T$181:T186)/COUNT(T$181:T186),#N/A)</f>
        <v>#N/A</v>
      </c>
      <c r="V186" s="2">
        <f>IF(P186="",#N/A,IF(D186="H",P186,""))</f>
        <v>1</v>
      </c>
      <c r="W186" s="4">
        <f>IF(V186="",#N/A,SUM(V$181:V186)/COUNT(V$181:V186))</f>
        <v>0.5</v>
      </c>
      <c r="X186" s="2" t="str">
        <f>IF(P186="",#N/A,IF(D186="A",P186,""))</f>
        <v/>
      </c>
      <c r="Y186" s="4" t="e">
        <f>IF(X186="",#N/A,SUM(X$181:X186)/COUNT(X$181:X186))</f>
        <v>#N/A</v>
      </c>
    </row>
    <row r="187" spans="1:25" hidden="1" outlineLevel="1" x14ac:dyDescent="0.25">
      <c r="A187" s="7">
        <v>2022</v>
      </c>
      <c r="B187" s="7" t="s">
        <v>59</v>
      </c>
      <c r="C187" s="7">
        <v>7</v>
      </c>
      <c r="D187" s="7" t="s">
        <v>20</v>
      </c>
      <c r="E187" s="7"/>
      <c r="F187" s="17"/>
      <c r="G187" s="7"/>
      <c r="H187" s="7"/>
      <c r="I187" s="7"/>
      <c r="J187" s="7"/>
      <c r="K187" s="7"/>
      <c r="L187" s="1"/>
      <c r="O187" s="1"/>
      <c r="P187" s="2"/>
      <c r="Q187" s="4"/>
      <c r="R187" s="2"/>
      <c r="S187" s="3"/>
      <c r="T187" s="2"/>
      <c r="U187" s="3"/>
      <c r="V187" s="2"/>
      <c r="W187" s="4"/>
      <c r="Y187" s="4"/>
    </row>
    <row r="188" spans="1:25" hidden="1" outlineLevel="1" x14ac:dyDescent="0.25">
      <c r="A188" s="7">
        <v>2022</v>
      </c>
      <c r="B188" s="7" t="s">
        <v>59</v>
      </c>
      <c r="C188" s="7">
        <v>8</v>
      </c>
      <c r="D188" s="7" t="s">
        <v>6</v>
      </c>
      <c r="E188" s="7" t="s">
        <v>25</v>
      </c>
      <c r="F188" s="17">
        <v>1</v>
      </c>
      <c r="G188" s="7" t="s">
        <v>48</v>
      </c>
      <c r="H188" s="7" t="s">
        <v>49</v>
      </c>
      <c r="I188" s="7" t="s">
        <v>51</v>
      </c>
      <c r="J188" s="7">
        <v>14</v>
      </c>
      <c r="K188" s="7">
        <v>31</v>
      </c>
      <c r="L188" s="1">
        <f t="shared" si="71"/>
        <v>-17</v>
      </c>
      <c r="M188">
        <f>IF(J188="","",SUM(J$181:J188))</f>
        <v>118</v>
      </c>
      <c r="N188">
        <f>IF(K188="","",SUM(K$181:K188))</f>
        <v>157</v>
      </c>
      <c r="O188" s="1">
        <f t="shared" si="72"/>
        <v>-39</v>
      </c>
      <c r="P188" s="2">
        <f t="shared" si="73"/>
        <v>0</v>
      </c>
      <c r="Q188" s="4">
        <f>IF(P188="",#N/A,SUM(P$181:P188)/COUNT(P$181:P188))</f>
        <v>0.42857142857142855</v>
      </c>
      <c r="R188" s="2">
        <f t="shared" si="74"/>
        <v>0</v>
      </c>
      <c r="S188" s="3" t="e">
        <f>IF(OR(ISNA(Q189),ISBLANK(Q189)),SUM(R$181:R188)/COUNT(R$181:R188),#N/A)</f>
        <v>#N/A</v>
      </c>
      <c r="T188" s="2">
        <f t="shared" si="75"/>
        <v>0</v>
      </c>
      <c r="U188" s="3" t="e">
        <f>IF(OR(ISNA(Q189),ISBLANK(Q189)),SUM(T$181:T188)/COUNT(T$181:T188),#N/A)</f>
        <v>#N/A</v>
      </c>
      <c r="V188" s="2">
        <f>IF(P188="",#N/A,IF(D188="H",P188,""))</f>
        <v>0</v>
      </c>
      <c r="W188" s="4">
        <f>IF(V188="",#N/A,SUM(V$181:V188)/COUNT(V$181:V188))</f>
        <v>0.4</v>
      </c>
      <c r="X188" s="2" t="str">
        <f>IF(P188="",#N/A,IF(D188="A",P188,""))</f>
        <v/>
      </c>
      <c r="Y188" s="4" t="e">
        <f>IF(X188="",#N/A,SUM(X$181:X188)/COUNT(X$181:X188))</f>
        <v>#N/A</v>
      </c>
    </row>
    <row r="189" spans="1:25" hidden="1" outlineLevel="1" x14ac:dyDescent="0.25">
      <c r="A189" s="7">
        <v>2022</v>
      </c>
      <c r="B189" s="7" t="s">
        <v>59</v>
      </c>
      <c r="C189" s="7">
        <v>9</v>
      </c>
      <c r="D189" s="7" t="s">
        <v>7</v>
      </c>
      <c r="E189" s="7" t="s">
        <v>27</v>
      </c>
      <c r="F189" s="17">
        <v>2</v>
      </c>
      <c r="G189" s="7" t="s">
        <v>48</v>
      </c>
      <c r="H189" s="7" t="s">
        <v>55</v>
      </c>
      <c r="I189" s="7" t="s">
        <v>52</v>
      </c>
      <c r="J189" s="7">
        <v>13</v>
      </c>
      <c r="K189" s="7">
        <v>16</v>
      </c>
      <c r="L189" s="1">
        <f t="shared" si="71"/>
        <v>-3</v>
      </c>
      <c r="M189">
        <f>IF(J189="","",SUM(J$181:J189))</f>
        <v>131</v>
      </c>
      <c r="N189">
        <f>IF(K189="","",SUM(K$181:K189))</f>
        <v>173</v>
      </c>
      <c r="O189" s="1">
        <f t="shared" si="72"/>
        <v>-42</v>
      </c>
      <c r="P189" s="2">
        <f t="shared" si="73"/>
        <v>0</v>
      </c>
      <c r="Q189" s="4">
        <f>IF(P189="",#N/A,SUM(P$181:P189)/COUNT(P$181:P189))</f>
        <v>0.375</v>
      </c>
      <c r="R189" s="2">
        <f t="shared" si="74"/>
        <v>0</v>
      </c>
      <c r="S189" s="3" t="e">
        <f>IF(OR(ISNA(Q190),ISBLANK(Q190)),SUM(R$181:R189)/COUNT(R$181:R189),#N/A)</f>
        <v>#N/A</v>
      </c>
      <c r="T189" s="2">
        <f t="shared" si="75"/>
        <v>0</v>
      </c>
      <c r="U189" s="3" t="e">
        <f>IF(OR(ISNA(Q190),ISBLANK(Q190)),SUM(T$181:T189)/COUNT(T$181:T189),#N/A)</f>
        <v>#N/A</v>
      </c>
      <c r="V189" s="2" t="str">
        <f>IF(P189="",#N/A,IF(D189="H",P189,""))</f>
        <v/>
      </c>
      <c r="W189" s="4" t="e">
        <f>IF(V189="",#N/A,SUM(V$181:V189)/COUNT(V$181:V189))</f>
        <v>#N/A</v>
      </c>
      <c r="X189" s="2">
        <f>IF(P189="",#N/A,IF(D189="A",P189,""))</f>
        <v>0</v>
      </c>
      <c r="Y189" s="4">
        <f>IF(X189="",#N/A,SUM(X$181:X189)/COUNT(X$181:X189))</f>
        <v>0.33333333333333331</v>
      </c>
    </row>
    <row r="190" spans="1:25" hidden="1" outlineLevel="1" x14ac:dyDescent="0.25">
      <c r="A190" s="7">
        <v>2022</v>
      </c>
      <c r="B190" s="7" t="s">
        <v>59</v>
      </c>
      <c r="C190" s="7">
        <v>10</v>
      </c>
      <c r="D190" s="7" t="s">
        <v>6</v>
      </c>
      <c r="E190" s="7" t="s">
        <v>73</v>
      </c>
      <c r="F190" s="17">
        <v>1</v>
      </c>
      <c r="G190" s="7" t="s">
        <v>48</v>
      </c>
      <c r="H190" s="7" t="s">
        <v>49</v>
      </c>
      <c r="I190" s="7" t="s">
        <v>56</v>
      </c>
      <c r="J190" s="7">
        <v>17</v>
      </c>
      <c r="K190" s="7">
        <v>27</v>
      </c>
      <c r="L190" s="1">
        <f t="shared" si="71"/>
        <v>-10</v>
      </c>
      <c r="M190">
        <f>IF(J190="","",SUM(J$181:J190))</f>
        <v>148</v>
      </c>
      <c r="N190">
        <f>IF(K190="","",SUM(K$181:K190))</f>
        <v>200</v>
      </c>
      <c r="O190" s="1">
        <f t="shared" si="72"/>
        <v>-52</v>
      </c>
      <c r="P190" s="2">
        <f t="shared" si="73"/>
        <v>0</v>
      </c>
      <c r="Q190" s="4">
        <f>IF(P190="",#N/A,SUM(P$181:P190)/COUNT(P$181:P190))</f>
        <v>0.33333333333333331</v>
      </c>
      <c r="R190" s="2">
        <f t="shared" si="74"/>
        <v>0</v>
      </c>
      <c r="S190" s="3" t="e">
        <f>IF(OR(ISNA(Q191),ISBLANK(Q191)),SUM(R$181:R190)/COUNT(R$181:R190),#N/A)</f>
        <v>#N/A</v>
      </c>
      <c r="T190" s="2">
        <f t="shared" si="75"/>
        <v>0</v>
      </c>
      <c r="U190" s="3" t="e">
        <f>IF(OR(ISNA(Q191),ISBLANK(Q191)),SUM(T$181:T190)/COUNT(T$181:T190),#N/A)</f>
        <v>#N/A</v>
      </c>
      <c r="V190" s="2">
        <f>IF(P190="",#N/A,IF(D190="H",P190,""))</f>
        <v>0</v>
      </c>
      <c r="W190" s="4">
        <f>IF(V190="",#N/A,SUM(V$181:V190)/COUNT(V$181:V190))</f>
        <v>0.33333333333333331</v>
      </c>
      <c r="X190" s="2" t="str">
        <f>IF(P190="",#N/A,IF(D190="A",P190,""))</f>
        <v/>
      </c>
      <c r="Y190" s="4" t="e">
        <f>IF(X190="",#N/A,SUM(X$181:X190)/COUNT(X$181:X190))</f>
        <v>#N/A</v>
      </c>
    </row>
    <row r="191" spans="1:25" hidden="1" outlineLevel="1" x14ac:dyDescent="0.25">
      <c r="A191" s="7">
        <v>2022</v>
      </c>
      <c r="B191" s="7" t="s">
        <v>59</v>
      </c>
      <c r="C191" s="7">
        <v>11</v>
      </c>
      <c r="D191" s="7" t="s">
        <v>7</v>
      </c>
      <c r="E191" s="7" t="s">
        <v>35</v>
      </c>
      <c r="F191" s="17">
        <v>2</v>
      </c>
      <c r="G191" s="7" t="s">
        <v>48</v>
      </c>
      <c r="H191" s="7" t="s">
        <v>55</v>
      </c>
      <c r="I191" s="7" t="s">
        <v>56</v>
      </c>
      <c r="J191" s="7">
        <v>20</v>
      </c>
      <c r="K191" s="7">
        <v>27</v>
      </c>
      <c r="L191" s="1">
        <f t="shared" si="71"/>
        <v>-7</v>
      </c>
      <c r="M191">
        <f>IF(J191="","",SUM(J$181:J191))</f>
        <v>168</v>
      </c>
      <c r="N191">
        <f>IF(K191="","",SUM(K$181:K191))</f>
        <v>227</v>
      </c>
      <c r="O191" s="1">
        <f t="shared" si="72"/>
        <v>-59</v>
      </c>
      <c r="P191" s="2">
        <f t="shared" si="73"/>
        <v>0</v>
      </c>
      <c r="Q191" s="4">
        <f>IF(P191="",#N/A,SUM(P$181:P191)/COUNT(P$181:P191))</f>
        <v>0.3</v>
      </c>
      <c r="R191" s="2">
        <f t="shared" si="74"/>
        <v>0</v>
      </c>
      <c r="S191" s="3" t="e">
        <f>IF(OR(ISNA(Q192),ISBLANK(Q192)),SUM(R$181:R191)/COUNT(R$181:R191),#N/A)</f>
        <v>#N/A</v>
      </c>
      <c r="T191" s="2">
        <f t="shared" si="75"/>
        <v>0</v>
      </c>
      <c r="U191" s="3" t="e">
        <f>IF(OR(ISNA(Q192),ISBLANK(Q192)),SUM(T$181:T191)/COUNT(T$181:T191),#N/A)</f>
        <v>#N/A</v>
      </c>
      <c r="V191" s="2" t="str">
        <f>IF(P191="",#N/A,IF(D191="H",P191,""))</f>
        <v/>
      </c>
      <c r="W191" s="4" t="e">
        <f>IF(V191="",#N/A,SUM(V$181:V191)/COUNT(V$181:V191))</f>
        <v>#N/A</v>
      </c>
      <c r="X191" s="2">
        <f>IF(P191="",#N/A,IF(D191="A",P191,""))</f>
        <v>0</v>
      </c>
      <c r="Y191" s="4">
        <f>IF(X191="",#N/A,SUM(X$181:X191)/COUNT(X$181:X191))</f>
        <v>0.25</v>
      </c>
    </row>
    <row r="192" spans="1:25" hidden="1" outlineLevel="1" x14ac:dyDescent="0.25">
      <c r="A192" s="7">
        <v>2022</v>
      </c>
      <c r="B192" s="7" t="s">
        <v>59</v>
      </c>
      <c r="C192" s="7">
        <v>12</v>
      </c>
      <c r="D192" s="7" t="s">
        <v>7</v>
      </c>
      <c r="E192" s="7" t="s">
        <v>22</v>
      </c>
      <c r="F192" s="17">
        <v>4</v>
      </c>
      <c r="G192" s="7" t="s">
        <v>57</v>
      </c>
      <c r="H192" s="7" t="s">
        <v>49</v>
      </c>
      <c r="I192" s="7" t="s">
        <v>52</v>
      </c>
      <c r="J192" s="7">
        <v>10</v>
      </c>
      <c r="K192" s="7">
        <v>26</v>
      </c>
      <c r="L192" s="1">
        <f t="shared" si="71"/>
        <v>-16</v>
      </c>
      <c r="M192">
        <f>IF(J192="","",SUM(J$181:J192))</f>
        <v>178</v>
      </c>
      <c r="N192">
        <f>IF(K192="","",SUM(K$181:K192))</f>
        <v>253</v>
      </c>
      <c r="O192" s="1">
        <f t="shared" si="72"/>
        <v>-75</v>
      </c>
      <c r="P192" s="2">
        <f t="shared" si="73"/>
        <v>0</v>
      </c>
      <c r="Q192" s="4">
        <f>IF(P192="",#N/A,SUM(P$181:P192)/COUNT(P$181:P192))</f>
        <v>0.27272727272727271</v>
      </c>
      <c r="R192" s="2">
        <f t="shared" si="74"/>
        <v>0</v>
      </c>
      <c r="S192" s="3" t="e">
        <f>IF(OR(ISNA(Q193),ISBLANK(Q193)),SUM(R$181:R192)/COUNT(R$181:R192),#N/A)</f>
        <v>#N/A</v>
      </c>
      <c r="T192" s="2">
        <f t="shared" si="75"/>
        <v>0</v>
      </c>
      <c r="U192" s="3" t="e">
        <f>IF(OR(ISNA(Q193),ISBLANK(Q193)),SUM(T$181:T192)/COUNT(T$181:T192),#N/A)</f>
        <v>#N/A</v>
      </c>
      <c r="V192" s="2" t="str">
        <f>IF(P192="",#N/A,IF(D192="H",P192,""))</f>
        <v/>
      </c>
      <c r="W192" s="4" t="e">
        <f>IF(V192="",#N/A,SUM(V$181:V192)/COUNT(V$181:V192))</f>
        <v>#N/A</v>
      </c>
      <c r="X192" s="2">
        <f>IF(P192="",#N/A,IF(D192="A",P192,""))</f>
        <v>0</v>
      </c>
      <c r="Y192" s="4">
        <f>IF(X192="",#N/A,SUM(X$181:X192)/COUNT(X$181:X192))</f>
        <v>0.2</v>
      </c>
    </row>
    <row r="193" spans="1:25" hidden="1" outlineLevel="1" x14ac:dyDescent="0.25">
      <c r="A193" s="7">
        <v>2022</v>
      </c>
      <c r="B193" s="7" t="s">
        <v>59</v>
      </c>
      <c r="C193" s="7">
        <v>13</v>
      </c>
      <c r="D193" s="7" t="s">
        <v>6</v>
      </c>
      <c r="E193" s="7" t="s">
        <v>26</v>
      </c>
      <c r="F193" s="17">
        <v>1</v>
      </c>
      <c r="G193" s="7" t="s">
        <v>48</v>
      </c>
      <c r="H193" s="7" t="s">
        <v>49</v>
      </c>
      <c r="I193" s="7" t="s">
        <v>50</v>
      </c>
      <c r="J193" s="7">
        <v>23</v>
      </c>
      <c r="K193" s="7">
        <v>27</v>
      </c>
      <c r="L193" s="1">
        <f t="shared" si="71"/>
        <v>-4</v>
      </c>
      <c r="M193">
        <f>IF(J193="","",SUM(J$181:J193))</f>
        <v>201</v>
      </c>
      <c r="N193">
        <f>IF(K193="","",SUM(K$181:K193))</f>
        <v>280</v>
      </c>
      <c r="O193" s="1">
        <f t="shared" si="72"/>
        <v>-79</v>
      </c>
      <c r="P193" s="2">
        <f t="shared" si="73"/>
        <v>0</v>
      </c>
      <c r="Q193" s="4">
        <f>IF(P193="",#N/A,SUM(P$181:P193)/COUNT(P$181:P193))</f>
        <v>0.25</v>
      </c>
      <c r="R193" s="2">
        <f t="shared" si="74"/>
        <v>0</v>
      </c>
      <c r="S193" s="3" t="e">
        <f>IF(OR(ISNA(Q194),ISBLANK(Q194)),SUM(R$181:R193)/COUNT(R$181:R193),#N/A)</f>
        <v>#N/A</v>
      </c>
      <c r="T193" s="2">
        <f t="shared" si="75"/>
        <v>0</v>
      </c>
      <c r="U193" s="3" t="e">
        <f>IF(OR(ISNA(Q194),ISBLANK(Q194)),SUM(T$181:T193)/COUNT(T$181:T193),#N/A)</f>
        <v>#N/A</v>
      </c>
      <c r="V193" s="2">
        <f>IF(P193="",#N/A,IF(D193="H",P193,""))</f>
        <v>0</v>
      </c>
      <c r="W193" s="4">
        <f>IF(V193="",#N/A,SUM(V$181:V193)/COUNT(V$181:V193))</f>
        <v>0.2857142857142857</v>
      </c>
      <c r="X193" s="2" t="str">
        <f>IF(P193="",#N/A,IF(D193="A",P193,""))</f>
        <v/>
      </c>
      <c r="Y193" s="4" t="e">
        <f>IF(X193="",#N/A,SUM(X$181:X193)/COUNT(X$181:X193))</f>
        <v>#N/A</v>
      </c>
    </row>
    <row r="194" spans="1:25" hidden="1" outlineLevel="1" x14ac:dyDescent="0.25">
      <c r="A194" s="7">
        <v>2022</v>
      </c>
      <c r="B194" s="7" t="s">
        <v>59</v>
      </c>
      <c r="C194" s="7">
        <v>14</v>
      </c>
      <c r="D194" s="7" t="s">
        <v>6</v>
      </c>
      <c r="E194" s="7" t="s">
        <v>39</v>
      </c>
      <c r="F194" s="17">
        <v>4</v>
      </c>
      <c r="G194" s="7" t="s">
        <v>57</v>
      </c>
      <c r="H194" s="7" t="s">
        <v>49</v>
      </c>
      <c r="I194" s="7" t="s">
        <v>56</v>
      </c>
      <c r="J194" s="7">
        <v>17</v>
      </c>
      <c r="K194" s="7">
        <v>16</v>
      </c>
      <c r="L194" s="1">
        <f t="shared" si="71"/>
        <v>1</v>
      </c>
      <c r="M194">
        <f>IF(J194="","",SUM(J$181:J194))</f>
        <v>218</v>
      </c>
      <c r="N194">
        <f>IF(K194="","",SUM(K$181:K194))</f>
        <v>296</v>
      </c>
      <c r="O194" s="1">
        <f t="shared" si="72"/>
        <v>-78</v>
      </c>
      <c r="P194" s="2">
        <f t="shared" si="73"/>
        <v>1</v>
      </c>
      <c r="Q194" s="4">
        <f>IF(P194="",#N/A,SUM(P$181:P194)/COUNT(P$181:P194))</f>
        <v>0.30769230769230771</v>
      </c>
      <c r="R194" s="2">
        <f t="shared" si="74"/>
        <v>1</v>
      </c>
      <c r="S194" s="3" t="e">
        <f>IF(OR(ISNA(Q195),ISBLANK(Q195)),SUM(R$181:R194)/COUNT(R$181:R194),#N/A)</f>
        <v>#N/A</v>
      </c>
      <c r="T194" s="2">
        <f t="shared" si="75"/>
        <v>1</v>
      </c>
      <c r="U194" s="3" t="e">
        <f>IF(OR(ISNA(Q195),ISBLANK(Q195)),SUM(T$181:T194)/COUNT(T$181:T194),#N/A)</f>
        <v>#N/A</v>
      </c>
      <c r="V194" s="2">
        <f>IF(P194="",#N/A,IF(D194="H",P194,""))</f>
        <v>1</v>
      </c>
      <c r="W194" s="4">
        <f>IF(V194="",#N/A,SUM(V$181:V194)/COUNT(V$181:V194))</f>
        <v>0.375</v>
      </c>
      <c r="X194" s="2" t="str">
        <f>IF(P194="",#N/A,IF(D194="A",P194,""))</f>
        <v/>
      </c>
      <c r="Y194" s="4" t="e">
        <f>IF(X194="",#N/A,SUM(X$181:X194)/COUNT(X$181:X194))</f>
        <v>#N/A</v>
      </c>
    </row>
    <row r="195" spans="1:25" hidden="1" outlineLevel="1" x14ac:dyDescent="0.25">
      <c r="A195" s="7">
        <v>2022</v>
      </c>
      <c r="B195" s="7" t="s">
        <v>59</v>
      </c>
      <c r="C195" s="7">
        <v>15</v>
      </c>
      <c r="D195" s="7" t="s">
        <v>7</v>
      </c>
      <c r="E195" s="7" t="s">
        <v>41</v>
      </c>
      <c r="F195" s="17">
        <v>3</v>
      </c>
      <c r="G195" s="7" t="s">
        <v>48</v>
      </c>
      <c r="H195" s="7" t="s">
        <v>53</v>
      </c>
      <c r="I195" s="7" t="s">
        <v>52</v>
      </c>
      <c r="J195" s="7">
        <v>12</v>
      </c>
      <c r="K195" s="7">
        <v>24</v>
      </c>
      <c r="L195" s="1">
        <f t="shared" si="71"/>
        <v>-12</v>
      </c>
      <c r="M195">
        <f>IF(J195="","",SUM(J$181:J195))</f>
        <v>230</v>
      </c>
      <c r="N195">
        <f>IF(K195="","",SUM(K$181:K195))</f>
        <v>320</v>
      </c>
      <c r="O195" s="1">
        <f t="shared" si="72"/>
        <v>-90</v>
      </c>
      <c r="P195" s="2">
        <f t="shared" si="73"/>
        <v>0</v>
      </c>
      <c r="Q195" s="4">
        <f>IF(P195="",#N/A,SUM(P$181:P195)/COUNT(P$181:P195))</f>
        <v>0.2857142857142857</v>
      </c>
      <c r="R195" s="2">
        <f t="shared" si="74"/>
        <v>0</v>
      </c>
      <c r="S195" s="3" t="e">
        <f>IF(OR(ISNA(Q196),ISBLANK(Q196)),SUM(R$181:R195)/COUNT(R$181:R195),#N/A)</f>
        <v>#N/A</v>
      </c>
      <c r="T195" s="2">
        <f t="shared" si="75"/>
        <v>0</v>
      </c>
      <c r="U195" s="3" t="e">
        <f>IF(OR(ISNA(Q196),ISBLANK(Q196)),SUM(T$181:T195)/COUNT(T$181:T195),#N/A)</f>
        <v>#N/A</v>
      </c>
      <c r="V195" s="2" t="str">
        <f>IF(P195="",#N/A,IF(D195="H",P195,""))</f>
        <v/>
      </c>
      <c r="W195" s="4" t="e">
        <f>IF(V195="",#N/A,SUM(V$181:V195)/COUNT(V$181:V195))</f>
        <v>#N/A</v>
      </c>
      <c r="X195" s="2">
        <f>IF(P195="",#N/A,IF(D195="A",P195,""))</f>
        <v>0</v>
      </c>
      <c r="Y195" s="4">
        <f>IF(X195="",#N/A,SUM(X$181:X195)/COUNT(X$181:X195))</f>
        <v>0.16666666666666666</v>
      </c>
    </row>
    <row r="196" spans="1:25" hidden="1" outlineLevel="1" x14ac:dyDescent="0.25">
      <c r="A196" s="7">
        <v>2022</v>
      </c>
      <c r="B196" s="7" t="s">
        <v>59</v>
      </c>
      <c r="C196" s="7">
        <v>16</v>
      </c>
      <c r="D196" s="7" t="s">
        <v>6</v>
      </c>
      <c r="E196" s="7" t="s">
        <v>23</v>
      </c>
      <c r="F196" s="17">
        <v>4</v>
      </c>
      <c r="G196" s="7" t="s">
        <v>57</v>
      </c>
      <c r="H196" s="7" t="s">
        <v>49</v>
      </c>
      <c r="I196" s="7" t="s">
        <v>50</v>
      </c>
      <c r="J196" s="7">
        <v>51</v>
      </c>
      <c r="K196" s="7">
        <v>14</v>
      </c>
      <c r="L196" s="1">
        <f t="shared" si="71"/>
        <v>37</v>
      </c>
      <c r="M196">
        <f>IF(J196="","",SUM(J$181:J196))</f>
        <v>281</v>
      </c>
      <c r="N196">
        <f>IF(K196="","",SUM(K$181:K196))</f>
        <v>334</v>
      </c>
      <c r="O196" s="1">
        <f t="shared" si="72"/>
        <v>-53</v>
      </c>
      <c r="P196" s="2">
        <f t="shared" si="73"/>
        <v>1</v>
      </c>
      <c r="Q196" s="4">
        <f>IF(P196="",#N/A,SUM(P$181:P196)/COUNT(P$181:P196))</f>
        <v>0.33333333333333331</v>
      </c>
      <c r="R196" s="2">
        <f t="shared" si="74"/>
        <v>1</v>
      </c>
      <c r="S196" s="3" t="e">
        <f>IF(OR(ISNA(Q197),ISBLANK(Q197)),SUM(R$181:R196)/COUNT(R$181:R196),#N/A)</f>
        <v>#N/A</v>
      </c>
      <c r="T196" s="2">
        <f t="shared" si="75"/>
        <v>1</v>
      </c>
      <c r="U196" s="3" t="e">
        <f>IF(OR(ISNA(Q197),ISBLANK(Q197)),SUM(T$181:T196)/COUNT(T$181:T196),#N/A)</f>
        <v>#N/A</v>
      </c>
      <c r="V196" s="2">
        <f>IF(P196="",#N/A,IF(D196="H",P196,""))</f>
        <v>1</v>
      </c>
      <c r="W196" s="4">
        <f>IF(V196="",#N/A,SUM(V$181:V196)/COUNT(V$181:V196))</f>
        <v>0.44444444444444442</v>
      </c>
      <c r="X196" s="2" t="str">
        <f>IF(P196="",#N/A,IF(D196="A",P196,""))</f>
        <v/>
      </c>
      <c r="Y196" s="4" t="e">
        <f>IF(X196="",#N/A,SUM(X$181:X196)/COUNT(X$181:X196))</f>
        <v>#N/A</v>
      </c>
    </row>
    <row r="197" spans="1:25" hidden="1" outlineLevel="1" x14ac:dyDescent="0.25">
      <c r="A197" s="7">
        <v>2022</v>
      </c>
      <c r="B197" s="7" t="s">
        <v>59</v>
      </c>
      <c r="C197" s="7">
        <v>17</v>
      </c>
      <c r="D197" s="7" t="s">
        <v>7</v>
      </c>
      <c r="E197" s="7" t="s">
        <v>40</v>
      </c>
      <c r="F197" s="17">
        <v>4</v>
      </c>
      <c r="G197" s="7" t="s">
        <v>57</v>
      </c>
      <c r="H197" s="7" t="s">
        <v>49</v>
      </c>
      <c r="I197" s="7" t="s">
        <v>51</v>
      </c>
      <c r="J197" s="7">
        <v>10</v>
      </c>
      <c r="K197" s="7">
        <v>31</v>
      </c>
      <c r="L197" s="1">
        <f t="shared" si="71"/>
        <v>-21</v>
      </c>
      <c r="M197">
        <f>IF(J197="","",SUM(J$181:J197))</f>
        <v>291</v>
      </c>
      <c r="N197">
        <f>IF(K197="","",SUM(K$181:K197))</f>
        <v>365</v>
      </c>
      <c r="O197" s="1">
        <f t="shared" si="72"/>
        <v>-74</v>
      </c>
      <c r="P197" s="2">
        <f t="shared" si="73"/>
        <v>0</v>
      </c>
      <c r="Q197" s="4">
        <f>IF(P197="",#N/A,SUM(P$181:P197)/COUNT(P$181:P197))</f>
        <v>0.3125</v>
      </c>
      <c r="R197" s="2">
        <f t="shared" si="74"/>
        <v>0</v>
      </c>
      <c r="S197" s="3" t="e">
        <f>IF(OR(ISNA(Q198),ISBLANK(Q198)),SUM(R$181:R197)/COUNT(R$181:R197),#N/A)</f>
        <v>#N/A</v>
      </c>
      <c r="T197" s="2">
        <f t="shared" si="75"/>
        <v>0</v>
      </c>
      <c r="U197" s="3" t="e">
        <f>IF(OR(ISNA(Q198),ISBLANK(Q198)),SUM(T$181:T197)/COUNT(T$181:T197),#N/A)</f>
        <v>#N/A</v>
      </c>
      <c r="V197" s="2" t="str">
        <f>IF(P197="",#N/A,IF(D197="H",P197,""))</f>
        <v/>
      </c>
      <c r="W197" s="4" t="e">
        <f>IF(V197="",#N/A,SUM(V$181:V197)/COUNT(V$181:V197))</f>
        <v>#N/A</v>
      </c>
      <c r="X197" s="2">
        <f>IF(P197="",#N/A,IF(D197="A",P197,""))</f>
        <v>0</v>
      </c>
      <c r="Y197" s="4">
        <f>IF(X197="",#N/A,SUM(X$181:X197)/COUNT(X$181:X197))</f>
        <v>0.14285714285714285</v>
      </c>
    </row>
    <row r="198" spans="1:25" hidden="1" outlineLevel="1" x14ac:dyDescent="0.25">
      <c r="A198" s="7">
        <v>2022</v>
      </c>
      <c r="B198" s="7" t="s">
        <v>59</v>
      </c>
      <c r="C198" s="7">
        <v>18</v>
      </c>
      <c r="D198" s="7" t="s">
        <v>7</v>
      </c>
      <c r="E198" s="7" t="s">
        <v>26</v>
      </c>
      <c r="F198" s="17">
        <v>1</v>
      </c>
      <c r="G198" s="7" t="s">
        <v>48</v>
      </c>
      <c r="H198" s="7" t="s">
        <v>49</v>
      </c>
      <c r="I198" s="7" t="s">
        <v>50</v>
      </c>
      <c r="J198" s="7">
        <v>16</v>
      </c>
      <c r="K198" s="7">
        <v>19</v>
      </c>
      <c r="L198" s="1">
        <f t="shared" si="71"/>
        <v>-3</v>
      </c>
      <c r="M198">
        <f>IF(J198="","",SUM(J$181:J198))</f>
        <v>307</v>
      </c>
      <c r="N198">
        <f>IF(K198="","",SUM(K$181:K198))</f>
        <v>384</v>
      </c>
      <c r="O198" s="1">
        <f t="shared" si="72"/>
        <v>-77</v>
      </c>
      <c r="P198" s="2">
        <f t="shared" si="73"/>
        <v>0</v>
      </c>
      <c r="Q198" s="4">
        <f>IF(P198="",#N/A,SUM(P$181:P198)/COUNT(P$181:P198))</f>
        <v>0.29411764705882354</v>
      </c>
      <c r="R198" s="2">
        <f t="shared" si="74"/>
        <v>0</v>
      </c>
      <c r="S198" s="3">
        <f>IF(OR(ISNA(Q199),ISBLANK(Q199)),SUM(R$181:R198)/COUNT(R$181:R198),#N/A)</f>
        <v>0.29411764705882354</v>
      </c>
      <c r="T198" s="2">
        <f t="shared" si="75"/>
        <v>0</v>
      </c>
      <c r="U198" s="3">
        <f>IF(OR(ISNA(Q199),ISBLANK(Q199)),SUM(T$181:T198)/COUNT(T$181:T198),#N/A)</f>
        <v>0.29411764705882354</v>
      </c>
      <c r="V198" s="2" t="str">
        <f>IF(P198="",#N/A,IF(D198="H",P198,""))</f>
        <v/>
      </c>
      <c r="W198" s="4" t="e">
        <f>IF(V198="",#N/A,SUM(V$181:V198)/COUNT(V$181:V198))</f>
        <v>#N/A</v>
      </c>
      <c r="X198" s="2">
        <f>IF(P198="",#N/A,IF(D198="A",P198,""))</f>
        <v>0</v>
      </c>
      <c r="Y198" s="4">
        <f>IF(X198="",#N/A,SUM(X$181:X198)/COUNT(X$181:X198))</f>
        <v>0.125</v>
      </c>
    </row>
    <row r="199" spans="1:25" hidden="1" outlineLevel="1" x14ac:dyDescent="0.25">
      <c r="L199" s="1"/>
      <c r="O199" s="1"/>
      <c r="P199" s="2"/>
      <c r="Q199" s="4"/>
      <c r="R199" s="2"/>
      <c r="S199" s="3"/>
      <c r="T199" s="2"/>
      <c r="U199" s="3"/>
      <c r="V199" s="2"/>
      <c r="W199" s="4"/>
      <c r="Y199" s="4"/>
    </row>
    <row r="200" spans="1:25" hidden="1" outlineLevel="1" x14ac:dyDescent="0.25">
      <c r="A200" s="8">
        <v>2022</v>
      </c>
      <c r="B200" s="8" t="s">
        <v>60</v>
      </c>
      <c r="C200" s="8" t="s">
        <v>69</v>
      </c>
      <c r="D200" s="8" t="s">
        <v>19</v>
      </c>
      <c r="E200" s="8"/>
      <c r="F200" s="16"/>
      <c r="G200" s="8"/>
      <c r="H200" s="8"/>
      <c r="I200" s="8"/>
      <c r="J200" s="8"/>
      <c r="K200" s="8"/>
    </row>
    <row r="201" spans="1:25" hidden="1" outlineLevel="1" x14ac:dyDescent="0.25">
      <c r="A201" s="8">
        <v>2022</v>
      </c>
      <c r="B201" s="8" t="s">
        <v>60</v>
      </c>
      <c r="C201" s="8" t="s">
        <v>70</v>
      </c>
      <c r="D201" s="8" t="s">
        <v>19</v>
      </c>
      <c r="E201" s="8"/>
      <c r="F201" s="16"/>
      <c r="G201" s="8"/>
      <c r="H201" s="8"/>
      <c r="I201" s="8"/>
      <c r="J201" s="8"/>
      <c r="K201" s="8"/>
    </row>
    <row r="202" spans="1:25" hidden="1" outlineLevel="1" x14ac:dyDescent="0.25">
      <c r="A202" s="8">
        <v>2022</v>
      </c>
      <c r="B202" s="8" t="s">
        <v>60</v>
      </c>
      <c r="C202" s="8" t="s">
        <v>71</v>
      </c>
      <c r="D202" s="8" t="s">
        <v>19</v>
      </c>
      <c r="E202" s="8"/>
      <c r="F202" s="16"/>
      <c r="G202" s="8"/>
      <c r="H202" s="8"/>
      <c r="I202" s="8"/>
      <c r="J202" s="8"/>
      <c r="K202" s="8"/>
    </row>
    <row r="203" spans="1:25" hidden="1" outlineLevel="1" x14ac:dyDescent="0.25">
      <c r="A203" s="8">
        <v>2022</v>
      </c>
      <c r="B203" s="8" t="s">
        <v>60</v>
      </c>
      <c r="C203" s="8" t="s">
        <v>72</v>
      </c>
      <c r="D203" s="8" t="s">
        <v>19</v>
      </c>
      <c r="E203" s="8"/>
      <c r="F203" s="16"/>
      <c r="G203" s="8"/>
      <c r="H203" s="8"/>
      <c r="I203" s="8"/>
      <c r="J203" s="8"/>
      <c r="K203" s="8"/>
    </row>
    <row r="204" spans="1:25" collapsed="1" x14ac:dyDescent="0.25"/>
    <row r="205" spans="1:25" outlineLevel="1" x14ac:dyDescent="0.25">
      <c r="A205" s="6">
        <v>2023</v>
      </c>
      <c r="B205" s="6" t="s">
        <v>4</v>
      </c>
      <c r="C205" s="6" t="s">
        <v>75</v>
      </c>
      <c r="D205" s="6" t="s">
        <v>20</v>
      </c>
      <c r="E205" s="6"/>
      <c r="F205" s="13"/>
      <c r="G205" s="6"/>
      <c r="H205" s="6"/>
      <c r="I205" s="6"/>
      <c r="J205" s="6"/>
      <c r="K205" s="6"/>
    </row>
    <row r="206" spans="1:25" outlineLevel="1" x14ac:dyDescent="0.25">
      <c r="A206" s="6">
        <v>2023</v>
      </c>
      <c r="B206" s="6" t="s">
        <v>4</v>
      </c>
      <c r="C206" s="6">
        <v>1</v>
      </c>
      <c r="D206" s="6" t="s">
        <v>6</v>
      </c>
      <c r="E206" s="6" t="s">
        <v>40</v>
      </c>
      <c r="F206" s="13"/>
      <c r="G206" s="6"/>
      <c r="H206" s="6"/>
      <c r="I206" s="6"/>
      <c r="J206" s="6">
        <v>17</v>
      </c>
      <c r="K206" s="6">
        <v>34</v>
      </c>
      <c r="L206" s="1">
        <f t="shared" ref="L206:L208" si="76">IF(AND(J206="",K206=""),"",J206-K206)</f>
        <v>-17</v>
      </c>
      <c r="M206">
        <f>IF(J206="","",SUM(J$206:J206))</f>
        <v>17</v>
      </c>
      <c r="N206">
        <f>IF(K206="","",SUM(K$206:K206))</f>
        <v>34</v>
      </c>
      <c r="O206" s="1">
        <f>IF(OR(M206="",N206=""),"",M206-N206)</f>
        <v>-17</v>
      </c>
      <c r="P206" s="2">
        <f t="shared" ref="P206:P208" si="77">IF(OR(J206="",K206=""),"",IF(K206=J206,0.5,IF(K206&lt;J206,1,0)))</f>
        <v>0</v>
      </c>
      <c r="Q206" s="4">
        <f>IF(P206="",#N/A,SUM(P$177:P206)/COUNT(P$177:P206))</f>
        <v>0.2857142857142857</v>
      </c>
    </row>
    <row r="207" spans="1:25" outlineLevel="1" x14ac:dyDescent="0.25">
      <c r="A207" s="6">
        <v>2023</v>
      </c>
      <c r="B207" s="6" t="s">
        <v>4</v>
      </c>
      <c r="C207" s="6">
        <v>2</v>
      </c>
      <c r="D207" s="6" t="s">
        <v>6</v>
      </c>
      <c r="E207" s="6" t="s">
        <v>39</v>
      </c>
      <c r="F207" s="13"/>
      <c r="G207" s="6"/>
      <c r="H207" s="6"/>
      <c r="I207" s="6"/>
      <c r="J207" s="6">
        <v>17</v>
      </c>
      <c r="K207" s="6">
        <v>34</v>
      </c>
      <c r="L207" s="1">
        <f t="shared" si="76"/>
        <v>-17</v>
      </c>
      <c r="M207">
        <f>IF(J207="","",SUM(J$206:J207))</f>
        <v>34</v>
      </c>
      <c r="N207">
        <f>IF(K207="","",SUM(K$206:K207))</f>
        <v>68</v>
      </c>
      <c r="O207" s="1">
        <f t="shared" ref="O207:O208" si="78">IF(OR(M207="",N207=""),"",M207-N207)</f>
        <v>-34</v>
      </c>
      <c r="P207" s="2">
        <f t="shared" si="77"/>
        <v>0</v>
      </c>
      <c r="Q207" s="4">
        <f>IF(P207="",#N/A,SUM(P$177:P207)/COUNT(P$177:P207))</f>
        <v>0.27272727272727271</v>
      </c>
    </row>
    <row r="208" spans="1:25" outlineLevel="1" x14ac:dyDescent="0.25">
      <c r="A208" s="6">
        <v>2023</v>
      </c>
      <c r="B208" s="6" t="s">
        <v>4</v>
      </c>
      <c r="C208" s="6">
        <v>3</v>
      </c>
      <c r="D208" s="6" t="s">
        <v>7</v>
      </c>
      <c r="E208" s="6" t="s">
        <v>23</v>
      </c>
      <c r="F208" s="13"/>
      <c r="G208" s="6"/>
      <c r="H208" s="6"/>
      <c r="I208" s="6"/>
      <c r="J208" s="6">
        <v>0</v>
      </c>
      <c r="K208" s="6">
        <v>41</v>
      </c>
      <c r="L208" s="1">
        <f t="shared" si="76"/>
        <v>-41</v>
      </c>
      <c r="M208">
        <f>IF(J208="","",SUM(J$206:J208))</f>
        <v>34</v>
      </c>
      <c r="N208">
        <f>IF(K208="","",SUM(K$206:K208))</f>
        <v>109</v>
      </c>
      <c r="O208" s="1">
        <f t="shared" si="78"/>
        <v>-75</v>
      </c>
      <c r="P208" s="2">
        <f t="shared" si="77"/>
        <v>0</v>
      </c>
      <c r="Q208" s="4">
        <f>IF(P208="",#N/A,SUM(P$177:P208)/COUNT(P$177:P208))</f>
        <v>0.2608695652173913</v>
      </c>
    </row>
    <row r="209" spans="1:25" outlineLevel="1" x14ac:dyDescent="0.25"/>
    <row r="210" spans="1:25" outlineLevel="1" x14ac:dyDescent="0.25">
      <c r="A210" s="7">
        <v>2023</v>
      </c>
      <c r="B210" s="7" t="s">
        <v>59</v>
      </c>
      <c r="C210" s="7">
        <v>1</v>
      </c>
      <c r="D210" s="7" t="s">
        <v>7</v>
      </c>
      <c r="E210" s="7" t="s">
        <v>26</v>
      </c>
      <c r="F210" s="17">
        <v>1</v>
      </c>
      <c r="G210" s="7" t="s">
        <v>48</v>
      </c>
      <c r="H210" s="7" t="s">
        <v>49</v>
      </c>
      <c r="I210" s="7" t="s">
        <v>56</v>
      </c>
      <c r="J210" s="7">
        <v>30</v>
      </c>
      <c r="K210" s="7">
        <v>13</v>
      </c>
      <c r="L210" s="1">
        <f>IF(AND(J210="",K210=""),"",J210-K210)</f>
        <v>17</v>
      </c>
      <c r="M210">
        <f>IF(J210="","",SUM(J$210:J210))</f>
        <v>30</v>
      </c>
      <c r="N210">
        <f>IF(K210="","",SUM(K$210:K210))</f>
        <v>13</v>
      </c>
      <c r="O210" s="1">
        <f>IF(OR(M210="",N210=""),"",M210-N210)</f>
        <v>17</v>
      </c>
      <c r="P210" s="2">
        <f>IF(OR(J210="",K210=""),"",IF(K210=J210,0.5,IF(K210&lt;J210,1,0)))</f>
        <v>1</v>
      </c>
      <c r="Q210" s="4">
        <f>IF(P210="",#N/A,SUM(P$210:P210)/COUNT(P$210:P210))</f>
        <v>1</v>
      </c>
      <c r="R210" s="2">
        <f>IF(K210="",0,P210)</f>
        <v>1</v>
      </c>
      <c r="S210" s="3" t="e">
        <f>IF(OR(ISNA(Q211),ISBLANK(Q211)),SUM(R$210:R210)/COUNT(R$210:R210),#N/A)</f>
        <v>#N/A</v>
      </c>
      <c r="T210" s="2">
        <f>IF(P210="",1,R210)</f>
        <v>1</v>
      </c>
      <c r="U210" s="3" t="e">
        <f>IF(OR(ISNA(Q211),ISBLANK(Q211)),SUM(T$210:T210)/COUNT(T$210:T210),#N/A)</f>
        <v>#N/A</v>
      </c>
      <c r="V210" s="2" t="str">
        <f>IF(P210="",#N/A,IF(D210="H",P210,""))</f>
        <v/>
      </c>
      <c r="W210" s="4" t="e">
        <f>IF(V210="",#N/A,SUM(V$210:V210)/COUNT(V$210:V210))</f>
        <v>#N/A</v>
      </c>
      <c r="X210" s="2">
        <f>IF(P210="",#N/A,IF(D210="A",P210,""))</f>
        <v>1</v>
      </c>
      <c r="Y210" s="4">
        <f>IF(X210="",#N/A,SUM(X$210:X210)/COUNT(X$210:X210))</f>
        <v>1</v>
      </c>
    </row>
    <row r="211" spans="1:25" outlineLevel="1" x14ac:dyDescent="0.25">
      <c r="A211" s="7">
        <v>2023</v>
      </c>
      <c r="B211" s="7" t="s">
        <v>59</v>
      </c>
      <c r="C211" s="7">
        <v>2</v>
      </c>
      <c r="D211" s="7" t="s">
        <v>6</v>
      </c>
      <c r="E211" s="7" t="s">
        <v>25</v>
      </c>
      <c r="F211" s="17">
        <v>1</v>
      </c>
      <c r="G211" s="7" t="s">
        <v>48</v>
      </c>
      <c r="H211" s="7" t="s">
        <v>49</v>
      </c>
      <c r="I211" s="7" t="s">
        <v>52</v>
      </c>
      <c r="J211" s="7">
        <v>23</v>
      </c>
      <c r="K211" s="7">
        <v>30</v>
      </c>
      <c r="L211" s="1">
        <f t="shared" ref="L211:L215" si="79">IF(AND(J211="",K211=""),"",J211-K211)</f>
        <v>-7</v>
      </c>
      <c r="M211">
        <f>IF(J211="","",SUM(J$210:J211))</f>
        <v>53</v>
      </c>
      <c r="N211">
        <f>IF(K211="","",SUM(K$210:K211))</f>
        <v>43</v>
      </c>
      <c r="O211" s="1">
        <f t="shared" ref="O211:O215" si="80">IF(OR(M211="",N211=""),"",M211-N211)</f>
        <v>10</v>
      </c>
      <c r="P211" s="2">
        <f t="shared" ref="P211:P215" si="81">IF(OR(J211="",K211=""),"",IF(K211=J211,0.5,IF(K211&lt;J211,1,0)))</f>
        <v>0</v>
      </c>
      <c r="Q211" s="4">
        <f>IF(P211="",#N/A,SUM(P$210:P211)/COUNT(P$210:P211))</f>
        <v>0.5</v>
      </c>
      <c r="R211" s="2">
        <f t="shared" ref="R211:R215" si="82">IF(K211="",0,P211)</f>
        <v>0</v>
      </c>
      <c r="S211" s="3" t="e">
        <f>IF(OR(ISNA(Q212),ISBLANK(Q212)),SUM(R$210:R211)/COUNT(R$210:R211),#N/A)</f>
        <v>#N/A</v>
      </c>
      <c r="T211" s="2">
        <f t="shared" ref="T211:T215" si="83">IF(P211="",1,R211)</f>
        <v>0</v>
      </c>
      <c r="U211" s="3" t="e">
        <f>IF(OR(ISNA(Q212),ISBLANK(Q212)),SUM(T$210:T211)/COUNT(T$210:T211),#N/A)</f>
        <v>#N/A</v>
      </c>
      <c r="V211" s="2">
        <f>IF(P211="",#N/A,IF(D211="H",P211,""))</f>
        <v>0</v>
      </c>
      <c r="W211" s="4">
        <f>IF(V211="",#N/A,SUM(V$210:V211)/COUNT(V$210:V211))</f>
        <v>0</v>
      </c>
      <c r="X211" s="2" t="str">
        <f>IF(P211="",#N/A,IF(D211="A",P211,""))</f>
        <v/>
      </c>
      <c r="Y211" s="4" t="e">
        <f>IF(X211="",#N/A,SUM(X$210:X211)/COUNT(X$210:X211))</f>
        <v>#N/A</v>
      </c>
    </row>
    <row r="212" spans="1:25" outlineLevel="1" x14ac:dyDescent="0.25">
      <c r="A212" s="7">
        <v>2023</v>
      </c>
      <c r="B212" s="7" t="s">
        <v>59</v>
      </c>
      <c r="C212" s="7">
        <v>3</v>
      </c>
      <c r="D212" s="7" t="s">
        <v>7</v>
      </c>
      <c r="E212" s="7" t="s">
        <v>64</v>
      </c>
      <c r="F212" s="17">
        <v>4</v>
      </c>
      <c r="G212" s="7" t="s">
        <v>57</v>
      </c>
      <c r="H212" s="7" t="s">
        <v>53</v>
      </c>
      <c r="I212" s="7" t="s">
        <v>52</v>
      </c>
      <c r="J212" s="7">
        <v>16</v>
      </c>
      <c r="K212" s="7">
        <v>19</v>
      </c>
      <c r="L212" s="1">
        <f t="shared" si="79"/>
        <v>-3</v>
      </c>
      <c r="M212">
        <f>IF(J212="","",SUM(J$210:J212))</f>
        <v>69</v>
      </c>
      <c r="N212">
        <f>IF(K212="","",SUM(K$210:K212))</f>
        <v>62</v>
      </c>
      <c r="O212" s="1">
        <f t="shared" si="80"/>
        <v>7</v>
      </c>
      <c r="P212" s="2">
        <f t="shared" si="81"/>
        <v>0</v>
      </c>
      <c r="Q212" s="4">
        <f>IF(P212="",#N/A,SUM(P$210:P212)/COUNT(P$210:P212))</f>
        <v>0.33333333333333331</v>
      </c>
      <c r="R212" s="2">
        <f t="shared" si="82"/>
        <v>0</v>
      </c>
      <c r="S212" s="3" t="e">
        <f>IF(OR(ISNA(Q213),ISBLANK(Q213)),SUM(R$210:R212)/COUNT(R$210:R212),#N/A)</f>
        <v>#N/A</v>
      </c>
      <c r="T212" s="2">
        <f t="shared" si="83"/>
        <v>0</v>
      </c>
      <c r="U212" s="3" t="e">
        <f>IF(OR(ISNA(Q213),ISBLANK(Q213)),SUM(T$210:T212)/COUNT(T$210:T212),#N/A)</f>
        <v>#N/A</v>
      </c>
      <c r="V212" s="2" t="str">
        <f>IF(P212="",#N/A,IF(D212="H",P212,""))</f>
        <v/>
      </c>
      <c r="W212" s="4" t="e">
        <f>IF(V212="",#N/A,SUM(V$210:V212)/COUNT(V$210:V212))</f>
        <v>#N/A</v>
      </c>
      <c r="X212" s="2">
        <f>IF(P212="",#N/A,IF(D212="A",P212,""))</f>
        <v>0</v>
      </c>
      <c r="Y212" s="4">
        <f>IF(X212="",#N/A,SUM(X$210:X212)/COUNT(X$210:X212))</f>
        <v>0.5</v>
      </c>
    </row>
    <row r="213" spans="1:25" outlineLevel="1" x14ac:dyDescent="0.25">
      <c r="A213" s="7">
        <v>2023</v>
      </c>
      <c r="B213" s="7" t="s">
        <v>59</v>
      </c>
      <c r="C213" s="7">
        <v>4</v>
      </c>
      <c r="D213" s="7" t="s">
        <v>7</v>
      </c>
      <c r="E213" s="7" t="s">
        <v>42</v>
      </c>
      <c r="F213" s="17">
        <v>4</v>
      </c>
      <c r="G213" s="7" t="s">
        <v>57</v>
      </c>
      <c r="H213" s="7" t="s">
        <v>55</v>
      </c>
      <c r="I213" s="7" t="s">
        <v>51</v>
      </c>
      <c r="J213" s="7">
        <v>29</v>
      </c>
      <c r="K213" s="7">
        <v>23</v>
      </c>
      <c r="L213" s="1">
        <f t="shared" si="79"/>
        <v>6</v>
      </c>
      <c r="M213">
        <f>IF(J213="","",SUM(J$210:J213))</f>
        <v>98</v>
      </c>
      <c r="N213">
        <f>IF(K213="","",SUM(K$210:K213))</f>
        <v>85</v>
      </c>
      <c r="O213" s="1">
        <f t="shared" si="80"/>
        <v>13</v>
      </c>
      <c r="P213" s="2">
        <f t="shared" si="81"/>
        <v>1</v>
      </c>
      <c r="Q213" s="4">
        <f>IF(P213="",#N/A,SUM(P$210:P213)/COUNT(P$210:P213))</f>
        <v>0.5</v>
      </c>
      <c r="R213" s="2">
        <f t="shared" si="82"/>
        <v>1</v>
      </c>
      <c r="S213" s="3" t="e">
        <f>IF(OR(ISNA(Q214),ISBLANK(Q214)),SUM(R$210:R213)/COUNT(R$210:R213),#N/A)</f>
        <v>#N/A</v>
      </c>
      <c r="T213" s="2">
        <f t="shared" si="83"/>
        <v>1</v>
      </c>
      <c r="U213" s="3" t="e">
        <f>IF(OR(ISNA(Q214),ISBLANK(Q214)),SUM(T$210:T213)/COUNT(T$210:T213),#N/A)</f>
        <v>#N/A</v>
      </c>
      <c r="V213" s="2" t="str">
        <f>IF(P213="",#N/A,IF(D213="H",P213,""))</f>
        <v/>
      </c>
      <c r="W213" s="4" t="e">
        <f>IF(V213="",#N/A,SUM(V$210:V213)/COUNT(V$210:V213))</f>
        <v>#N/A</v>
      </c>
      <c r="X213" s="2">
        <f>IF(P213="",#N/A,IF(D213="A",P213,""))</f>
        <v>1</v>
      </c>
      <c r="Y213" s="4">
        <f>IF(X213="",#N/A,SUM(X$210:X213)/COUNT(X$210:X213))</f>
        <v>0.66666666666666663</v>
      </c>
    </row>
    <row r="214" spans="1:25" outlineLevel="1" x14ac:dyDescent="0.25">
      <c r="A214" s="7">
        <v>2023</v>
      </c>
      <c r="B214" s="7" t="s">
        <v>59</v>
      </c>
      <c r="C214" s="7">
        <v>5</v>
      </c>
      <c r="D214" s="7" t="s">
        <v>6</v>
      </c>
      <c r="E214" s="7" t="s">
        <v>46</v>
      </c>
      <c r="F214" s="17">
        <v>2</v>
      </c>
      <c r="G214" s="7" t="s">
        <v>48</v>
      </c>
      <c r="H214" s="7" t="s">
        <v>54</v>
      </c>
      <c r="I214" s="7" t="s">
        <v>52</v>
      </c>
      <c r="J214" s="7">
        <v>14</v>
      </c>
      <c r="K214" s="7">
        <v>23</v>
      </c>
      <c r="L214" s="1">
        <f t="shared" si="79"/>
        <v>-9</v>
      </c>
      <c r="M214">
        <f>IF(J214="","",SUM(J$210:J214))</f>
        <v>112</v>
      </c>
      <c r="N214">
        <f>IF(K214="","",SUM(K$210:K214))</f>
        <v>108</v>
      </c>
      <c r="O214" s="1">
        <f t="shared" si="80"/>
        <v>4</v>
      </c>
      <c r="P214" s="2">
        <f t="shared" si="81"/>
        <v>0</v>
      </c>
      <c r="Q214" s="4">
        <f>IF(P214="",#N/A,SUM(P$210:P214)/COUNT(P$210:P214))</f>
        <v>0.4</v>
      </c>
      <c r="R214" s="2">
        <f t="shared" si="82"/>
        <v>0</v>
      </c>
      <c r="S214" s="3" t="e">
        <f>IF(OR(ISNA(Q215),ISBLANK(Q215)),SUM(R$210:R214)/COUNT(R$210:R214),#N/A)</f>
        <v>#N/A</v>
      </c>
      <c r="T214" s="2">
        <f t="shared" si="83"/>
        <v>0</v>
      </c>
      <c r="U214" s="3" t="e">
        <f>IF(OR(ISNA(Q215),ISBLANK(Q215)),SUM(T$210:T214)/COUNT(T$210:T214),#N/A)</f>
        <v>#N/A</v>
      </c>
      <c r="V214" s="2">
        <f>IF(P214="",#N/A,IF(D214="H",P214,""))</f>
        <v>0</v>
      </c>
      <c r="W214" s="4">
        <f>IF(V214="",#N/A,SUM(V$210:V214)/COUNT(V$210:V214))</f>
        <v>0</v>
      </c>
      <c r="X214" s="2" t="str">
        <f>IF(P214="",#N/A,IF(D214="A",P214,""))</f>
        <v/>
      </c>
      <c r="Y214" s="4" t="e">
        <f>IF(X214="",#N/A,SUM(X$210:X214)/COUNT(X$210:X214))</f>
        <v>#N/A</v>
      </c>
    </row>
    <row r="215" spans="1:25" outlineLevel="1" x14ac:dyDescent="0.25">
      <c r="A215" s="7">
        <v>2023</v>
      </c>
      <c r="B215" s="7" t="s">
        <v>59</v>
      </c>
      <c r="C215" s="7">
        <v>6</v>
      </c>
      <c r="D215" s="7" t="s">
        <v>6</v>
      </c>
      <c r="E215" s="7" t="s">
        <v>28</v>
      </c>
      <c r="F215" s="17">
        <v>1</v>
      </c>
      <c r="G215" s="7" t="s">
        <v>48</v>
      </c>
      <c r="H215" s="7" t="s">
        <v>49</v>
      </c>
      <c r="I215" s="7" t="s">
        <v>50</v>
      </c>
      <c r="J215" s="7">
        <v>26</v>
      </c>
      <c r="K215" s="7">
        <v>9</v>
      </c>
      <c r="L215" s="1">
        <f t="shared" si="79"/>
        <v>17</v>
      </c>
      <c r="M215">
        <f>IF(J215="","",SUM(J$210:J215))</f>
        <v>138</v>
      </c>
      <c r="N215">
        <f>IF(K215="","",SUM(K$210:K215))</f>
        <v>117</v>
      </c>
      <c r="O215" s="1">
        <f t="shared" si="80"/>
        <v>21</v>
      </c>
      <c r="P215" s="2">
        <f t="shared" si="81"/>
        <v>1</v>
      </c>
      <c r="Q215" s="4">
        <f>IF(P215="",#N/A,SUM(P$210:P215)/COUNT(P$210:P215))</f>
        <v>0.5</v>
      </c>
      <c r="R215" s="2">
        <f t="shared" si="82"/>
        <v>1</v>
      </c>
      <c r="S215" s="3" t="e">
        <f>IF(OR(ISNA(Q216),ISBLANK(Q216)),SUM(R$210:R215)/COUNT(R$210:R215),#N/A)</f>
        <v>#N/A</v>
      </c>
      <c r="T215" s="2">
        <f t="shared" si="83"/>
        <v>1</v>
      </c>
      <c r="U215" s="3" t="e">
        <f>IF(OR(ISNA(Q216),ISBLANK(Q216)),SUM(T$210:T215)/COUNT(T$210:T215),#N/A)</f>
        <v>#N/A</v>
      </c>
      <c r="V215" s="2">
        <f>IF(P215="",#N/A,IF(D215="H",P215,""))</f>
        <v>1</v>
      </c>
      <c r="W215" s="4">
        <f>IF(V215="",#N/A,SUM(V$210:V215)/COUNT(V$210:V215))</f>
        <v>0.33333333333333331</v>
      </c>
      <c r="X215" s="2" t="str">
        <f>IF(P215="",#N/A,IF(D215="A",P215,""))</f>
        <v/>
      </c>
      <c r="Y215" s="4" t="e">
        <f>IF(X215="",#N/A,SUM(X$210:X215)/COUNT(X$210:X215))</f>
        <v>#N/A</v>
      </c>
    </row>
    <row r="216" spans="1:25" outlineLevel="1" x14ac:dyDescent="0.25">
      <c r="A216" s="7">
        <v>2023</v>
      </c>
      <c r="B216" s="7" t="s">
        <v>59</v>
      </c>
      <c r="C216" s="7">
        <v>7</v>
      </c>
      <c r="D216" s="7" t="s">
        <v>6</v>
      </c>
      <c r="E216" s="7" t="s">
        <v>65</v>
      </c>
      <c r="F216" s="17">
        <v>4</v>
      </c>
      <c r="G216" s="7" t="s">
        <v>57</v>
      </c>
      <c r="H216" s="7" t="s">
        <v>53</v>
      </c>
      <c r="I216" s="7" t="s">
        <v>51</v>
      </c>
      <c r="J216" s="7">
        <v>17</v>
      </c>
      <c r="K216" s="7">
        <v>24</v>
      </c>
      <c r="L216" s="1">
        <f t="shared" ref="L216:L220" si="84">IF(AND(J216="",K216=""),"",J216-K216)</f>
        <v>-7</v>
      </c>
      <c r="M216">
        <f>IF(J216="","",SUM(J$210:J216))</f>
        <v>155</v>
      </c>
      <c r="N216">
        <f>IF(K216="","",SUM(K$210:K216))</f>
        <v>141</v>
      </c>
      <c r="O216" s="1">
        <f t="shared" ref="O216:O220" si="85">IF(OR(M216="",N216=""),"",M216-N216)</f>
        <v>14</v>
      </c>
      <c r="P216" s="2">
        <f t="shared" ref="P216:P220" si="86">IF(OR(J216="",K216=""),"",IF(K216=J216,0.5,IF(K216&lt;J216,1,0)))</f>
        <v>0</v>
      </c>
      <c r="Q216" s="4">
        <f>IF(P216="",#N/A,SUM(P$210:P216)/COUNT(P$210:P216))</f>
        <v>0.42857142857142855</v>
      </c>
      <c r="R216" s="2">
        <f t="shared" ref="R216:R220" si="87">IF(K216="",0,P216)</f>
        <v>0</v>
      </c>
      <c r="S216" s="3" t="e">
        <f>IF(OR(ISNA(Q217),ISBLANK(Q217)),SUM(R$210:R216)/COUNT(R$210:R216),#N/A)</f>
        <v>#N/A</v>
      </c>
      <c r="T216" s="2">
        <f t="shared" ref="T216:T220" si="88">IF(P216="",1,R216)</f>
        <v>0</v>
      </c>
      <c r="U216" s="3" t="e">
        <f>IF(OR(ISNA(Q217),ISBLANK(Q217)),SUM(T$210:T216)/COUNT(T$210:T216),#N/A)</f>
        <v>#N/A</v>
      </c>
      <c r="V216" s="2">
        <f>IF(P216="",#N/A,IF(D216="H",P216,""))</f>
        <v>0</v>
      </c>
      <c r="W216" s="4">
        <f>IF(V216="",#N/A,SUM(V$210:V216)/COUNT(V$210:V216))</f>
        <v>0.25</v>
      </c>
      <c r="X216" s="2" t="str">
        <f>IF(P216="",#N/A,IF(D216="A",P216,""))</f>
        <v/>
      </c>
      <c r="Y216" s="4" t="e">
        <f>IF(X216="",#N/A,SUM(X$210:X216)/COUNT(X$210:X216))</f>
        <v>#N/A</v>
      </c>
    </row>
    <row r="217" spans="1:25" outlineLevel="1" x14ac:dyDescent="0.25">
      <c r="A217" s="7">
        <v>2023</v>
      </c>
      <c r="B217" s="7" t="s">
        <v>59</v>
      </c>
      <c r="C217" s="7">
        <v>8</v>
      </c>
      <c r="D217" s="7" t="s">
        <v>7</v>
      </c>
      <c r="E217" s="7" t="s">
        <v>21</v>
      </c>
      <c r="F217" s="17">
        <v>2</v>
      </c>
      <c r="G217" s="7" t="s">
        <v>48</v>
      </c>
      <c r="H217" s="7" t="s">
        <v>54</v>
      </c>
      <c r="I217" s="7" t="s">
        <v>56</v>
      </c>
      <c r="J217" s="7">
        <v>20</v>
      </c>
      <c r="K217" s="7">
        <v>43</v>
      </c>
      <c r="L217" s="1">
        <f t="shared" si="84"/>
        <v>-23</v>
      </c>
      <c r="M217">
        <f>IF(J217="","",SUM(J$210:J217))</f>
        <v>175</v>
      </c>
      <c r="N217">
        <f>IF(K217="","",SUM(K$210:K217))</f>
        <v>184</v>
      </c>
      <c r="O217" s="1">
        <f t="shared" si="85"/>
        <v>-9</v>
      </c>
      <c r="P217" s="2">
        <f t="shared" si="86"/>
        <v>0</v>
      </c>
      <c r="Q217" s="4">
        <f>IF(P217="",#N/A,SUM(P$210:P217)/COUNT(P$210:P217))</f>
        <v>0.375</v>
      </c>
      <c r="R217" s="2">
        <f t="shared" si="87"/>
        <v>0</v>
      </c>
      <c r="S217" s="3" t="e">
        <f>IF(OR(ISNA(Q218),ISBLANK(Q218)),SUM(R$210:R217)/COUNT(R$210:R217),#N/A)</f>
        <v>#N/A</v>
      </c>
      <c r="T217" s="2">
        <f t="shared" si="88"/>
        <v>0</v>
      </c>
      <c r="U217" s="3" t="e">
        <f>IF(OR(ISNA(Q218),ISBLANK(Q218)),SUM(T$210:T217)/COUNT(T$210:T217),#N/A)</f>
        <v>#N/A</v>
      </c>
      <c r="V217" s="2" t="str">
        <f>IF(P217="",#N/A,IF(D217="H",P217,""))</f>
        <v/>
      </c>
      <c r="W217" s="4" t="e">
        <f>IF(V217="",#N/A,SUM(V$210:V217)/COUNT(V$210:V217))</f>
        <v>#N/A</v>
      </c>
      <c r="X217" s="2">
        <f>IF(P217="",#N/A,IF(D217="A",P217,""))</f>
        <v>0</v>
      </c>
      <c r="Y217" s="4">
        <f>IF(X217="",#N/A,SUM(X$210:X217)/COUNT(X$210:X217))</f>
        <v>0.5</v>
      </c>
    </row>
    <row r="218" spans="1:25" outlineLevel="1" x14ac:dyDescent="0.25">
      <c r="A218" s="7">
        <v>2023</v>
      </c>
      <c r="B218" s="7" t="s">
        <v>59</v>
      </c>
      <c r="C218" s="7">
        <v>9</v>
      </c>
      <c r="D218" s="7" t="s">
        <v>7</v>
      </c>
      <c r="E218" s="7" t="s">
        <v>41</v>
      </c>
      <c r="F218" s="17">
        <v>3</v>
      </c>
      <c r="G218" s="7" t="s">
        <v>48</v>
      </c>
      <c r="H218" s="7" t="s">
        <v>53</v>
      </c>
      <c r="I218" s="7" t="s">
        <v>51</v>
      </c>
      <c r="J218" s="7">
        <v>3</v>
      </c>
      <c r="K218" s="7">
        <v>20</v>
      </c>
      <c r="L218" s="1">
        <f t="shared" si="84"/>
        <v>-17</v>
      </c>
      <c r="M218">
        <f>IF(J218="","",SUM(J$210:J218))</f>
        <v>178</v>
      </c>
      <c r="N218">
        <f>IF(K218="","",SUM(K$210:K218))</f>
        <v>204</v>
      </c>
      <c r="O218" s="1">
        <f t="shared" si="85"/>
        <v>-26</v>
      </c>
      <c r="P218" s="2">
        <f t="shared" si="86"/>
        <v>0</v>
      </c>
      <c r="Q218" s="4">
        <f>IF(P218="",#N/A,SUM(P$210:P218)/COUNT(P$210:P218))</f>
        <v>0.33333333333333331</v>
      </c>
      <c r="R218" s="2">
        <f t="shared" si="87"/>
        <v>0</v>
      </c>
      <c r="S218" s="3" t="e">
        <f>IF(OR(ISNA(Q220),ISBLANK(Q220)),SUM(R$210:R218)/COUNT(R$210:R218),#N/A)</f>
        <v>#N/A</v>
      </c>
      <c r="T218" s="2">
        <f t="shared" si="88"/>
        <v>0</v>
      </c>
      <c r="U218" s="3" t="e">
        <f>IF(OR(ISNA(Q220),ISBLANK(Q220)),SUM(T$210:T218)/COUNT(T$210:T218),#N/A)</f>
        <v>#N/A</v>
      </c>
      <c r="V218" s="2" t="str">
        <f>IF(P218="",#N/A,IF(D218="H",P218,""))</f>
        <v/>
      </c>
      <c r="W218" s="4" t="e">
        <f>IF(V218="",#N/A,SUM(V$210:V218)/COUNT(V$210:V218))</f>
        <v>#N/A</v>
      </c>
      <c r="X218" s="2">
        <f>IF(P218="",#N/A,IF(D218="A",P218,""))</f>
        <v>0</v>
      </c>
      <c r="Y218" s="4">
        <f>IF(X218="",#N/A,SUM(X$210:X218)/COUNT(X$210:X218))</f>
        <v>0.4</v>
      </c>
    </row>
    <row r="219" spans="1:25" outlineLevel="1" x14ac:dyDescent="0.25">
      <c r="A219" s="7">
        <v>2023</v>
      </c>
      <c r="B219" s="7" t="s">
        <v>59</v>
      </c>
      <c r="C219" s="7">
        <v>10</v>
      </c>
      <c r="D219" s="7" t="s">
        <v>20</v>
      </c>
      <c r="E219" s="7"/>
      <c r="F219" s="17"/>
      <c r="G219" s="7"/>
      <c r="H219" s="7"/>
      <c r="I219" s="7"/>
      <c r="J219" s="7"/>
      <c r="K219" s="7"/>
      <c r="L219" s="1" t="str">
        <f t="shared" si="84"/>
        <v/>
      </c>
      <c r="M219" t="str">
        <f>IF(J219="","",SUM(J$210:J219))</f>
        <v/>
      </c>
      <c r="N219" t="str">
        <f>IF(K219="","",SUM(K$210:K219))</f>
        <v/>
      </c>
      <c r="O219" s="1" t="str">
        <f t="shared" si="85"/>
        <v/>
      </c>
      <c r="P219" s="2" t="str">
        <f t="shared" si="86"/>
        <v/>
      </c>
      <c r="Q219" s="4"/>
      <c r="R219" s="2"/>
      <c r="S219" s="3"/>
      <c r="T219" s="2"/>
      <c r="U219" s="3"/>
      <c r="V219" s="2"/>
      <c r="W219" s="4"/>
      <c r="Y219" s="4"/>
    </row>
    <row r="220" spans="1:25" outlineLevel="1" x14ac:dyDescent="0.25">
      <c r="A220" s="7">
        <v>2023</v>
      </c>
      <c r="B220" s="7" t="s">
        <v>59</v>
      </c>
      <c r="C220" s="7">
        <v>11</v>
      </c>
      <c r="D220" s="7" t="s">
        <v>6</v>
      </c>
      <c r="E220" s="7" t="s">
        <v>26</v>
      </c>
      <c r="F220" s="17">
        <v>1</v>
      </c>
      <c r="G220" s="7" t="s">
        <v>48</v>
      </c>
      <c r="H220" s="7" t="s">
        <v>49</v>
      </c>
      <c r="I220" s="7" t="s">
        <v>56</v>
      </c>
      <c r="J220" s="7">
        <v>17</v>
      </c>
      <c r="K220" s="7">
        <v>16</v>
      </c>
      <c r="L220" s="1">
        <f t="shared" si="84"/>
        <v>1</v>
      </c>
      <c r="M220">
        <f>IF(J220="","",SUM(J$210:J220))</f>
        <v>195</v>
      </c>
      <c r="N220">
        <f>IF(K220="","",SUM(K$210:K220))</f>
        <v>220</v>
      </c>
      <c r="O220" s="1">
        <f t="shared" si="85"/>
        <v>-25</v>
      </c>
      <c r="P220" s="2">
        <f t="shared" si="86"/>
        <v>1</v>
      </c>
      <c r="Q220" s="4">
        <f>IF(P220="",#N/A,SUM(P$210:P220)/COUNT(P$210:P220))</f>
        <v>0.4</v>
      </c>
      <c r="R220" s="2">
        <f t="shared" si="87"/>
        <v>1</v>
      </c>
      <c r="S220" s="3" t="e">
        <f>IF(OR(ISNA(Q221),ISBLANK(Q221)),SUM(R$210:R220)/COUNT(R$210:R220),#N/A)</f>
        <v>#N/A</v>
      </c>
      <c r="T220" s="2">
        <f t="shared" si="88"/>
        <v>1</v>
      </c>
      <c r="U220" s="3" t="e">
        <f>IF(OR(ISNA(Q221),ISBLANK(Q221)),SUM(T$210:T220)/COUNT(T$210:T220),#N/A)</f>
        <v>#N/A</v>
      </c>
      <c r="V220" s="2">
        <f>IF(P220="",#N/A,IF(D220="H",P220,""))</f>
        <v>1</v>
      </c>
      <c r="W220" s="4">
        <f>IF(V220="",#N/A,SUM(V$210:V220)/COUNT(V$210:V220))</f>
        <v>0.4</v>
      </c>
      <c r="X220" s="2" t="str">
        <f>IF(P220="",#N/A,IF(D220="A",P220,""))</f>
        <v/>
      </c>
      <c r="Y220" s="4" t="e">
        <f>IF(X220="",#N/A,SUM(X$210:X220)/COUNT(X$210:X220))</f>
        <v>#N/A</v>
      </c>
    </row>
    <row r="221" spans="1:25" outlineLevel="1" x14ac:dyDescent="0.25">
      <c r="A221" s="7">
        <v>2023</v>
      </c>
      <c r="B221" s="7" t="s">
        <v>59</v>
      </c>
      <c r="C221" s="7">
        <v>12</v>
      </c>
      <c r="D221" s="7" t="s">
        <v>7</v>
      </c>
      <c r="E221" s="7" t="s">
        <v>28</v>
      </c>
      <c r="F221" s="17">
        <v>1</v>
      </c>
      <c r="G221" s="7" t="s">
        <v>48</v>
      </c>
      <c r="H221" s="7" t="s">
        <v>49</v>
      </c>
      <c r="I221" s="7" t="s">
        <v>50</v>
      </c>
      <c r="J221" s="7">
        <v>37</v>
      </c>
      <c r="K221" s="7">
        <v>14</v>
      </c>
      <c r="L221" s="1">
        <f t="shared" ref="L221:L227" si="89">IF(AND(J221="",K221=""),"",J221-K221)</f>
        <v>23</v>
      </c>
      <c r="M221">
        <f>IF(J221="","",SUM(J$210:J221))</f>
        <v>232</v>
      </c>
      <c r="N221">
        <f>IF(K221="","",SUM(K$210:K221))</f>
        <v>234</v>
      </c>
      <c r="O221" s="1">
        <f t="shared" ref="O221:O227" si="90">IF(OR(M221="",N221=""),"",M221-N221)</f>
        <v>-2</v>
      </c>
      <c r="P221" s="2">
        <f t="shared" ref="P221:P227" si="91">IF(OR(J221="",K221=""),"",IF(K221=J221,0.5,IF(K221&lt;J221,1,0)))</f>
        <v>1</v>
      </c>
      <c r="Q221" s="4">
        <f>IF(P221="",#N/A,SUM(P$210:P221)/COUNT(P$210:P221))</f>
        <v>0.45454545454545453</v>
      </c>
      <c r="R221" s="2">
        <f t="shared" ref="R221:R227" si="92">IF(K221="",0,P221)</f>
        <v>1</v>
      </c>
      <c r="S221" s="3" t="e">
        <f>IF(OR(ISNA(Q222),ISBLANK(Q222)),SUM(R$210:R221)/COUNT(R$210:R221),#N/A)</f>
        <v>#N/A</v>
      </c>
      <c r="T221" s="2">
        <f t="shared" ref="T221:T227" si="93">IF(P221="",1,R221)</f>
        <v>1</v>
      </c>
      <c r="U221" s="3" t="e">
        <f>IF(OR(ISNA(Q222),ISBLANK(Q222)),SUM(T$210:T221)/COUNT(T$210:T221),#N/A)</f>
        <v>#N/A</v>
      </c>
      <c r="V221" s="2" t="str">
        <f>IF(P221="",#N/A,IF(D221="H",P221,""))</f>
        <v/>
      </c>
      <c r="W221" s="4" t="e">
        <f>IF(V221="",#N/A,SUM(V$210:V221)/COUNT(V$210:V221))</f>
        <v>#N/A</v>
      </c>
      <c r="X221" s="2">
        <f>IF(P221="",#N/A,IF(D221="A",P221,""))</f>
        <v>1</v>
      </c>
      <c r="Y221" s="4">
        <f>IF(X221="",#N/A,SUM(X$210:X221)/COUNT(X$210:X221))</f>
        <v>0.5</v>
      </c>
    </row>
    <row r="222" spans="1:25" outlineLevel="1" x14ac:dyDescent="0.25">
      <c r="A222" s="7">
        <v>2023</v>
      </c>
      <c r="B222" s="7" t="s">
        <v>59</v>
      </c>
      <c r="C222" s="7">
        <v>13</v>
      </c>
      <c r="D222" s="7" t="s">
        <v>6</v>
      </c>
      <c r="E222" s="7" t="s">
        <v>63</v>
      </c>
      <c r="F222" s="17">
        <v>4</v>
      </c>
      <c r="G222" s="7" t="s">
        <v>57</v>
      </c>
      <c r="H222" s="7" t="s">
        <v>53</v>
      </c>
      <c r="I222" s="7" t="s">
        <v>50</v>
      </c>
      <c r="J222" s="7">
        <v>36</v>
      </c>
      <c r="K222" s="7">
        <v>19</v>
      </c>
      <c r="L222" s="1">
        <f t="shared" si="89"/>
        <v>17</v>
      </c>
      <c r="M222">
        <f>IF(J222="","",SUM(J$210:J222))</f>
        <v>268</v>
      </c>
      <c r="N222">
        <f>IF(K222="","",SUM(K$210:K222))</f>
        <v>253</v>
      </c>
      <c r="O222" s="1">
        <f t="shared" si="90"/>
        <v>15</v>
      </c>
      <c r="P222" s="2">
        <f t="shared" si="91"/>
        <v>1</v>
      </c>
      <c r="Q222" s="4">
        <f>IF(P222="",#N/A,SUM(P$210:P222)/COUNT(P$210:P222))</f>
        <v>0.5</v>
      </c>
      <c r="R222" s="2">
        <f t="shared" si="92"/>
        <v>1</v>
      </c>
      <c r="S222" s="3" t="e">
        <f>IF(OR(ISNA(Q223),ISBLANK(Q223)),SUM(R$210:R222)/COUNT(R$210:R222),#N/A)</f>
        <v>#N/A</v>
      </c>
      <c r="T222" s="2">
        <f t="shared" si="93"/>
        <v>1</v>
      </c>
      <c r="U222" s="3" t="e">
        <f>IF(OR(ISNA(Q223),ISBLANK(Q223)),SUM(T$210:T222)/COUNT(T$210:T222),#N/A)</f>
        <v>#N/A</v>
      </c>
      <c r="V222" s="2">
        <f>IF(P222="",#N/A,IF(D222="H",P222,""))</f>
        <v>1</v>
      </c>
      <c r="W222" s="4">
        <f>IF(V222="",#N/A,SUM(V$210:V222)/COUNT(V$210:V222))</f>
        <v>0.5</v>
      </c>
      <c r="X222" s="2" t="str">
        <f>IF(P222="",#N/A,IF(D222="A",P222,""))</f>
        <v/>
      </c>
      <c r="Y222" s="4" t="e">
        <f>IF(X222="",#N/A,SUM(X$210:X222)/COUNT(X$210:X222))</f>
        <v>#N/A</v>
      </c>
    </row>
    <row r="223" spans="1:25" outlineLevel="1" x14ac:dyDescent="0.25">
      <c r="A223" s="7">
        <v>2023</v>
      </c>
      <c r="B223" s="7" t="s">
        <v>59</v>
      </c>
      <c r="C223" s="7">
        <v>14</v>
      </c>
      <c r="D223" s="7" t="s">
        <v>7</v>
      </c>
      <c r="E223" s="7" t="s">
        <v>61</v>
      </c>
      <c r="F223" s="17">
        <v>4</v>
      </c>
      <c r="G223" s="7" t="s">
        <v>57</v>
      </c>
      <c r="H223" s="7" t="s">
        <v>53</v>
      </c>
      <c r="I223" s="7" t="s">
        <v>56</v>
      </c>
      <c r="J223" s="7">
        <v>22</v>
      </c>
      <c r="K223" s="7">
        <v>23</v>
      </c>
      <c r="L223" s="1">
        <f t="shared" si="89"/>
        <v>-1</v>
      </c>
      <c r="M223">
        <f>IF(J223="","",SUM(J$210:J223))</f>
        <v>290</v>
      </c>
      <c r="N223">
        <f>IF(K223="","",SUM(K$210:K223))</f>
        <v>276</v>
      </c>
      <c r="O223" s="1">
        <f t="shared" si="90"/>
        <v>14</v>
      </c>
      <c r="P223" s="2">
        <f t="shared" si="91"/>
        <v>0</v>
      </c>
      <c r="Q223" s="4">
        <f>IF(P223="",#N/A,SUM(P$210:P223)/COUNT(P$210:P223))</f>
        <v>0.46153846153846156</v>
      </c>
      <c r="R223" s="2">
        <f t="shared" si="92"/>
        <v>0</v>
      </c>
      <c r="S223" s="3" t="e">
        <f>IF(OR(ISNA(Q224),ISBLANK(Q224)),SUM(R$210:R223)/COUNT(R$210:R223),#N/A)</f>
        <v>#N/A</v>
      </c>
      <c r="T223" s="2">
        <f t="shared" si="93"/>
        <v>0</v>
      </c>
      <c r="U223" s="3" t="e">
        <f>IF(OR(ISNA(Q224),ISBLANK(Q224)),SUM(T$210:T223)/COUNT(T$210:T223),#N/A)</f>
        <v>#N/A</v>
      </c>
      <c r="V223" s="2" t="str">
        <f>IF(P223="",#N/A,IF(D223="H",P223,""))</f>
        <v/>
      </c>
      <c r="W223" s="4" t="e">
        <f>IF(V223="",#N/A,SUM(V$210:V223)/COUNT(V$210:V223))</f>
        <v>#N/A</v>
      </c>
      <c r="X223" s="2">
        <f>IF(P223="",#N/A,IF(D223="A",P223,""))</f>
        <v>0</v>
      </c>
      <c r="Y223" s="4">
        <f>IF(X223="",#N/A,SUM(X$210:X223)/COUNT(X$210:X223))</f>
        <v>0.42857142857142855</v>
      </c>
    </row>
    <row r="224" spans="1:25" outlineLevel="1" x14ac:dyDescent="0.25">
      <c r="A224" s="7">
        <v>2023</v>
      </c>
      <c r="B224" s="7" t="s">
        <v>59</v>
      </c>
      <c r="C224" s="7">
        <v>15</v>
      </c>
      <c r="D224" s="7" t="s">
        <v>6</v>
      </c>
      <c r="E224" s="7" t="s">
        <v>74</v>
      </c>
      <c r="F224" s="17">
        <v>2</v>
      </c>
      <c r="G224" s="7" t="s">
        <v>48</v>
      </c>
      <c r="H224" s="7" t="s">
        <v>54</v>
      </c>
      <c r="I224" s="7" t="s">
        <v>50</v>
      </c>
      <c r="J224" s="7">
        <v>31</v>
      </c>
      <c r="K224" s="7">
        <v>37</v>
      </c>
      <c r="L224" s="1">
        <f t="shared" si="89"/>
        <v>-6</v>
      </c>
      <c r="M224">
        <f>IF(J224="","",SUM(J$210:J224))</f>
        <v>321</v>
      </c>
      <c r="N224">
        <f>IF(K224="","",SUM(K$210:K224))</f>
        <v>313</v>
      </c>
      <c r="O224" s="1">
        <f t="shared" si="90"/>
        <v>8</v>
      </c>
      <c r="P224" s="2">
        <f t="shared" si="91"/>
        <v>0</v>
      </c>
      <c r="Q224" s="4">
        <f>IF(P224="",#N/A,SUM(P$210:P224)/COUNT(P$210:P224))</f>
        <v>0.42857142857142855</v>
      </c>
      <c r="R224" s="2">
        <f t="shared" si="92"/>
        <v>0</v>
      </c>
      <c r="S224" s="3">
        <f>IF(OR(ISNA(Q225),ISBLANK(Q225)),SUM(R$210:R224)/COUNT(R$210:R224),#N/A)</f>
        <v>0.42857142857142855</v>
      </c>
      <c r="T224" s="2">
        <f t="shared" si="93"/>
        <v>0</v>
      </c>
      <c r="U224" s="3">
        <f>IF(OR(ISNA(Q225),ISBLANK(Q225)),SUM(T$210:T224)/COUNT(T$210:T224),#N/A)</f>
        <v>0.42857142857142855</v>
      </c>
      <c r="V224" s="2">
        <f>IF(P224="",#N/A,IF(D224="H",P224,""))</f>
        <v>0</v>
      </c>
      <c r="W224" s="4">
        <f>IF(V224="",#N/A,SUM(V$210:V224)/COUNT(V$210:V224))</f>
        <v>0.42857142857142855</v>
      </c>
      <c r="X224" s="2" t="str">
        <f>IF(P224="",#N/A,IF(D224="A",P224,""))</f>
        <v/>
      </c>
      <c r="Y224" s="4" t="e">
        <f>IF(X224="",#N/A,SUM(X$210:X224)/COUNT(X$210:X224))</f>
        <v>#N/A</v>
      </c>
    </row>
    <row r="225" spans="1:25" outlineLevel="1" x14ac:dyDescent="0.25">
      <c r="A225" s="7">
        <v>2023</v>
      </c>
      <c r="B225" s="7" t="s">
        <v>59</v>
      </c>
      <c r="C225" s="7">
        <v>16</v>
      </c>
      <c r="D225" s="7" t="s">
        <v>6</v>
      </c>
      <c r="E225" s="7" t="s">
        <v>35</v>
      </c>
      <c r="F225" s="17">
        <v>3</v>
      </c>
      <c r="G225" s="7" t="s">
        <v>48</v>
      </c>
      <c r="H225" s="7" t="s">
        <v>55</v>
      </c>
      <c r="I225" s="7" t="s">
        <v>51</v>
      </c>
      <c r="J225" s="7"/>
      <c r="K225" s="7"/>
      <c r="L225" s="1" t="str">
        <f t="shared" si="89"/>
        <v/>
      </c>
      <c r="M225" t="str">
        <f>IF(J225="","",SUM(J$210:J225))</f>
        <v/>
      </c>
      <c r="N225" t="str">
        <f>IF(K225="","",SUM(K$210:K225))</f>
        <v/>
      </c>
      <c r="O225" s="1" t="str">
        <f t="shared" si="90"/>
        <v/>
      </c>
      <c r="P225" s="2" t="str">
        <f t="shared" si="91"/>
        <v/>
      </c>
      <c r="Q225" s="4" t="e">
        <f>IF(P225="",#N/A,SUM(P$210:P225)/COUNT(P$210:P225))</f>
        <v>#N/A</v>
      </c>
      <c r="R225" s="2">
        <f t="shared" si="92"/>
        <v>0</v>
      </c>
      <c r="S225" s="3">
        <f>IF(OR(ISNA(Q226),ISBLANK(Q226)),SUM(R$210:R225)/COUNT(R$210:R225),#N/A)</f>
        <v>0.4</v>
      </c>
      <c r="T225" s="2">
        <f t="shared" si="93"/>
        <v>1</v>
      </c>
      <c r="U225" s="3">
        <f>IF(OR(ISNA(Q226),ISBLANK(Q226)),SUM(T$210:T225)/COUNT(T$210:T225),#N/A)</f>
        <v>0.46666666666666667</v>
      </c>
      <c r="V225" s="2" t="e">
        <f>IF(P225="",#N/A,IF(D225="H",P225,""))</f>
        <v>#N/A</v>
      </c>
      <c r="W225" s="4" t="e">
        <f>IF(V225="",#N/A,SUM(V$210:V225)/COUNT(V$210:V225))</f>
        <v>#N/A</v>
      </c>
      <c r="X225" s="2" t="e">
        <f>IF(P225="",#N/A,IF(D225="A",P225,""))</f>
        <v>#N/A</v>
      </c>
      <c r="Y225" s="4" t="e">
        <f>IF(X225="",#N/A,SUM(X$210:X225)/COUNT(X$210:X225))</f>
        <v>#N/A</v>
      </c>
    </row>
    <row r="226" spans="1:25" outlineLevel="1" x14ac:dyDescent="0.25">
      <c r="A226" s="7">
        <v>2023</v>
      </c>
      <c r="B226" s="7" t="s">
        <v>59</v>
      </c>
      <c r="C226" s="7">
        <v>17</v>
      </c>
      <c r="D226" s="7" t="s">
        <v>7</v>
      </c>
      <c r="E226" s="7" t="s">
        <v>31</v>
      </c>
      <c r="F226" s="17">
        <v>2</v>
      </c>
      <c r="G226" s="7" t="s">
        <v>48</v>
      </c>
      <c r="H226" s="7" t="s">
        <v>54</v>
      </c>
      <c r="I226" s="7" t="s">
        <v>51</v>
      </c>
      <c r="J226" s="7"/>
      <c r="K226" s="7"/>
      <c r="L226" s="1" t="str">
        <f t="shared" si="89"/>
        <v/>
      </c>
      <c r="M226" t="str">
        <f>IF(J226="","",SUM(J$210:J226))</f>
        <v/>
      </c>
      <c r="N226" t="str">
        <f>IF(K226="","",SUM(K$210:K226))</f>
        <v/>
      </c>
      <c r="O226" s="1" t="str">
        <f t="shared" si="90"/>
        <v/>
      </c>
      <c r="P226" s="2" t="str">
        <f t="shared" si="91"/>
        <v/>
      </c>
      <c r="Q226" s="4" t="e">
        <f>IF(P226="",#N/A,SUM(P$210:P226)/COUNT(P$210:P226))</f>
        <v>#N/A</v>
      </c>
      <c r="R226" s="2">
        <f t="shared" si="92"/>
        <v>0</v>
      </c>
      <c r="S226" s="3">
        <f>IF(OR(ISNA(Q227),ISBLANK(Q227)),SUM(R$210:R226)/COUNT(R$210:R226),#N/A)</f>
        <v>0.375</v>
      </c>
      <c r="T226" s="2">
        <f t="shared" si="93"/>
        <v>1</v>
      </c>
      <c r="U226" s="3">
        <f>IF(OR(ISNA(Q227),ISBLANK(Q227)),SUM(T$210:T226)/COUNT(T$210:T226),#N/A)</f>
        <v>0.5</v>
      </c>
      <c r="V226" s="2" t="e">
        <f>IF(P226="",#N/A,IF(D226="H",P226,""))</f>
        <v>#N/A</v>
      </c>
      <c r="W226" s="4" t="e">
        <f>IF(V226="",#N/A,SUM(V$210:V226)/COUNT(V$210:V226))</f>
        <v>#N/A</v>
      </c>
      <c r="X226" s="2" t="e">
        <f>IF(P226="",#N/A,IF(D226="A",P226,""))</f>
        <v>#N/A</v>
      </c>
      <c r="Y226" s="4" t="e">
        <f>IF(X226="",#N/A,SUM(X$210:X226)/COUNT(X$210:X226))</f>
        <v>#N/A</v>
      </c>
    </row>
    <row r="227" spans="1:25" outlineLevel="1" x14ac:dyDescent="0.25">
      <c r="A227" s="7">
        <v>2023</v>
      </c>
      <c r="B227" s="7" t="s">
        <v>59</v>
      </c>
      <c r="C227" s="7">
        <v>18</v>
      </c>
      <c r="D227" s="7" t="s">
        <v>7</v>
      </c>
      <c r="E227" s="7" t="s">
        <v>25</v>
      </c>
      <c r="F227" s="17">
        <v>1</v>
      </c>
      <c r="G227" s="7" t="s">
        <v>48</v>
      </c>
      <c r="H227" s="7" t="s">
        <v>49</v>
      </c>
      <c r="I227" s="7" t="s">
        <v>52</v>
      </c>
      <c r="J227" s="7"/>
      <c r="K227" s="7"/>
      <c r="L227" s="1" t="str">
        <f t="shared" si="89"/>
        <v/>
      </c>
      <c r="M227" t="str">
        <f>IF(J227="","",SUM(J$210:J227))</f>
        <v/>
      </c>
      <c r="N227" t="str">
        <f>IF(K227="","",SUM(K$210:K227))</f>
        <v/>
      </c>
      <c r="O227" s="1" t="str">
        <f t="shared" si="90"/>
        <v/>
      </c>
      <c r="P227" s="2" t="str">
        <f t="shared" si="91"/>
        <v/>
      </c>
      <c r="Q227" s="4" t="e">
        <f>IF(P227="",#N/A,SUM(P$210:P227)/COUNT(P$210:P227))</f>
        <v>#N/A</v>
      </c>
      <c r="R227" s="2">
        <f t="shared" si="92"/>
        <v>0</v>
      </c>
      <c r="S227" s="3">
        <f>IF(OR(ISNA(Q228),ISBLANK(Q228)),SUM(R$210:R227)/COUNT(R$210:R227),#N/A)</f>
        <v>0.35294117647058826</v>
      </c>
      <c r="T227" s="2">
        <f t="shared" si="93"/>
        <v>1</v>
      </c>
      <c r="U227" s="3">
        <f>IF(OR(ISNA(Q228),ISBLANK(Q228)),SUM(T$210:T227)/COUNT(T$210:T227),#N/A)</f>
        <v>0.52941176470588236</v>
      </c>
      <c r="V227" s="2" t="e">
        <f>IF(P227="",#N/A,IF(D227="H",P227,""))</f>
        <v>#N/A</v>
      </c>
      <c r="W227" s="4" t="e">
        <f>IF(V227="",#N/A,SUM(V$210:V227)/COUNT(V$210:V227))</f>
        <v>#N/A</v>
      </c>
      <c r="X227" s="2" t="e">
        <f>IF(P227="",#N/A,IF(D227="A",P227,""))</f>
        <v>#N/A</v>
      </c>
      <c r="Y227" s="4" t="e">
        <f>IF(X227="",#N/A,SUM(X$210:X227)/COUNT(X$210:X227))</f>
        <v>#N/A</v>
      </c>
    </row>
    <row r="228" spans="1:25" outlineLevel="1" x14ac:dyDescent="0.25">
      <c r="L228" s="1"/>
      <c r="O228" s="1"/>
      <c r="P228" s="2"/>
      <c r="Q228" s="4"/>
      <c r="R228" s="2"/>
      <c r="S228" s="3"/>
      <c r="T228" s="2"/>
      <c r="U228" s="3"/>
      <c r="V228" s="2"/>
      <c r="W228" s="4"/>
      <c r="Y228" s="4"/>
    </row>
    <row r="229" spans="1:25" outlineLevel="1" x14ac:dyDescent="0.25">
      <c r="A229" s="8">
        <v>2023</v>
      </c>
      <c r="B229" s="8" t="s">
        <v>60</v>
      </c>
      <c r="C229" s="8" t="s">
        <v>69</v>
      </c>
      <c r="D229" s="8"/>
      <c r="E229" s="8"/>
      <c r="F229" s="16"/>
      <c r="G229" s="8"/>
      <c r="H229" s="8"/>
      <c r="I229" s="8"/>
      <c r="J229" s="8"/>
      <c r="K229" s="8"/>
    </row>
    <row r="230" spans="1:25" outlineLevel="1" x14ac:dyDescent="0.25">
      <c r="A230" s="8">
        <v>2023</v>
      </c>
      <c r="B230" s="8" t="s">
        <v>60</v>
      </c>
      <c r="C230" s="8" t="s">
        <v>70</v>
      </c>
      <c r="D230" s="8"/>
      <c r="E230" s="8"/>
      <c r="F230" s="16"/>
      <c r="G230" s="8"/>
      <c r="H230" s="8"/>
      <c r="I230" s="8"/>
      <c r="J230" s="8"/>
      <c r="K230" s="8"/>
    </row>
    <row r="231" spans="1:25" outlineLevel="1" x14ac:dyDescent="0.25">
      <c r="A231" s="8">
        <v>2023</v>
      </c>
      <c r="B231" s="8" t="s">
        <v>60</v>
      </c>
      <c r="C231" s="8" t="s">
        <v>71</v>
      </c>
      <c r="D231" s="8"/>
      <c r="E231" s="8"/>
      <c r="F231" s="16"/>
      <c r="G231" s="8"/>
      <c r="H231" s="8"/>
      <c r="I231" s="8"/>
      <c r="J231" s="8"/>
      <c r="K231" s="8"/>
    </row>
    <row r="232" spans="1:25" outlineLevel="1" x14ac:dyDescent="0.25">
      <c r="A232" s="8">
        <v>2023</v>
      </c>
      <c r="B232" s="8" t="s">
        <v>60</v>
      </c>
      <c r="C232" s="8" t="s">
        <v>72</v>
      </c>
      <c r="D232" s="8"/>
      <c r="E232" s="8"/>
      <c r="F232" s="16"/>
      <c r="G232" s="8"/>
      <c r="H232" s="8"/>
      <c r="I232" s="8"/>
      <c r="J232" s="8"/>
      <c r="K232" s="8"/>
    </row>
  </sheetData>
  <conditionalFormatting sqref="G1:I1048576">
    <cfRule type="expression" dxfId="5" priority="3">
      <formula>$F1=4</formula>
    </cfRule>
    <cfRule type="expression" dxfId="4" priority="4">
      <formula>$F1=3</formula>
    </cfRule>
    <cfRule type="expression" dxfId="3" priority="5">
      <formula>$F1=2</formula>
    </cfRule>
    <cfRule type="expression" dxfId="2" priority="6">
      <formula>$F1=1</formula>
    </cfRule>
  </conditionalFormatting>
  <conditionalFormatting sqref="J1:J1048576">
    <cfRule type="expression" dxfId="1" priority="2">
      <formula>L1&gt;0</formula>
    </cfRule>
  </conditionalFormatting>
  <conditionalFormatting sqref="K1:K1048576">
    <cfRule type="expression" dxfId="0" priority="1">
      <formula>L1&lt;0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Thomas Burkhardt</cp:lastModifiedBy>
  <dcterms:created xsi:type="dcterms:W3CDTF">2016-08-22T12:18:20Z</dcterms:created>
  <dcterms:modified xsi:type="dcterms:W3CDTF">2023-12-10T21:43:29Z</dcterms:modified>
</cp:coreProperties>
</file>