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27AAFD9D-8B07-40EC-9FDE-36DCCACBDC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8" i="1"/>
  <c r="Q10" i="1"/>
  <c r="X10" i="1"/>
  <c r="P11" i="1"/>
  <c r="P5" i="1"/>
  <c r="P9" i="1"/>
  <c r="N24" i="1"/>
  <c r="P7" i="1"/>
  <c r="P12" i="1"/>
  <c r="P6" i="1"/>
  <c r="P2" i="1"/>
  <c r="N4" i="1" l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X4" i="1"/>
  <c r="Q4" i="1"/>
  <c r="N2" i="1"/>
  <c r="N16" i="1"/>
  <c r="N25" i="1"/>
  <c r="N11" i="1"/>
  <c r="N6" i="1"/>
  <c r="N20" i="1"/>
  <c r="O18" i="1" l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W18" i="1" s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P20" i="1" s="1"/>
  <c r="O25" i="1"/>
  <c r="O21" i="1"/>
  <c r="X12" i="1"/>
  <c r="Q12" i="1"/>
  <c r="Q7" i="1"/>
  <c r="X7" i="1"/>
  <c r="O26" i="1"/>
  <c r="P16" i="1" l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Burkhardt Thomas</author>
  </authors>
  <commentList>
    <comment ref="L1" authorId="0" shapeId="0" xr:uid="{00000000-0006-0000-0000-000001000000}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<sst xmlns="http://schemas.openxmlformats.org/spreadsheetml/2006/main" count="54" uniqueCount="43">
  <si>
    <t>vegas</t>
  </si>
  <si>
    <t>TEAM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</si>
  <si>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</si>
  <si>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</si>
  <si>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</si>
  <si>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</si>
  <si>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</si>
  <si>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</si>
  <si>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</si>
  <si>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</si>
  <si>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</si>
  <si>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</si>
  <si>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</si>
  <si>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</si>
  <si>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</si>
  <si>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</si>
  <si>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</si>
  <si>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</si>
  <si>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</si>
  <si>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</si>
  <si>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23   39</t>
  </si>
  <si>
    <t xml:space="preserve">  30   39</t>
  </si>
  <si>
    <t xml:space="preserve">  17   30</t>
  </si>
  <si>
    <t xml:space="preserve">  17   80</t>
  </si>
  <si>
    <t xml:space="preserve">  7    28</t>
  </si>
  <si>
    <t xml:space="preserve">  21   27</t>
  </si>
  <si>
    <t xml:space="preserve">  27   63</t>
  </si>
  <si>
    <t xml:space="preserve">  20   55</t>
  </si>
  <si>
    <t xml:space="preserve">  24   50</t>
  </si>
  <si>
    <t xml:space="preserve">  31   50</t>
  </si>
  <si>
    <t xml:space="preserve">  34   34</t>
  </si>
  <si>
    <t xml:space="preserve">  19   28</t>
  </si>
  <si>
    <t xml:space="preserve">  28   28</t>
  </si>
  <si>
    <t xml:space="preserve">  26   27</t>
  </si>
  <si>
    <t xml:space="preserve">  10   68</t>
  </si>
  <si>
    <t xml:space="preserve">  16   55</t>
  </si>
  <si>
    <t xml:space="preserve">  20   47</t>
  </si>
  <si>
    <t xml:space="preserve">  13   45</t>
  </si>
  <si>
    <t xml:space="preserve">  24   40</t>
  </si>
  <si>
    <t xml:space="preserve">  14   39</t>
  </si>
  <si>
    <t xml:space="preserve">  3    31</t>
  </si>
  <si>
    <t xml:space="preserve">  9    26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</si>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</sst>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G8" sqref="G8"/>
    </sheetView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 t="s">
        <v>1</v>
      </c>
      <c r="B1" s="1" t="s">
        <v>6</v>
      </c>
      <c r="C1" s="1" t="s">
        <v>0</v>
      </c>
      <c r="D1" s="1" t="s">
        <v>7</v>
      </c>
      <c r="E1" s="2" t="s">
        <v>15</v>
      </c>
      <c r="F1" s="2" t="s">
        <v>8</v>
      </c>
      <c r="G1" s="3">
        <f>Q28</f>
        <v>20</v>
      </c>
      <c r="H1" s="2" t="s">
        <v>16</v>
      </c>
      <c r="I1" s="2" t="s">
        <v>8</v>
      </c>
      <c r="J1" s="3">
        <f>X28</f>
        <v>21</v>
      </c>
      <c r="K1" s="2"/>
      <c r="L1" s="2" t="s">
        <v>13</v>
      </c>
      <c r="M1" s="2" t="s">
        <v>9</v>
      </c>
      <c r="N1" s="2" t="s">
        <v>10</v>
      </c>
      <c r="O1" s="2" t="s">
        <v>11</v>
      </c>
      <c r="P1" s="12" t="s">
        <v>12</v>
      </c>
      <c r="Q1" s="12"/>
      <c r="R1" s="2"/>
      <c r="S1" s="2" t="s">
        <v>14</v>
      </c>
      <c r="T1" s="2" t="s">
        <v>9</v>
      </c>
      <c r="U1" s="2" t="s">
        <v>10</v>
      </c>
      <c r="V1" s="2" t="s">
        <v>11</v>
      </c>
      <c r="W1" s="12" t="s">
        <v>12</v>
      </c>
      <c r="X1" s="12"/>
    </row>
    <row r="2" spans="1:24" ht="15" x14ac:dyDescent="0.2">
      <c r="A2" s="5" t="s">
        <v>2</v>
      </c>
      <c r="B2" s="6" t="s">
        <v>2</v>
      </c>
      <c r="C2" s="6">
        <v>-3</v>
      </c>
      <c r="D2" s="6">
        <v>40</v>
      </c>
      <c r="E2" s="7" t="str">
        <f>B2</f>
        <v xml:space="preserve">NE </v>
      </c>
      <c r="F2" s="8">
        <f>(D2+C2)/2-C2</f>
        <v>21.5</v>
      </c>
      <c r="G2" s="9">
        <f t="dataTable" ref="G2:G5" dt2D="0" dtr="0" r1="N14"/>
        <v>20</v>
      </c>
      <c r="H2" s="7" t="str">
        <f>IF(B2=A2,"Opp",A2)</f>
        <v>Opp</v>
      </c>
      <c r="I2" s="8">
        <f>(D2+C2)/2</f>
        <v>18.5</v>
      </c>
      <c r="J2" s="9">
        <f t="dataTable" ref="J2:J5" dt2D="0" dtr="0" r1="U14"/>
        <v>20</v>
      </c>
      <c r="L2" s="10" t="s">
        <v>26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63</v>
      </c>
      <c r="P2" s="4">
        <f>SMALL(M$2:M$12,ROW()-1)</f>
        <v>17</v>
      </c>
      <c r="Q2" s="4">
        <f t="shared" ref="Q2:Q12" si="1">INDEX(O$2:O$12,$N2)</f>
        <v>30</v>
      </c>
      <c r="S2" s="10" t="s">
        <v>23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80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3</v>
      </c>
      <c r="B3" s="6" t="s">
        <v>3</v>
      </c>
      <c r="C3" s="6">
        <v>-3</v>
      </c>
      <c r="D3" s="6">
        <v>51</v>
      </c>
      <c r="E3" s="7" t="str">
        <f t="shared" ref="E3:E5" si="4">B3</f>
        <v xml:space="preserve">KC </v>
      </c>
      <c r="F3" s="8">
        <f t="shared" ref="F3:F5" si="5">(D3+C3)/2-C3</f>
        <v>27</v>
      </c>
      <c r="G3" s="9">
        <v>27</v>
      </c>
      <c r="H3" s="7" t="str">
        <f t="shared" ref="H3:H5" si="6">IF(B3=A3,"Opp",A3)</f>
        <v>Opp</v>
      </c>
      <c r="I3" s="8">
        <f t="shared" ref="I3:I5" si="7">(D3+C3)/2</f>
        <v>24</v>
      </c>
      <c r="J3" s="9">
        <v>24</v>
      </c>
      <c r="L3" s="10" t="s">
        <v>27</v>
      </c>
      <c r="M3" s="4">
        <f t="shared" ref="M3:M12" si="8">VALUE(LEFT(L3,FIND("   ",L3,1)-1))</f>
        <v>20</v>
      </c>
      <c r="N3" s="4">
        <f t="shared" si="0"/>
        <v>9</v>
      </c>
      <c r="O3" s="4">
        <f t="shared" ref="O3:O12" si="9">VALUE(RIGHT(L3,LEN(L3)-FIND("   ",L3,1)))</f>
        <v>55</v>
      </c>
      <c r="P3" s="4">
        <f t="shared" ref="P3:P12" si="10">SMALL(M$2:M$12,ROW()-1)</f>
        <v>19</v>
      </c>
      <c r="Q3" s="4">
        <f t="shared" si="1"/>
        <v>28</v>
      </c>
      <c r="S3" s="10" t="s">
        <v>34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68</v>
      </c>
      <c r="W3" s="4">
        <f t="shared" ref="W3:W12" si="13">SMALL(T$2:T$12,ROW()-1)</f>
        <v>7</v>
      </c>
      <c r="X3" s="4">
        <f t="shared" si="3"/>
        <v>28</v>
      </c>
    </row>
    <row r="4" spans="1:24" ht="15" x14ac:dyDescent="0.2">
      <c r="A4" s="5" t="s">
        <v>4</v>
      </c>
      <c r="B4" s="6" t="s">
        <v>4</v>
      </c>
      <c r="C4" s="6">
        <v>-4</v>
      </c>
      <c r="D4" s="6">
        <v>38</v>
      </c>
      <c r="E4" s="7" t="str">
        <f t="shared" si="4"/>
        <v>MIN</v>
      </c>
      <c r="F4" s="8">
        <f t="shared" si="5"/>
        <v>21</v>
      </c>
      <c r="G4" s="9">
        <v>20</v>
      </c>
      <c r="H4" s="7" t="str">
        <f t="shared" si="6"/>
        <v>Opp</v>
      </c>
      <c r="I4" s="8">
        <f t="shared" si="7"/>
        <v>17</v>
      </c>
      <c r="J4" s="9">
        <v>17</v>
      </c>
      <c r="L4" s="10" t="s">
        <v>28</v>
      </c>
      <c r="M4" s="4">
        <f t="shared" si="8"/>
        <v>24</v>
      </c>
      <c r="N4" s="4">
        <f t="shared" si="0"/>
        <v>2</v>
      </c>
      <c r="O4" s="4">
        <f t="shared" si="9"/>
        <v>50</v>
      </c>
      <c r="P4" s="4">
        <f t="shared" si="10"/>
        <v>20</v>
      </c>
      <c r="Q4" s="4">
        <f t="shared" si="1"/>
        <v>55</v>
      </c>
      <c r="S4" s="10" t="s">
        <v>35</v>
      </c>
      <c r="T4" s="4">
        <f t="shared" si="11"/>
        <v>16</v>
      </c>
      <c r="U4" s="4">
        <f t="shared" si="2"/>
        <v>11</v>
      </c>
      <c r="V4" s="4">
        <f t="shared" si="12"/>
        <v>55</v>
      </c>
      <c r="W4" s="4">
        <f t="shared" si="13"/>
        <v>9</v>
      </c>
      <c r="X4" s="4">
        <f t="shared" si="3"/>
        <v>68</v>
      </c>
    </row>
    <row r="5" spans="1:24" ht="15" x14ac:dyDescent="0.2">
      <c r="A5" s="5" t="s">
        <v>5</v>
      </c>
      <c r="B5" s="6" t="s">
        <v>42</v>
      </c>
      <c r="C5" s="6">
        <v>-2</v>
      </c>
      <c r="D5" s="6">
        <v>41</v>
      </c>
      <c r="E5" s="7" t="str">
        <f t="shared" si="4"/>
        <v>GB</v>
      </c>
      <c r="F5" s="8">
        <f t="shared" si="5"/>
        <v>21.5</v>
      </c>
      <c r="G5" s="9">
        <v>20</v>
      </c>
      <c r="H5" s="7" t="str">
        <f t="shared" si="6"/>
        <v>LAR</v>
      </c>
      <c r="I5" s="8">
        <f t="shared" si="7"/>
        <v>19.5</v>
      </c>
      <c r="J5" s="9">
        <v>20</v>
      </c>
      <c r="L5" s="10" t="s">
        <v>29</v>
      </c>
      <c r="M5" s="4">
        <f t="shared" si="8"/>
        <v>31</v>
      </c>
      <c r="N5" s="4">
        <f t="shared" si="0"/>
        <v>5</v>
      </c>
      <c r="O5" s="4">
        <f t="shared" si="9"/>
        <v>50</v>
      </c>
      <c r="P5" s="4">
        <f t="shared" si="10"/>
        <v>23</v>
      </c>
      <c r="Q5" s="4">
        <f t="shared" si="1"/>
        <v>39</v>
      </c>
      <c r="S5" s="10" t="s">
        <v>36</v>
      </c>
      <c r="T5" s="4">
        <f t="shared" si="11"/>
        <v>20</v>
      </c>
      <c r="U5" s="4">
        <f t="shared" si="2"/>
        <v>2</v>
      </c>
      <c r="V5" s="4">
        <f t="shared" si="12"/>
        <v>47</v>
      </c>
      <c r="W5" s="4">
        <f t="shared" si="13"/>
        <v>10</v>
      </c>
      <c r="X5" s="4">
        <f t="shared" si="3"/>
        <v>45</v>
      </c>
    </row>
    <row r="6" spans="1:24" x14ac:dyDescent="0.2">
      <c r="L6" s="10" t="s">
        <v>20</v>
      </c>
      <c r="M6" s="4">
        <f t="shared" si="8"/>
        <v>23</v>
      </c>
      <c r="N6" s="4">
        <f t="shared" si="0"/>
        <v>3</v>
      </c>
      <c r="O6" s="4">
        <f t="shared" si="9"/>
        <v>39</v>
      </c>
      <c r="P6" s="4">
        <f t="shared" si="10"/>
        <v>24</v>
      </c>
      <c r="Q6" s="4">
        <f t="shared" si="1"/>
        <v>50</v>
      </c>
      <c r="S6" s="10" t="s">
        <v>37</v>
      </c>
      <c r="T6" s="4">
        <f t="shared" si="11"/>
        <v>13</v>
      </c>
      <c r="U6" s="4">
        <f t="shared" si="2"/>
        <v>5</v>
      </c>
      <c r="V6" s="4">
        <f t="shared" si="12"/>
        <v>45</v>
      </c>
      <c r="W6" s="4">
        <f t="shared" si="13"/>
        <v>13</v>
      </c>
      <c r="X6" s="4">
        <f t="shared" si="3"/>
        <v>55</v>
      </c>
    </row>
    <row r="7" spans="1:24" x14ac:dyDescent="0.2">
      <c r="L7" s="10" t="s">
        <v>21</v>
      </c>
      <c r="M7" s="4">
        <f t="shared" si="8"/>
        <v>30</v>
      </c>
      <c r="N7" s="4">
        <f t="shared" si="0"/>
        <v>11</v>
      </c>
      <c r="O7" s="4">
        <f t="shared" si="9"/>
        <v>39</v>
      </c>
      <c r="P7" s="4">
        <f t="shared" si="10"/>
        <v>26</v>
      </c>
      <c r="Q7" s="4">
        <f t="shared" si="1"/>
        <v>27</v>
      </c>
      <c r="S7" s="10" t="s">
        <v>38</v>
      </c>
      <c r="T7" s="4">
        <f t="shared" si="11"/>
        <v>24</v>
      </c>
      <c r="U7" s="4">
        <f t="shared" si="2"/>
        <v>7</v>
      </c>
      <c r="V7" s="4">
        <f t="shared" si="12"/>
        <v>40</v>
      </c>
      <c r="W7" s="4">
        <f t="shared" si="13"/>
        <v>14</v>
      </c>
      <c r="X7" s="4">
        <f t="shared" si="3"/>
        <v>26</v>
      </c>
    </row>
    <row r="8" spans="1:24" x14ac:dyDescent="0.2">
      <c r="L8" s="10" t="s">
        <v>30</v>
      </c>
      <c r="M8" s="4">
        <f t="shared" si="8"/>
        <v>34</v>
      </c>
      <c r="N8" s="4">
        <f t="shared" si="0"/>
        <v>1</v>
      </c>
      <c r="O8" s="4">
        <f t="shared" si="9"/>
        <v>34</v>
      </c>
      <c r="P8" s="4">
        <f t="shared" si="10"/>
        <v>27</v>
      </c>
      <c r="Q8" s="4">
        <f t="shared" si="1"/>
        <v>63</v>
      </c>
      <c r="S8" s="10" t="s">
        <v>39</v>
      </c>
      <c r="T8" s="4">
        <f t="shared" si="11"/>
        <v>14</v>
      </c>
      <c r="U8" s="4">
        <f t="shared" si="2"/>
        <v>3</v>
      </c>
      <c r="V8" s="4">
        <f t="shared" si="12"/>
        <v>39</v>
      </c>
      <c r="W8" s="4">
        <f t="shared" si="13"/>
        <v>16</v>
      </c>
      <c r="X8" s="4">
        <f t="shared" si="3"/>
        <v>80</v>
      </c>
    </row>
    <row r="9" spans="1:24" x14ac:dyDescent="0.2">
      <c r="B9" s="8" t="str">
        <f>B2&amp;" "&amp;G2&amp;"-"&amp;J2</f>
        <v>NE  20-20</v>
      </c>
      <c r="L9" s="10" t="s">
        <v>22</v>
      </c>
      <c r="M9" s="4">
        <f t="shared" si="8"/>
        <v>17</v>
      </c>
      <c r="N9" s="4">
        <f t="shared" si="0"/>
        <v>10</v>
      </c>
      <c r="O9" s="4">
        <f t="shared" si="9"/>
        <v>30</v>
      </c>
      <c r="P9" s="4">
        <f t="shared" si="10"/>
        <v>28</v>
      </c>
      <c r="Q9" s="4">
        <f t="shared" si="1"/>
        <v>28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27</v>
      </c>
    </row>
    <row r="10" spans="1:24" ht="15" x14ac:dyDescent="0.2">
      <c r="B10" s="8" t="str">
        <f t="shared" ref="B10:B12" si="14">B3&amp;" "&amp;G3&amp;"-"&amp;J3</f>
        <v>KC  27-24</v>
      </c>
      <c r="C10" s="11" t="str">
        <f>B9&amp;", "&amp;B10</f>
        <v>NE  20-20, KC  27-24</v>
      </c>
      <c r="L10" s="10" t="s">
        <v>31</v>
      </c>
      <c r="M10" s="4">
        <f t="shared" si="8"/>
        <v>19</v>
      </c>
      <c r="N10" s="4">
        <f t="shared" si="0"/>
        <v>6</v>
      </c>
      <c r="O10" s="4">
        <f t="shared" si="9"/>
        <v>28</v>
      </c>
      <c r="P10" s="4">
        <f t="shared" si="10"/>
        <v>30</v>
      </c>
      <c r="Q10" s="4">
        <f t="shared" si="1"/>
        <v>39</v>
      </c>
      <c r="S10" s="10" t="s">
        <v>24</v>
      </c>
      <c r="T10" s="4">
        <f t="shared" si="11"/>
        <v>7</v>
      </c>
      <c r="U10" s="4">
        <f t="shared" si="2"/>
        <v>4</v>
      </c>
      <c r="V10" s="4">
        <f t="shared" si="12"/>
        <v>28</v>
      </c>
      <c r="W10" s="4">
        <f t="shared" si="13"/>
        <v>20</v>
      </c>
      <c r="X10" s="4">
        <f t="shared" si="3"/>
        <v>40</v>
      </c>
    </row>
    <row r="11" spans="1:24" ht="15" x14ac:dyDescent="0.2">
      <c r="B11" s="8" t="str">
        <f t="shared" si="14"/>
        <v>MIN 20-17</v>
      </c>
      <c r="C11" s="11" t="str">
        <f>C10&amp;", "&amp;B11</f>
        <v>NE  20-20, KC  27-24, MIN 20-17</v>
      </c>
      <c r="L11" s="10" t="s">
        <v>32</v>
      </c>
      <c r="M11" s="4">
        <f t="shared" si="8"/>
        <v>28</v>
      </c>
      <c r="N11" s="4">
        <f t="shared" si="0"/>
        <v>4</v>
      </c>
      <c r="O11" s="4">
        <f t="shared" si="9"/>
        <v>28</v>
      </c>
      <c r="P11" s="4">
        <f t="shared" si="10"/>
        <v>31</v>
      </c>
      <c r="Q11" s="4">
        <f t="shared" si="1"/>
        <v>50</v>
      </c>
      <c r="S11" s="10" t="s">
        <v>25</v>
      </c>
      <c r="T11" s="4">
        <f t="shared" si="11"/>
        <v>21</v>
      </c>
      <c r="U11" s="4">
        <f t="shared" si="2"/>
        <v>10</v>
      </c>
      <c r="V11" s="4">
        <f t="shared" si="12"/>
        <v>27</v>
      </c>
      <c r="W11" s="4">
        <f t="shared" si="13"/>
        <v>21</v>
      </c>
      <c r="X11" s="4">
        <f t="shared" si="3"/>
        <v>47</v>
      </c>
    </row>
    <row r="12" spans="1:24" ht="15" x14ac:dyDescent="0.2">
      <c r="B12" s="8" t="str">
        <f t="shared" si="14"/>
        <v>GB 20-20</v>
      </c>
      <c r="C12" s="11" t="str">
        <f>C11&amp;", "&amp;B12</f>
        <v>NE  20-20, KC  27-24, MIN 20-17, GB 20-20</v>
      </c>
      <c r="L12" s="10" t="s">
        <v>33</v>
      </c>
      <c r="M12" s="4">
        <f t="shared" si="8"/>
        <v>26</v>
      </c>
      <c r="N12" s="4">
        <f t="shared" si="0"/>
        <v>7</v>
      </c>
      <c r="O12" s="4">
        <f t="shared" si="9"/>
        <v>27</v>
      </c>
      <c r="P12" s="4">
        <f t="shared" si="10"/>
        <v>34</v>
      </c>
      <c r="Q12" s="4">
        <f t="shared" si="1"/>
        <v>34</v>
      </c>
      <c r="S12" s="10" t="s">
        <v>41</v>
      </c>
      <c r="T12" s="4">
        <f t="shared" si="11"/>
        <v>9</v>
      </c>
      <c r="U12" s="4">
        <f t="shared" si="2"/>
        <v>6</v>
      </c>
      <c r="V12" s="4">
        <f t="shared" si="12"/>
        <v>26</v>
      </c>
      <c r="W12" s="4">
        <f t="shared" si="13"/>
        <v>24</v>
      </c>
      <c r="X12" s="4">
        <f t="shared" si="3"/>
        <v>39</v>
      </c>
    </row>
    <row r="14" spans="1:24" x14ac:dyDescent="0.2">
      <c r="M14" s="4" t="s">
        <v>18</v>
      </c>
      <c r="N14" s="4">
        <v>21</v>
      </c>
      <c r="O14" s="13" t="s">
        <v>19</v>
      </c>
      <c r="P14" s="12"/>
      <c r="Q14" s="12"/>
      <c r="T14" s="4" t="s">
        <v>18</v>
      </c>
      <c r="U14" s="4">
        <v>21</v>
      </c>
      <c r="V14" s="13" t="s">
        <v>19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55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5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7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9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10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47</v>
      </c>
      <c r="X25" s="4">
        <f t="shared" si="22"/>
        <v>1</v>
      </c>
    </row>
    <row r="26" spans="14:24" x14ac:dyDescent="0.2">
      <c r="N26" s="4">
        <f t="shared" si="15"/>
        <v>13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17</v>
      </c>
      <c r="Q28" s="4">
        <f>SUMPRODUCT(P2:P12,Q16:Q26)</f>
        <v>20</v>
      </c>
      <c r="W28" s="4" t="s">
        <v>17</v>
      </c>
      <c r="X28" s="4">
        <f>SUMPRODUCT(W2:W12,X16:X26)</f>
        <v>21</v>
      </c>
    </row>
  </sheetData>
  <sortState xmlns:xlrd2="http://schemas.microsoft.com/office/spreadsheetml/2017/richdata2"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2023-10-20T07:23:22Z</dcterms:created>
  <dcterms:modified xsi:type="dcterms:W3CDTF">2023-10-31T04:04:38Z</dcterms:modified>
</cp:coreProperties>
</file>