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0" yWindow="0" windowWidth="28800" windowHeight="12315" activeTab="3"/>
  </bookViews>
  <sheets>
    <sheet name="Historic" sheetId="2" r:id="rId1"/>
    <sheet name="Draft Order" sheetId="1" r:id="rId2"/>
    <sheet name="Team" sheetId="3" r:id="rId3"/>
    <sheet name="Übersich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A1" i="3"/>
  <c r="E10" i="4" l="1"/>
  <c r="E28" i="4"/>
  <c r="J28" i="4" s="1"/>
  <c r="E26" i="4"/>
  <c r="J26" i="4" s="1"/>
  <c r="E17" i="4"/>
  <c r="J17" i="4" s="1"/>
  <c r="E15" i="4"/>
  <c r="J15" i="4" s="1"/>
  <c r="E13" i="4"/>
  <c r="J13" i="4" s="1"/>
  <c r="E12" i="4"/>
  <c r="J12" i="4" s="1"/>
  <c r="E31" i="4"/>
  <c r="J31" i="4" s="1"/>
  <c r="E29" i="4"/>
  <c r="J29" i="4" s="1"/>
  <c r="E19" i="4"/>
  <c r="J19" i="4" s="1"/>
  <c r="E18" i="4"/>
  <c r="J18" i="4" s="1"/>
  <c r="E14" i="4"/>
  <c r="J14" i="4" s="1"/>
  <c r="E2" i="4"/>
  <c r="J2" i="4" s="1"/>
  <c r="E11" i="4"/>
  <c r="J11" i="4" s="1"/>
  <c r="E30" i="4"/>
  <c r="J30" i="4" s="1"/>
  <c r="E27" i="4"/>
  <c r="J27" i="4" s="1"/>
  <c r="E16" i="4"/>
  <c r="J16" i="4" s="1"/>
  <c r="E33" i="4"/>
  <c r="J33" i="4" s="1"/>
  <c r="E4" i="4"/>
  <c r="J4" i="4" s="1"/>
  <c r="E32" i="4"/>
  <c r="J32" i="4" s="1"/>
  <c r="E24" i="4"/>
  <c r="J24" i="4" s="1"/>
  <c r="E7" i="4"/>
  <c r="J7" i="4" s="1"/>
  <c r="E6" i="4"/>
  <c r="J6" i="4" s="1"/>
  <c r="E25" i="4"/>
  <c r="J25" i="4" s="1"/>
  <c r="E23" i="4"/>
  <c r="J23" i="4" s="1"/>
  <c r="E21" i="4"/>
  <c r="J21" i="4" s="1"/>
  <c r="E3" i="4"/>
  <c r="J3" i="4" s="1"/>
  <c r="E9" i="4"/>
  <c r="J9" i="4" s="1"/>
  <c r="E8" i="4"/>
  <c r="J8" i="4" s="1"/>
  <c r="E22" i="4"/>
  <c r="J22" i="4" s="1"/>
  <c r="E20" i="4"/>
  <c r="J20" i="4" s="1"/>
  <c r="E5" i="4"/>
  <c r="J5" i="4" s="1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C35" i="3"/>
  <c r="D35" i="3"/>
  <c r="E35" i="3"/>
  <c r="F35" i="3"/>
  <c r="G35" i="3"/>
  <c r="H35" i="3"/>
  <c r="I35" i="3"/>
  <c r="J35" i="3"/>
  <c r="K35" i="3"/>
  <c r="B35" i="3"/>
  <c r="B37" i="1"/>
  <c r="C37" i="1"/>
  <c r="D37" i="1"/>
  <c r="D2" i="3" s="1"/>
  <c r="E37" i="1"/>
  <c r="E2" i="3" s="1"/>
  <c r="F37" i="1"/>
  <c r="F2" i="3" s="1"/>
  <c r="G37" i="1"/>
  <c r="H37" i="1"/>
  <c r="I37" i="1"/>
  <c r="I2" i="3" s="1"/>
  <c r="I3" i="3" s="1"/>
  <c r="J37" i="1"/>
  <c r="J2" i="3" s="1"/>
  <c r="K37" i="1"/>
  <c r="K2" i="3" s="1"/>
  <c r="L37" i="1"/>
  <c r="L2" i="3" s="1"/>
  <c r="L3" i="3" s="1"/>
  <c r="B38" i="1"/>
  <c r="C38" i="1"/>
  <c r="D38" i="1"/>
  <c r="E38" i="1"/>
  <c r="F38" i="1"/>
  <c r="G38" i="1"/>
  <c r="H38" i="1"/>
  <c r="I38" i="1"/>
  <c r="J38" i="1"/>
  <c r="K38" i="1"/>
  <c r="L38" i="1"/>
  <c r="B39" i="1"/>
  <c r="C39" i="1"/>
  <c r="D39" i="1"/>
  <c r="E39" i="1"/>
  <c r="F39" i="1"/>
  <c r="G39" i="1"/>
  <c r="H39" i="1"/>
  <c r="I39" i="1"/>
  <c r="J39" i="1"/>
  <c r="K39" i="1"/>
  <c r="L39" i="1"/>
  <c r="B40" i="1"/>
  <c r="C40" i="1"/>
  <c r="D40" i="1"/>
  <c r="E40" i="1"/>
  <c r="F40" i="1"/>
  <c r="G40" i="1"/>
  <c r="H40" i="1"/>
  <c r="I40" i="1"/>
  <c r="J40" i="1"/>
  <c r="K40" i="1"/>
  <c r="L40" i="1"/>
  <c r="B41" i="1"/>
  <c r="C41" i="1"/>
  <c r="D41" i="1"/>
  <c r="E41" i="1"/>
  <c r="F41" i="1"/>
  <c r="G41" i="1"/>
  <c r="H41" i="1"/>
  <c r="I41" i="1"/>
  <c r="J41" i="1"/>
  <c r="K41" i="1"/>
  <c r="L41" i="1"/>
  <c r="B42" i="1"/>
  <c r="C42" i="1"/>
  <c r="D42" i="1"/>
  <c r="E42" i="1"/>
  <c r="F42" i="1"/>
  <c r="G42" i="1"/>
  <c r="H42" i="1"/>
  <c r="I42" i="1"/>
  <c r="J42" i="1"/>
  <c r="K42" i="1"/>
  <c r="L42" i="1"/>
  <c r="B43" i="1"/>
  <c r="C43" i="1"/>
  <c r="D43" i="1"/>
  <c r="E43" i="1"/>
  <c r="F43" i="1"/>
  <c r="G43" i="1"/>
  <c r="H43" i="1"/>
  <c r="I43" i="1"/>
  <c r="J43" i="1"/>
  <c r="K43" i="1"/>
  <c r="L43" i="1"/>
  <c r="B44" i="1"/>
  <c r="C44" i="1"/>
  <c r="D44" i="1"/>
  <c r="E44" i="1"/>
  <c r="F44" i="1"/>
  <c r="G44" i="1"/>
  <c r="H44" i="1"/>
  <c r="I44" i="1"/>
  <c r="J44" i="1"/>
  <c r="K44" i="1"/>
  <c r="L44" i="1"/>
  <c r="B45" i="1"/>
  <c r="C45" i="1"/>
  <c r="D45" i="1"/>
  <c r="E45" i="1"/>
  <c r="F45" i="1"/>
  <c r="G45" i="1"/>
  <c r="H45" i="1"/>
  <c r="I45" i="1"/>
  <c r="J45" i="1"/>
  <c r="K45" i="1"/>
  <c r="L45" i="1"/>
  <c r="B46" i="1"/>
  <c r="C46" i="1"/>
  <c r="D46" i="1"/>
  <c r="E46" i="1"/>
  <c r="F46" i="1"/>
  <c r="G46" i="1"/>
  <c r="H46" i="1"/>
  <c r="I46" i="1"/>
  <c r="J46" i="1"/>
  <c r="K46" i="1"/>
  <c r="L46" i="1"/>
  <c r="B47" i="1"/>
  <c r="C47" i="1"/>
  <c r="D47" i="1"/>
  <c r="E47" i="1"/>
  <c r="F47" i="1"/>
  <c r="G47" i="1"/>
  <c r="H47" i="1"/>
  <c r="I47" i="1"/>
  <c r="J47" i="1"/>
  <c r="K47" i="1"/>
  <c r="L47" i="1"/>
  <c r="B48" i="1"/>
  <c r="C48" i="1"/>
  <c r="D48" i="1"/>
  <c r="E48" i="1"/>
  <c r="F48" i="1"/>
  <c r="G48" i="1"/>
  <c r="H48" i="1"/>
  <c r="I48" i="1"/>
  <c r="J48" i="1"/>
  <c r="K48" i="1"/>
  <c r="L48" i="1"/>
  <c r="L81" i="1" s="1"/>
  <c r="B49" i="1"/>
  <c r="C49" i="1"/>
  <c r="D49" i="1"/>
  <c r="E49" i="1"/>
  <c r="F49" i="1"/>
  <c r="G49" i="1"/>
  <c r="H49" i="1"/>
  <c r="I49" i="1"/>
  <c r="J49" i="1"/>
  <c r="K49" i="1"/>
  <c r="L49" i="1"/>
  <c r="B50" i="1"/>
  <c r="C50" i="1"/>
  <c r="D50" i="1"/>
  <c r="E50" i="1"/>
  <c r="F50" i="1"/>
  <c r="G50" i="1"/>
  <c r="H50" i="1"/>
  <c r="I50" i="1"/>
  <c r="J50" i="1"/>
  <c r="K50" i="1"/>
  <c r="L50" i="1"/>
  <c r="B51" i="1"/>
  <c r="C51" i="1"/>
  <c r="D51" i="1"/>
  <c r="E51" i="1"/>
  <c r="F51" i="1"/>
  <c r="G51" i="1"/>
  <c r="H51" i="1"/>
  <c r="I51" i="1"/>
  <c r="J51" i="1"/>
  <c r="K51" i="1"/>
  <c r="K84" i="1" s="1"/>
  <c r="L51" i="1"/>
  <c r="B52" i="1"/>
  <c r="C52" i="1"/>
  <c r="D52" i="1"/>
  <c r="E52" i="1"/>
  <c r="F52" i="1"/>
  <c r="G52" i="1"/>
  <c r="H52" i="1"/>
  <c r="I52" i="1"/>
  <c r="J52" i="1"/>
  <c r="K52" i="1"/>
  <c r="L52" i="1"/>
  <c r="B53" i="1"/>
  <c r="C53" i="1"/>
  <c r="D53" i="1"/>
  <c r="E53" i="1"/>
  <c r="F53" i="1"/>
  <c r="G53" i="1"/>
  <c r="H53" i="1"/>
  <c r="I53" i="1"/>
  <c r="J53" i="1"/>
  <c r="K53" i="1"/>
  <c r="L53" i="1"/>
  <c r="B54" i="1"/>
  <c r="C54" i="1"/>
  <c r="D54" i="1"/>
  <c r="E54" i="1"/>
  <c r="F54" i="1"/>
  <c r="G54" i="1"/>
  <c r="H54" i="1"/>
  <c r="I54" i="1"/>
  <c r="J54" i="1"/>
  <c r="K54" i="1"/>
  <c r="L54" i="1"/>
  <c r="B55" i="1"/>
  <c r="C55" i="1"/>
  <c r="D55" i="1"/>
  <c r="E55" i="1"/>
  <c r="F55" i="1"/>
  <c r="G55" i="1"/>
  <c r="H55" i="1"/>
  <c r="I55" i="1"/>
  <c r="J55" i="1"/>
  <c r="K55" i="1"/>
  <c r="L55" i="1"/>
  <c r="B56" i="1"/>
  <c r="C56" i="1"/>
  <c r="D56" i="1"/>
  <c r="E56" i="1"/>
  <c r="F56" i="1"/>
  <c r="G56" i="1"/>
  <c r="H56" i="1"/>
  <c r="I56" i="1"/>
  <c r="J56" i="1"/>
  <c r="K56" i="1"/>
  <c r="L56" i="1"/>
  <c r="B57" i="1"/>
  <c r="C57" i="1"/>
  <c r="D57" i="1"/>
  <c r="E57" i="1"/>
  <c r="F57" i="1"/>
  <c r="G57" i="1"/>
  <c r="H57" i="1"/>
  <c r="I57" i="1"/>
  <c r="J57" i="1"/>
  <c r="K57" i="1"/>
  <c r="L57" i="1"/>
  <c r="B58" i="1"/>
  <c r="C58" i="1"/>
  <c r="D58" i="1"/>
  <c r="E58" i="1"/>
  <c r="F58" i="1"/>
  <c r="G58" i="1"/>
  <c r="H58" i="1"/>
  <c r="I58" i="1"/>
  <c r="J58" i="1"/>
  <c r="K58" i="1"/>
  <c r="L58" i="1"/>
  <c r="B59" i="1"/>
  <c r="C59" i="1"/>
  <c r="D59" i="1"/>
  <c r="E59" i="1"/>
  <c r="F59" i="1"/>
  <c r="G59" i="1"/>
  <c r="H59" i="1"/>
  <c r="I59" i="1"/>
  <c r="J59" i="1"/>
  <c r="K59" i="1"/>
  <c r="L59" i="1"/>
  <c r="B60" i="1"/>
  <c r="C60" i="1"/>
  <c r="D60" i="1"/>
  <c r="E60" i="1"/>
  <c r="F60" i="1"/>
  <c r="G60" i="1"/>
  <c r="H60" i="1"/>
  <c r="I60" i="1"/>
  <c r="J60" i="1"/>
  <c r="K60" i="1"/>
  <c r="L60" i="1"/>
  <c r="B61" i="1"/>
  <c r="C61" i="1"/>
  <c r="D61" i="1"/>
  <c r="E61" i="1"/>
  <c r="F61" i="1"/>
  <c r="G61" i="1"/>
  <c r="H61" i="1"/>
  <c r="I61" i="1"/>
  <c r="J61" i="1"/>
  <c r="K61" i="1"/>
  <c r="L61" i="1"/>
  <c r="B62" i="1"/>
  <c r="C62" i="1"/>
  <c r="D62" i="1"/>
  <c r="E62" i="1"/>
  <c r="F62" i="1"/>
  <c r="G62" i="1"/>
  <c r="H62" i="1"/>
  <c r="I62" i="1"/>
  <c r="J62" i="1"/>
  <c r="K62" i="1"/>
  <c r="L62" i="1"/>
  <c r="B63" i="1"/>
  <c r="C63" i="1"/>
  <c r="D63" i="1"/>
  <c r="E63" i="1"/>
  <c r="F63" i="1"/>
  <c r="G63" i="1"/>
  <c r="H63" i="1"/>
  <c r="I63" i="1"/>
  <c r="J63" i="1"/>
  <c r="K63" i="1"/>
  <c r="L63" i="1"/>
  <c r="B64" i="1"/>
  <c r="C64" i="1"/>
  <c r="D64" i="1"/>
  <c r="E64" i="1"/>
  <c r="F64" i="1"/>
  <c r="G64" i="1"/>
  <c r="H64" i="1"/>
  <c r="I64" i="1"/>
  <c r="J64" i="1"/>
  <c r="K64" i="1"/>
  <c r="L64" i="1"/>
  <c r="B65" i="1"/>
  <c r="C65" i="1"/>
  <c r="D65" i="1"/>
  <c r="E65" i="1"/>
  <c r="F65" i="1"/>
  <c r="G65" i="1"/>
  <c r="H65" i="1"/>
  <c r="I65" i="1"/>
  <c r="J65" i="1"/>
  <c r="K65" i="1"/>
  <c r="L65" i="1"/>
  <c r="B66" i="1"/>
  <c r="C66" i="1"/>
  <c r="D66" i="1"/>
  <c r="E66" i="1"/>
  <c r="F66" i="1"/>
  <c r="G66" i="1"/>
  <c r="H66" i="1"/>
  <c r="I66" i="1"/>
  <c r="J66" i="1"/>
  <c r="K66" i="1"/>
  <c r="L66" i="1"/>
  <c r="B67" i="1"/>
  <c r="C67" i="1"/>
  <c r="D67" i="1"/>
  <c r="E67" i="1"/>
  <c r="F67" i="1"/>
  <c r="G67" i="1"/>
  <c r="H67" i="1"/>
  <c r="I67" i="1"/>
  <c r="J67" i="1"/>
  <c r="K67" i="1"/>
  <c r="L67" i="1"/>
  <c r="B68" i="1"/>
  <c r="C68" i="1"/>
  <c r="D68" i="1"/>
  <c r="E68" i="1"/>
  <c r="F68" i="1"/>
  <c r="G68" i="1"/>
  <c r="H68" i="1"/>
  <c r="I68" i="1"/>
  <c r="J68" i="1"/>
  <c r="K68" i="1"/>
  <c r="L68" i="1"/>
  <c r="I10" i="4" l="1"/>
  <c r="J10" i="4"/>
  <c r="K10" i="4" s="1"/>
  <c r="L10" i="4" s="1"/>
  <c r="H10" i="4"/>
  <c r="K94" i="1"/>
  <c r="L91" i="1"/>
  <c r="L86" i="1"/>
  <c r="K89" i="1"/>
  <c r="J3" i="3"/>
  <c r="J4" i="3" s="1"/>
  <c r="J5" i="3" s="1"/>
  <c r="K78" i="1"/>
  <c r="L75" i="1"/>
  <c r="K83" i="1"/>
  <c r="L93" i="1"/>
  <c r="K73" i="1"/>
  <c r="L70" i="1"/>
  <c r="K74" i="1"/>
  <c r="K100" i="1"/>
  <c r="L97" i="1"/>
  <c r="K96" i="1"/>
  <c r="L71" i="1"/>
  <c r="I5" i="4"/>
  <c r="H5" i="4"/>
  <c r="I27" i="4"/>
  <c r="H27" i="4"/>
  <c r="I30" i="4"/>
  <c r="H30" i="4"/>
  <c r="I8" i="4"/>
  <c r="H8" i="4"/>
  <c r="I2" i="4"/>
  <c r="H2" i="4"/>
  <c r="I9" i="4"/>
  <c r="H9" i="4"/>
  <c r="I14" i="4"/>
  <c r="H14" i="4"/>
  <c r="I19" i="4"/>
  <c r="H19" i="4"/>
  <c r="I23" i="4"/>
  <c r="H23" i="4"/>
  <c r="I29" i="4"/>
  <c r="H29" i="4"/>
  <c r="I22" i="4"/>
  <c r="H22" i="4"/>
  <c r="I21" i="4"/>
  <c r="H21" i="4"/>
  <c r="I6" i="4"/>
  <c r="H6" i="4"/>
  <c r="I12" i="4"/>
  <c r="H12" i="4"/>
  <c r="I20" i="4"/>
  <c r="H20" i="4"/>
  <c r="I3" i="4"/>
  <c r="H3" i="4"/>
  <c r="I7" i="4"/>
  <c r="H7" i="4"/>
  <c r="I13" i="4"/>
  <c r="H13" i="4"/>
  <c r="I18" i="4"/>
  <c r="H18" i="4"/>
  <c r="I31" i="4"/>
  <c r="H31" i="4"/>
  <c r="I24" i="4"/>
  <c r="H24" i="4"/>
  <c r="I15" i="4"/>
  <c r="H15" i="4"/>
  <c r="I11" i="4"/>
  <c r="H11" i="4"/>
  <c r="I25" i="4"/>
  <c r="H25" i="4"/>
  <c r="I32" i="4"/>
  <c r="H32" i="4"/>
  <c r="I17" i="4"/>
  <c r="H17" i="4"/>
  <c r="I26" i="4"/>
  <c r="H26" i="4"/>
  <c r="I33" i="4"/>
  <c r="H33" i="4"/>
  <c r="I28" i="4"/>
  <c r="H28" i="4"/>
  <c r="I4" i="4"/>
  <c r="H4" i="4"/>
  <c r="I16" i="4"/>
  <c r="H16" i="4"/>
  <c r="E3" i="3"/>
  <c r="D3" i="3"/>
  <c r="D4" i="3" s="1"/>
  <c r="B85" i="1"/>
  <c r="B79" i="1"/>
  <c r="B73" i="1"/>
  <c r="B101" i="1"/>
  <c r="B95" i="1"/>
  <c r="B100" i="1"/>
  <c r="B2" i="3"/>
  <c r="B89" i="1"/>
  <c r="B84" i="1"/>
  <c r="C82" i="1"/>
  <c r="C97" i="1"/>
  <c r="C70" i="1"/>
  <c r="C86" i="1"/>
  <c r="C92" i="1"/>
  <c r="C2" i="3"/>
  <c r="C76" i="1"/>
  <c r="C81" i="1"/>
  <c r="D94" i="1"/>
  <c r="D95" i="1"/>
  <c r="D88" i="1"/>
  <c r="D73" i="1"/>
  <c r="D89" i="1"/>
  <c r="D83" i="1"/>
  <c r="D85" i="1"/>
  <c r="D78" i="1"/>
  <c r="D99" i="1"/>
  <c r="D79" i="1"/>
  <c r="E76" i="1"/>
  <c r="E82" i="1"/>
  <c r="E80" i="1"/>
  <c r="E91" i="1"/>
  <c r="E86" i="1"/>
  <c r="E70" i="1"/>
  <c r="E101" i="1"/>
  <c r="E75" i="1"/>
  <c r="E96" i="1"/>
  <c r="F77" i="1"/>
  <c r="F3" i="3"/>
  <c r="F4" i="3" s="1"/>
  <c r="F89" i="1"/>
  <c r="F88" i="1"/>
  <c r="F99" i="1"/>
  <c r="F72" i="1"/>
  <c r="F82" i="1"/>
  <c r="F83" i="1"/>
  <c r="F73" i="1"/>
  <c r="F93" i="1"/>
  <c r="G70" i="1"/>
  <c r="G96" i="1"/>
  <c r="G74" i="1"/>
  <c r="G95" i="1"/>
  <c r="G85" i="1"/>
  <c r="G80" i="1"/>
  <c r="G90" i="1"/>
  <c r="G101" i="1"/>
  <c r="G2" i="3"/>
  <c r="G3" i="3" s="1"/>
  <c r="I4" i="3"/>
  <c r="I5" i="3" s="1"/>
  <c r="K3" i="3"/>
  <c r="K4" i="3" s="1"/>
  <c r="H83" i="1"/>
  <c r="H71" i="1"/>
  <c r="H82" i="1"/>
  <c r="H98" i="1"/>
  <c r="H93" i="1"/>
  <c r="H77" i="1"/>
  <c r="H87" i="1"/>
  <c r="H2" i="3"/>
  <c r="L4" i="3"/>
  <c r="I95" i="1"/>
  <c r="I86" i="1"/>
  <c r="I90" i="1"/>
  <c r="I80" i="1"/>
  <c r="I74" i="1"/>
  <c r="I100" i="1"/>
  <c r="I96" i="1"/>
  <c r="I89" i="1"/>
  <c r="I77" i="1"/>
  <c r="I84" i="1"/>
  <c r="I79" i="1"/>
  <c r="J87" i="1"/>
  <c r="J77" i="1"/>
  <c r="J70" i="1"/>
  <c r="J92" i="1"/>
  <c r="J97" i="1"/>
  <c r="J71" i="1"/>
  <c r="J81" i="1"/>
  <c r="J93" i="1"/>
  <c r="J76" i="1"/>
  <c r="J86" i="1"/>
  <c r="L80" i="1"/>
  <c r="J99" i="1"/>
  <c r="F95" i="1"/>
  <c r="H89" i="1"/>
  <c r="C88" i="1"/>
  <c r="J83" i="1"/>
  <c r="F79" i="1"/>
  <c r="L100" i="1"/>
  <c r="G99" i="1"/>
  <c r="B98" i="1"/>
  <c r="H96" i="1"/>
  <c r="C95" i="1"/>
  <c r="I93" i="1"/>
  <c r="D92" i="1"/>
  <c r="J90" i="1"/>
  <c r="E89" i="1"/>
  <c r="K87" i="1"/>
  <c r="F86" i="1"/>
  <c r="L84" i="1"/>
  <c r="G83" i="1"/>
  <c r="B82" i="1"/>
  <c r="H80" i="1"/>
  <c r="C79" i="1"/>
  <c r="D76" i="1"/>
  <c r="J74" i="1"/>
  <c r="E73" i="1"/>
  <c r="K71" i="1"/>
  <c r="F70" i="1"/>
  <c r="J100" i="1"/>
  <c r="E99" i="1"/>
  <c r="K97" i="1"/>
  <c r="F96" i="1"/>
  <c r="L94" i="1"/>
  <c r="G93" i="1"/>
  <c r="B92" i="1"/>
  <c r="H90" i="1"/>
  <c r="C89" i="1"/>
  <c r="I87" i="1"/>
  <c r="D86" i="1"/>
  <c r="J84" i="1"/>
  <c r="E83" i="1"/>
  <c r="K81" i="1"/>
  <c r="F80" i="1"/>
  <c r="L78" i="1"/>
  <c r="G77" i="1"/>
  <c r="B76" i="1"/>
  <c r="H74" i="1"/>
  <c r="C73" i="1"/>
  <c r="I71" i="1"/>
  <c r="D70" i="1"/>
  <c r="L88" i="1"/>
  <c r="C83" i="1"/>
  <c r="G71" i="1"/>
  <c r="C99" i="1"/>
  <c r="E93" i="1"/>
  <c r="B86" i="1"/>
  <c r="J78" i="1"/>
  <c r="K88" i="1"/>
  <c r="J75" i="1"/>
  <c r="D96" i="1"/>
  <c r="F90" i="1"/>
  <c r="H84" i="1"/>
  <c r="I81" i="1"/>
  <c r="E77" i="1"/>
  <c r="F74" i="1"/>
  <c r="G100" i="1"/>
  <c r="C96" i="1"/>
  <c r="D93" i="1"/>
  <c r="F87" i="1"/>
  <c r="H81" i="1"/>
  <c r="D77" i="1"/>
  <c r="K101" i="1"/>
  <c r="F100" i="1"/>
  <c r="L98" i="1"/>
  <c r="G97" i="1"/>
  <c r="B96" i="1"/>
  <c r="H94" i="1"/>
  <c r="C93" i="1"/>
  <c r="I91" i="1"/>
  <c r="D90" i="1"/>
  <c r="J88" i="1"/>
  <c r="E87" i="1"/>
  <c r="K85" i="1"/>
  <c r="F84" i="1"/>
  <c r="L82" i="1"/>
  <c r="G81" i="1"/>
  <c r="B80" i="1"/>
  <c r="H78" i="1"/>
  <c r="C77" i="1"/>
  <c r="I75" i="1"/>
  <c r="D74" i="1"/>
  <c r="J72" i="1"/>
  <c r="E71" i="1"/>
  <c r="H100" i="1"/>
  <c r="J94" i="1"/>
  <c r="G87" i="1"/>
  <c r="L72" i="1"/>
  <c r="B99" i="1"/>
  <c r="L85" i="1"/>
  <c r="B83" i="1"/>
  <c r="C80" i="1"/>
  <c r="E74" i="1"/>
  <c r="F71" i="1"/>
  <c r="J101" i="1"/>
  <c r="E100" i="1"/>
  <c r="K98" i="1"/>
  <c r="F97" i="1"/>
  <c r="L95" i="1"/>
  <c r="G94" i="1"/>
  <c r="B93" i="1"/>
  <c r="H91" i="1"/>
  <c r="C90" i="1"/>
  <c r="I88" i="1"/>
  <c r="D87" i="1"/>
  <c r="J85" i="1"/>
  <c r="E84" i="1"/>
  <c r="K82" i="1"/>
  <c r="F81" i="1"/>
  <c r="L79" i="1"/>
  <c r="G78" i="1"/>
  <c r="B77" i="1"/>
  <c r="H75" i="1"/>
  <c r="C74" i="1"/>
  <c r="I72" i="1"/>
  <c r="D71" i="1"/>
  <c r="I97" i="1"/>
  <c r="K75" i="1"/>
  <c r="B70" i="1"/>
  <c r="H97" i="1"/>
  <c r="E90" i="1"/>
  <c r="K72" i="1"/>
  <c r="I101" i="1"/>
  <c r="D100" i="1"/>
  <c r="J98" i="1"/>
  <c r="E97" i="1"/>
  <c r="K95" i="1"/>
  <c r="F94" i="1"/>
  <c r="L92" i="1"/>
  <c r="G91" i="1"/>
  <c r="B90" i="1"/>
  <c r="H88" i="1"/>
  <c r="C87" i="1"/>
  <c r="I85" i="1"/>
  <c r="D84" i="1"/>
  <c r="J82" i="1"/>
  <c r="E81" i="1"/>
  <c r="K79" i="1"/>
  <c r="F78" i="1"/>
  <c r="L76" i="1"/>
  <c r="G75" i="1"/>
  <c r="B74" i="1"/>
  <c r="H72" i="1"/>
  <c r="C71" i="1"/>
  <c r="K91" i="1"/>
  <c r="D80" i="1"/>
  <c r="L101" i="1"/>
  <c r="I94" i="1"/>
  <c r="J91" i="1"/>
  <c r="G84" i="1"/>
  <c r="I78" i="1"/>
  <c r="H101" i="1"/>
  <c r="C100" i="1"/>
  <c r="I98" i="1"/>
  <c r="D97" i="1"/>
  <c r="J95" i="1"/>
  <c r="E94" i="1"/>
  <c r="K92" i="1"/>
  <c r="F91" i="1"/>
  <c r="L89" i="1"/>
  <c r="G88" i="1"/>
  <c r="B87" i="1"/>
  <c r="H85" i="1"/>
  <c r="C84" i="1"/>
  <c r="I82" i="1"/>
  <c r="D81" i="1"/>
  <c r="J79" i="1"/>
  <c r="E78" i="1"/>
  <c r="K76" i="1"/>
  <c r="F75" i="1"/>
  <c r="L73" i="1"/>
  <c r="G72" i="1"/>
  <c r="B71" i="1"/>
  <c r="F101" i="1"/>
  <c r="L99" i="1"/>
  <c r="G98" i="1"/>
  <c r="B97" i="1"/>
  <c r="H95" i="1"/>
  <c r="C94" i="1"/>
  <c r="I92" i="1"/>
  <c r="D91" i="1"/>
  <c r="J89" i="1"/>
  <c r="E88" i="1"/>
  <c r="K86" i="1"/>
  <c r="F85" i="1"/>
  <c r="L83" i="1"/>
  <c r="G82" i="1"/>
  <c r="B81" i="1"/>
  <c r="H79" i="1"/>
  <c r="C78" i="1"/>
  <c r="I76" i="1"/>
  <c r="D75" i="1"/>
  <c r="J73" i="1"/>
  <c r="E72" i="1"/>
  <c r="K70" i="1"/>
  <c r="K99" i="1"/>
  <c r="B94" i="1"/>
  <c r="C91" i="1"/>
  <c r="E85" i="1"/>
  <c r="I73" i="1"/>
  <c r="L96" i="1"/>
  <c r="G79" i="1"/>
  <c r="D72" i="1"/>
  <c r="D101" i="1"/>
  <c r="E98" i="1"/>
  <c r="G92" i="1"/>
  <c r="B75" i="1"/>
  <c r="B78" i="1"/>
  <c r="C75" i="1"/>
  <c r="K80" i="1"/>
  <c r="G76" i="1"/>
  <c r="H73" i="1"/>
  <c r="I70" i="1"/>
  <c r="C101" i="1"/>
  <c r="I99" i="1"/>
  <c r="D98" i="1"/>
  <c r="J96" i="1"/>
  <c r="E95" i="1"/>
  <c r="K93" i="1"/>
  <c r="F92" i="1"/>
  <c r="L90" i="1"/>
  <c r="G89" i="1"/>
  <c r="B88" i="1"/>
  <c r="H86" i="1"/>
  <c r="C85" i="1"/>
  <c r="I83" i="1"/>
  <c r="D82" i="1"/>
  <c r="J80" i="1"/>
  <c r="E79" i="1"/>
  <c r="K77" i="1"/>
  <c r="F76" i="1"/>
  <c r="L74" i="1"/>
  <c r="G73" i="1"/>
  <c r="B72" i="1"/>
  <c r="H70" i="1"/>
  <c r="F98" i="1"/>
  <c r="H92" i="1"/>
  <c r="H76" i="1"/>
  <c r="B91" i="1"/>
  <c r="L77" i="1"/>
  <c r="C72" i="1"/>
  <c r="H99" i="1"/>
  <c r="C98" i="1"/>
  <c r="E92" i="1"/>
  <c r="K90" i="1"/>
  <c r="L87" i="1"/>
  <c r="G86" i="1"/>
  <c r="M37" i="1"/>
  <c r="M2" i="3" s="1"/>
  <c r="N37" i="1"/>
  <c r="N2" i="3" s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O37" i="1"/>
  <c r="O2" i="3" s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P37" i="1"/>
  <c r="P2" i="3" s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Q38" i="1"/>
  <c r="R38" i="1"/>
  <c r="S38" i="1"/>
  <c r="T38" i="1"/>
  <c r="U38" i="1"/>
  <c r="V38" i="1"/>
  <c r="W38" i="1"/>
  <c r="X38" i="1"/>
  <c r="Q39" i="1"/>
  <c r="R39" i="1"/>
  <c r="S39" i="1"/>
  <c r="T39" i="1"/>
  <c r="U39" i="1"/>
  <c r="V39" i="1"/>
  <c r="W39" i="1"/>
  <c r="X39" i="1"/>
  <c r="Q40" i="1"/>
  <c r="R40" i="1"/>
  <c r="S40" i="1"/>
  <c r="T40" i="1"/>
  <c r="U40" i="1"/>
  <c r="V40" i="1"/>
  <c r="W40" i="1"/>
  <c r="X40" i="1"/>
  <c r="Q41" i="1"/>
  <c r="R41" i="1"/>
  <c r="S41" i="1"/>
  <c r="T41" i="1"/>
  <c r="U41" i="1"/>
  <c r="V41" i="1"/>
  <c r="W41" i="1"/>
  <c r="X41" i="1"/>
  <c r="Q42" i="1"/>
  <c r="R42" i="1"/>
  <c r="S42" i="1"/>
  <c r="T42" i="1"/>
  <c r="U42" i="1"/>
  <c r="V42" i="1"/>
  <c r="W42" i="1"/>
  <c r="X42" i="1"/>
  <c r="Q43" i="1"/>
  <c r="R43" i="1"/>
  <c r="S43" i="1"/>
  <c r="T43" i="1"/>
  <c r="U43" i="1"/>
  <c r="V43" i="1"/>
  <c r="W43" i="1"/>
  <c r="X43" i="1"/>
  <c r="Q44" i="1"/>
  <c r="R44" i="1"/>
  <c r="S44" i="1"/>
  <c r="T44" i="1"/>
  <c r="U44" i="1"/>
  <c r="V44" i="1"/>
  <c r="W44" i="1"/>
  <c r="X44" i="1"/>
  <c r="Q45" i="1"/>
  <c r="R45" i="1"/>
  <c r="S45" i="1"/>
  <c r="T45" i="1"/>
  <c r="U45" i="1"/>
  <c r="V45" i="1"/>
  <c r="W45" i="1"/>
  <c r="X45" i="1"/>
  <c r="Q46" i="1"/>
  <c r="R46" i="1"/>
  <c r="S46" i="1"/>
  <c r="T46" i="1"/>
  <c r="U46" i="1"/>
  <c r="V46" i="1"/>
  <c r="W46" i="1"/>
  <c r="X46" i="1"/>
  <c r="Q47" i="1"/>
  <c r="R47" i="1"/>
  <c r="S47" i="1"/>
  <c r="T47" i="1"/>
  <c r="U47" i="1"/>
  <c r="V47" i="1"/>
  <c r="W47" i="1"/>
  <c r="X47" i="1"/>
  <c r="Q48" i="1"/>
  <c r="R48" i="1"/>
  <c r="S48" i="1"/>
  <c r="T48" i="1"/>
  <c r="U48" i="1"/>
  <c r="V48" i="1"/>
  <c r="W48" i="1"/>
  <c r="X48" i="1"/>
  <c r="Q49" i="1"/>
  <c r="R49" i="1"/>
  <c r="S49" i="1"/>
  <c r="T49" i="1"/>
  <c r="U49" i="1"/>
  <c r="V49" i="1"/>
  <c r="W49" i="1"/>
  <c r="X49" i="1"/>
  <c r="Q50" i="1"/>
  <c r="R50" i="1"/>
  <c r="S50" i="1"/>
  <c r="T50" i="1"/>
  <c r="U50" i="1"/>
  <c r="V50" i="1"/>
  <c r="W50" i="1"/>
  <c r="X50" i="1"/>
  <c r="Q51" i="1"/>
  <c r="R51" i="1"/>
  <c r="S51" i="1"/>
  <c r="T51" i="1"/>
  <c r="U51" i="1"/>
  <c r="V51" i="1"/>
  <c r="W51" i="1"/>
  <c r="X51" i="1"/>
  <c r="Q52" i="1"/>
  <c r="R52" i="1"/>
  <c r="S52" i="1"/>
  <c r="T52" i="1"/>
  <c r="U52" i="1"/>
  <c r="V52" i="1"/>
  <c r="W52" i="1"/>
  <c r="X52" i="1"/>
  <c r="Q53" i="1"/>
  <c r="R53" i="1"/>
  <c r="S53" i="1"/>
  <c r="T53" i="1"/>
  <c r="U53" i="1"/>
  <c r="V53" i="1"/>
  <c r="W53" i="1"/>
  <c r="X53" i="1"/>
  <c r="Q54" i="1"/>
  <c r="R54" i="1"/>
  <c r="S54" i="1"/>
  <c r="T54" i="1"/>
  <c r="U54" i="1"/>
  <c r="V54" i="1"/>
  <c r="W54" i="1"/>
  <c r="X54" i="1"/>
  <c r="Q55" i="1"/>
  <c r="R55" i="1"/>
  <c r="S55" i="1"/>
  <c r="T55" i="1"/>
  <c r="U55" i="1"/>
  <c r="V55" i="1"/>
  <c r="W55" i="1"/>
  <c r="X55" i="1"/>
  <c r="Q56" i="1"/>
  <c r="R56" i="1"/>
  <c r="S56" i="1"/>
  <c r="T56" i="1"/>
  <c r="U56" i="1"/>
  <c r="V56" i="1"/>
  <c r="W56" i="1"/>
  <c r="X56" i="1"/>
  <c r="Q57" i="1"/>
  <c r="R57" i="1"/>
  <c r="S57" i="1"/>
  <c r="T57" i="1"/>
  <c r="U57" i="1"/>
  <c r="V57" i="1"/>
  <c r="W57" i="1"/>
  <c r="X57" i="1"/>
  <c r="Q58" i="1"/>
  <c r="R58" i="1"/>
  <c r="S58" i="1"/>
  <c r="T58" i="1"/>
  <c r="U58" i="1"/>
  <c r="V58" i="1"/>
  <c r="W58" i="1"/>
  <c r="X58" i="1"/>
  <c r="Q59" i="1"/>
  <c r="R59" i="1"/>
  <c r="S59" i="1"/>
  <c r="T59" i="1"/>
  <c r="U59" i="1"/>
  <c r="V59" i="1"/>
  <c r="W59" i="1"/>
  <c r="X59" i="1"/>
  <c r="Q60" i="1"/>
  <c r="R60" i="1"/>
  <c r="S60" i="1"/>
  <c r="T60" i="1"/>
  <c r="U60" i="1"/>
  <c r="V60" i="1"/>
  <c r="W60" i="1"/>
  <c r="X60" i="1"/>
  <c r="Q61" i="1"/>
  <c r="R61" i="1"/>
  <c r="S61" i="1"/>
  <c r="T61" i="1"/>
  <c r="U61" i="1"/>
  <c r="V61" i="1"/>
  <c r="W61" i="1"/>
  <c r="X61" i="1"/>
  <c r="Q62" i="1"/>
  <c r="R62" i="1"/>
  <c r="S62" i="1"/>
  <c r="T62" i="1"/>
  <c r="U62" i="1"/>
  <c r="V62" i="1"/>
  <c r="W62" i="1"/>
  <c r="X62" i="1"/>
  <c r="Q63" i="1"/>
  <c r="R63" i="1"/>
  <c r="S63" i="1"/>
  <c r="T63" i="1"/>
  <c r="U63" i="1"/>
  <c r="V63" i="1"/>
  <c r="W63" i="1"/>
  <c r="X63" i="1"/>
  <c r="Q64" i="1"/>
  <c r="R64" i="1"/>
  <c r="S64" i="1"/>
  <c r="T64" i="1"/>
  <c r="U64" i="1"/>
  <c r="V64" i="1"/>
  <c r="W64" i="1"/>
  <c r="X64" i="1"/>
  <c r="Q65" i="1"/>
  <c r="R65" i="1"/>
  <c r="S65" i="1"/>
  <c r="T65" i="1"/>
  <c r="U65" i="1"/>
  <c r="V65" i="1"/>
  <c r="W65" i="1"/>
  <c r="X65" i="1"/>
  <c r="Q66" i="1"/>
  <c r="R66" i="1"/>
  <c r="S66" i="1"/>
  <c r="T66" i="1"/>
  <c r="U66" i="1"/>
  <c r="V66" i="1"/>
  <c r="W66" i="1"/>
  <c r="X66" i="1"/>
  <c r="Q67" i="1"/>
  <c r="R67" i="1"/>
  <c r="S67" i="1"/>
  <c r="T67" i="1"/>
  <c r="U67" i="1"/>
  <c r="V67" i="1"/>
  <c r="W67" i="1"/>
  <c r="X67" i="1"/>
  <c r="Q68" i="1"/>
  <c r="R68" i="1"/>
  <c r="S68" i="1"/>
  <c r="T68" i="1"/>
  <c r="U68" i="1"/>
  <c r="V68" i="1"/>
  <c r="W68" i="1"/>
  <c r="X68" i="1"/>
  <c r="Q37" i="1"/>
  <c r="Q2" i="3" s="1"/>
  <c r="Q3" i="3" s="1"/>
  <c r="R37" i="1"/>
  <c r="R2" i="3" s="1"/>
  <c r="R3" i="3" s="1"/>
  <c r="S37" i="1"/>
  <c r="S2" i="3" s="1"/>
  <c r="T37" i="1"/>
  <c r="T2" i="3" s="1"/>
  <c r="U37" i="1"/>
  <c r="U2" i="3" s="1"/>
  <c r="V37" i="1"/>
  <c r="V2" i="3" s="1"/>
  <c r="V3" i="3" s="1"/>
  <c r="W37" i="1"/>
  <c r="W2" i="3" s="1"/>
  <c r="W3" i="3" s="1"/>
  <c r="W4" i="3" s="1"/>
  <c r="X37" i="1"/>
  <c r="X2" i="3" s="1"/>
  <c r="K7" i="4" l="1"/>
  <c r="L7" i="4" s="1"/>
  <c r="K20" i="4"/>
  <c r="L20" i="4" s="1"/>
  <c r="K31" i="4"/>
  <c r="L31" i="4" s="1"/>
  <c r="K25" i="4"/>
  <c r="L25" i="4" s="1"/>
  <c r="K27" i="4"/>
  <c r="L27" i="4" s="1"/>
  <c r="K16" i="4"/>
  <c r="L16" i="4" s="1"/>
  <c r="K29" i="4"/>
  <c r="L29" i="4" s="1"/>
  <c r="K28" i="4"/>
  <c r="L28" i="4" s="1"/>
  <c r="K23" i="4"/>
  <c r="L23" i="4" s="1"/>
  <c r="K33" i="4"/>
  <c r="L33" i="4" s="1"/>
  <c r="K19" i="4"/>
  <c r="L19" i="4" s="1"/>
  <c r="K26" i="4"/>
  <c r="L26" i="4" s="1"/>
  <c r="K21" i="4"/>
  <c r="L21" i="4" s="1"/>
  <c r="K4" i="4"/>
  <c r="L4" i="4" s="1"/>
  <c r="K18" i="4"/>
  <c r="L18" i="4" s="1"/>
  <c r="K17" i="4"/>
  <c r="L17" i="4" s="1"/>
  <c r="K3" i="4"/>
  <c r="L3" i="4" s="1"/>
  <c r="K32" i="4"/>
  <c r="L32" i="4" s="1"/>
  <c r="K14" i="4"/>
  <c r="L14" i="4" s="1"/>
  <c r="K15" i="4"/>
  <c r="L15" i="4" s="1"/>
  <c r="K9" i="4"/>
  <c r="L9" i="4" s="1"/>
  <c r="K24" i="4"/>
  <c r="L24" i="4" s="1"/>
  <c r="K5" i="4"/>
  <c r="L5" i="4" s="1"/>
  <c r="K30" i="4"/>
  <c r="L30" i="4" s="1"/>
  <c r="K2" i="4"/>
  <c r="L2" i="4" s="1"/>
  <c r="K13" i="4"/>
  <c r="L13" i="4" s="1"/>
  <c r="K8" i="4"/>
  <c r="L8" i="4" s="1"/>
  <c r="K12" i="4"/>
  <c r="L12" i="4" s="1"/>
  <c r="K11" i="4"/>
  <c r="L11" i="4" s="1"/>
  <c r="K6" i="4"/>
  <c r="L6" i="4" s="1"/>
  <c r="K22" i="4"/>
  <c r="L22" i="4" s="1"/>
  <c r="W5" i="3"/>
  <c r="W6" i="3" s="1"/>
  <c r="P3" i="3"/>
  <c r="P4" i="3" s="1"/>
  <c r="P5" i="3" s="1"/>
  <c r="O3" i="3"/>
  <c r="O4" i="3" s="1"/>
  <c r="O5" i="3" s="1"/>
  <c r="O6" i="3" s="1"/>
  <c r="X3" i="3"/>
  <c r="X4" i="3" s="1"/>
  <c r="X5" i="3" s="1"/>
  <c r="X6" i="3" s="1"/>
  <c r="X7" i="3" s="1"/>
  <c r="T3" i="3"/>
  <c r="T4" i="3" s="1"/>
  <c r="T5" i="3" s="1"/>
  <c r="T6" i="3" s="1"/>
  <c r="Q4" i="3"/>
  <c r="Q5" i="3" s="1"/>
  <c r="Q6" i="3" s="1"/>
  <c r="V4" i="3"/>
  <c r="V5" i="3" s="1"/>
  <c r="R4" i="3"/>
  <c r="R5" i="3" s="1"/>
  <c r="N3" i="3"/>
  <c r="N4" i="3" s="1"/>
  <c r="M3" i="3"/>
  <c r="L35" i="1"/>
  <c r="U3" i="3"/>
  <c r="U4" i="3" s="1"/>
  <c r="U5" i="3" s="1"/>
  <c r="U6" i="3" s="1"/>
  <c r="S3" i="3"/>
  <c r="M85" i="1"/>
  <c r="F5" i="3"/>
  <c r="F6" i="3" s="1"/>
  <c r="C3" i="3"/>
  <c r="C4" i="3" s="1"/>
  <c r="C5" i="3" s="1"/>
  <c r="B3" i="3"/>
  <c r="B4" i="3" s="1"/>
  <c r="E4" i="3"/>
  <c r="G4" i="3"/>
  <c r="D5" i="3"/>
  <c r="C35" i="1"/>
  <c r="E35" i="1"/>
  <c r="G35" i="1"/>
  <c r="K5" i="3"/>
  <c r="H3" i="3"/>
  <c r="I6" i="3"/>
  <c r="L5" i="3"/>
  <c r="L6" i="3" s="1"/>
  <c r="J6" i="3"/>
  <c r="J35" i="1"/>
  <c r="H35" i="1"/>
  <c r="D35" i="1"/>
  <c r="B35" i="1"/>
  <c r="I35" i="1"/>
  <c r="K35" i="1"/>
  <c r="F35" i="1"/>
  <c r="M96" i="1"/>
  <c r="N101" i="1"/>
  <c r="N85" i="1"/>
  <c r="M80" i="1"/>
  <c r="M101" i="1"/>
  <c r="N90" i="1"/>
  <c r="N79" i="1"/>
  <c r="M74" i="1"/>
  <c r="N100" i="1"/>
  <c r="M95" i="1"/>
  <c r="N74" i="1"/>
  <c r="N94" i="1"/>
  <c r="M89" i="1"/>
  <c r="N78" i="1"/>
  <c r="N99" i="1"/>
  <c r="N70" i="1"/>
  <c r="N95" i="1"/>
  <c r="M97" i="1"/>
  <c r="N83" i="1"/>
  <c r="N84" i="1"/>
  <c r="O84" i="1"/>
  <c r="M81" i="1"/>
  <c r="M94" i="1"/>
  <c r="M70" i="1"/>
  <c r="M92" i="1"/>
  <c r="M83" i="1"/>
  <c r="N81" i="1"/>
  <c r="M76" i="1"/>
  <c r="M90" i="1"/>
  <c r="M98" i="1"/>
  <c r="M73" i="1"/>
  <c r="N80" i="1"/>
  <c r="N97" i="1"/>
  <c r="N86" i="1"/>
  <c r="M75" i="1"/>
  <c r="M79" i="1"/>
  <c r="M100" i="1"/>
  <c r="N89" i="1"/>
  <c r="M84" i="1"/>
  <c r="N73" i="1"/>
  <c r="N88" i="1"/>
  <c r="N72" i="1"/>
  <c r="N93" i="1"/>
  <c r="M88" i="1"/>
  <c r="N77" i="1"/>
  <c r="M72" i="1"/>
  <c r="M99" i="1"/>
  <c r="N98" i="1"/>
  <c r="M93" i="1"/>
  <c r="N82" i="1"/>
  <c r="M77" i="1"/>
  <c r="M78" i="1"/>
  <c r="N87" i="1"/>
  <c r="M82" i="1"/>
  <c r="N71" i="1"/>
  <c r="N92" i="1"/>
  <c r="M87" i="1"/>
  <c r="N76" i="1"/>
  <c r="M71" i="1"/>
  <c r="N91" i="1"/>
  <c r="M86" i="1"/>
  <c r="N75" i="1"/>
  <c r="N96" i="1"/>
  <c r="M91" i="1"/>
  <c r="O79" i="1"/>
  <c r="O96" i="1"/>
  <c r="O85" i="1"/>
  <c r="O89" i="1"/>
  <c r="O73" i="1"/>
  <c r="O94" i="1"/>
  <c r="O78" i="1"/>
  <c r="O83" i="1"/>
  <c r="O93" i="1"/>
  <c r="O77" i="1"/>
  <c r="O80" i="1"/>
  <c r="O100" i="1"/>
  <c r="O88" i="1"/>
  <c r="O98" i="1"/>
  <c r="O82" i="1"/>
  <c r="O87" i="1"/>
  <c r="O71" i="1"/>
  <c r="O92" i="1"/>
  <c r="O76" i="1"/>
  <c r="O97" i="1"/>
  <c r="O81" i="1"/>
  <c r="O99" i="1"/>
  <c r="O86" i="1"/>
  <c r="O70" i="1"/>
  <c r="O72" i="1"/>
  <c r="O91" i="1"/>
  <c r="O75" i="1"/>
  <c r="O101" i="1"/>
  <c r="O90" i="1"/>
  <c r="O74" i="1"/>
  <c r="O95" i="1"/>
  <c r="V95" i="1"/>
  <c r="P92" i="1"/>
  <c r="P90" i="1"/>
  <c r="P74" i="1"/>
  <c r="P99" i="1"/>
  <c r="P83" i="1"/>
  <c r="W95" i="1"/>
  <c r="P72" i="1"/>
  <c r="P85" i="1"/>
  <c r="P95" i="1"/>
  <c r="T90" i="1"/>
  <c r="P86" i="1"/>
  <c r="P79" i="1"/>
  <c r="P100" i="1"/>
  <c r="P84" i="1"/>
  <c r="P78" i="1"/>
  <c r="P97" i="1"/>
  <c r="P73" i="1"/>
  <c r="P94" i="1"/>
  <c r="P88" i="1"/>
  <c r="P93" i="1"/>
  <c r="P77" i="1"/>
  <c r="P98" i="1"/>
  <c r="P82" i="1"/>
  <c r="P81" i="1"/>
  <c r="P89" i="1"/>
  <c r="P87" i="1"/>
  <c r="P71" i="1"/>
  <c r="P76" i="1"/>
  <c r="P70" i="1"/>
  <c r="P91" i="1"/>
  <c r="P75" i="1"/>
  <c r="P96" i="1"/>
  <c r="P80" i="1"/>
  <c r="P101" i="1"/>
  <c r="Q101" i="1"/>
  <c r="W81" i="1"/>
  <c r="W84" i="1"/>
  <c r="S86" i="1"/>
  <c r="Q94" i="1"/>
  <c r="T94" i="1"/>
  <c r="U80" i="1"/>
  <c r="U101" i="1"/>
  <c r="S91" i="1"/>
  <c r="V85" i="1"/>
  <c r="T76" i="1"/>
  <c r="R88" i="1"/>
  <c r="V74" i="1"/>
  <c r="T93" i="1"/>
  <c r="Q84" i="1"/>
  <c r="S85" i="1"/>
  <c r="Q71" i="1"/>
  <c r="S72" i="1"/>
  <c r="V101" i="1"/>
  <c r="W88" i="1"/>
  <c r="R70" i="1"/>
  <c r="U97" i="1"/>
  <c r="U82" i="1"/>
  <c r="S96" i="1"/>
  <c r="R84" i="1"/>
  <c r="S76" i="1"/>
  <c r="W77" i="1"/>
  <c r="R96" i="1"/>
  <c r="Q98" i="1"/>
  <c r="S89" i="1"/>
  <c r="V91" i="1"/>
  <c r="V93" i="1"/>
  <c r="V88" i="1"/>
  <c r="S99" i="1"/>
  <c r="V89" i="1"/>
  <c r="X70" i="1"/>
  <c r="X79" i="1"/>
  <c r="X72" i="1"/>
  <c r="X73" i="1"/>
  <c r="X81" i="1"/>
  <c r="X82" i="1"/>
  <c r="X91" i="1"/>
  <c r="X78" i="1"/>
  <c r="T101" i="1"/>
  <c r="R99" i="1"/>
  <c r="T97" i="1"/>
  <c r="T95" i="1"/>
  <c r="Q93" i="1"/>
  <c r="X90" i="1"/>
  <c r="T88" i="1"/>
  <c r="R86" i="1"/>
  <c r="X83" i="1"/>
  <c r="V81" i="1"/>
  <c r="W78" i="1"/>
  <c r="Q76" i="1"/>
  <c r="V73" i="1"/>
  <c r="R101" i="1"/>
  <c r="Q99" i="1"/>
  <c r="S97" i="1"/>
  <c r="Q95" i="1"/>
  <c r="W90" i="1"/>
  <c r="S88" i="1"/>
  <c r="Q86" i="1"/>
  <c r="W83" i="1"/>
  <c r="S81" i="1"/>
  <c r="V78" i="1"/>
  <c r="T73" i="1"/>
  <c r="W76" i="1"/>
  <c r="V83" i="1"/>
  <c r="U78" i="1"/>
  <c r="X75" i="1"/>
  <c r="S73" i="1"/>
  <c r="V99" i="1"/>
  <c r="Q97" i="1"/>
  <c r="X98" i="1"/>
  <c r="R78" i="1"/>
  <c r="V75" i="1"/>
  <c r="Q73" i="1"/>
  <c r="U71" i="1"/>
  <c r="X92" i="1"/>
  <c r="W92" i="1"/>
  <c r="W98" i="1"/>
  <c r="X96" i="1"/>
  <c r="W94" i="1"/>
  <c r="V92" i="1"/>
  <c r="Q90" i="1"/>
  <c r="W85" i="1"/>
  <c r="S83" i="1"/>
  <c r="X80" i="1"/>
  <c r="Q78" i="1"/>
  <c r="T75" i="1"/>
  <c r="T78" i="1"/>
  <c r="Q88" i="1"/>
  <c r="T83" i="1"/>
  <c r="W100" i="1"/>
  <c r="V100" i="1"/>
  <c r="V98" i="1"/>
  <c r="W96" i="1"/>
  <c r="V94" i="1"/>
  <c r="T92" i="1"/>
  <c r="X87" i="1"/>
  <c r="Q83" i="1"/>
  <c r="W80" i="1"/>
  <c r="S75" i="1"/>
  <c r="V90" i="1"/>
  <c r="X94" i="1"/>
  <c r="U98" i="1"/>
  <c r="X89" i="1"/>
  <c r="U85" i="1"/>
  <c r="V80" i="1"/>
  <c r="Q75" i="1"/>
  <c r="R80" i="1"/>
  <c r="X100" i="1"/>
  <c r="U100" i="1"/>
  <c r="V96" i="1"/>
  <c r="S92" i="1"/>
  <c r="W87" i="1"/>
  <c r="X77" i="1"/>
  <c r="W72" i="1"/>
  <c r="V70" i="1"/>
  <c r="T100" i="1"/>
  <c r="T98" i="1"/>
  <c r="U96" i="1"/>
  <c r="Q92" i="1"/>
  <c r="V87" i="1"/>
  <c r="Q85" i="1"/>
  <c r="S80" i="1"/>
  <c r="V72" i="1"/>
  <c r="W70" i="1"/>
  <c r="U70" i="1"/>
  <c r="R100" i="1"/>
  <c r="S94" i="1"/>
  <c r="U89" i="1"/>
  <c r="U87" i="1"/>
  <c r="W82" i="1"/>
  <c r="Q80" i="1"/>
  <c r="V77" i="1"/>
  <c r="X74" i="1"/>
  <c r="T72" i="1"/>
  <c r="Q81" i="1"/>
  <c r="X85" i="1"/>
  <c r="U94" i="1"/>
  <c r="S98" i="1"/>
  <c r="T96" i="1"/>
  <c r="T70" i="1"/>
  <c r="Q100" i="1"/>
  <c r="R98" i="1"/>
  <c r="R94" i="1"/>
  <c r="T89" i="1"/>
  <c r="Q87" i="1"/>
  <c r="X84" i="1"/>
  <c r="V82" i="1"/>
  <c r="T77" i="1"/>
  <c r="W74" i="1"/>
  <c r="Q72" i="1"/>
  <c r="Q96" i="1"/>
  <c r="U91" i="1"/>
  <c r="Q89" i="1"/>
  <c r="X86" i="1"/>
  <c r="V84" i="1"/>
  <c r="S82" i="1"/>
  <c r="W79" i="1"/>
  <c r="X76" i="1"/>
  <c r="U74" i="1"/>
  <c r="Q70" i="1"/>
  <c r="W99" i="1"/>
  <c r="T91" i="1"/>
  <c r="W86" i="1"/>
  <c r="V79" i="1"/>
  <c r="V76" i="1"/>
  <c r="T74" i="1"/>
  <c r="X71" i="1"/>
  <c r="Q77" i="1"/>
  <c r="X97" i="1"/>
  <c r="U84" i="1"/>
  <c r="W101" i="1"/>
  <c r="U99" i="1"/>
  <c r="W97" i="1"/>
  <c r="X95" i="1"/>
  <c r="W93" i="1"/>
  <c r="X88" i="1"/>
  <c r="V86" i="1"/>
  <c r="Q79" i="1"/>
  <c r="U76" i="1"/>
  <c r="Q74" i="1"/>
  <c r="T71" i="1"/>
  <c r="X99" i="1"/>
  <c r="X101" i="1"/>
  <c r="X93" i="1"/>
  <c r="Q82" i="1"/>
  <c r="T99" i="1"/>
  <c r="V97" i="1"/>
  <c r="Q91" i="1"/>
  <c r="T86" i="1"/>
  <c r="W91" i="1"/>
  <c r="W89" i="1"/>
  <c r="W75" i="1"/>
  <c r="W73" i="1"/>
  <c r="W71" i="1"/>
  <c r="V71" i="1"/>
  <c r="R97" i="1"/>
  <c r="R95" i="1"/>
  <c r="R93" i="1"/>
  <c r="T87" i="1"/>
  <c r="T85" i="1"/>
  <c r="T81" i="1"/>
  <c r="T79" i="1"/>
  <c r="R77" i="1"/>
  <c r="R75" i="1"/>
  <c r="R73" i="1"/>
  <c r="R71" i="1"/>
  <c r="R91" i="1"/>
  <c r="R89" i="1"/>
  <c r="R87" i="1"/>
  <c r="R85" i="1"/>
  <c r="R83" i="1"/>
  <c r="R79" i="1"/>
  <c r="R81" i="1"/>
  <c r="R92" i="1"/>
  <c r="R90" i="1"/>
  <c r="T84" i="1"/>
  <c r="T82" i="1"/>
  <c r="T80" i="1"/>
  <c r="R76" i="1"/>
  <c r="R74" i="1"/>
  <c r="R72" i="1"/>
  <c r="R82" i="1"/>
  <c r="U72" i="1"/>
  <c r="U83" i="1"/>
  <c r="U81" i="1"/>
  <c r="U92" i="1"/>
  <c r="U79" i="1"/>
  <c r="U77" i="1"/>
  <c r="U90" i="1"/>
  <c r="U75" i="1"/>
  <c r="U88" i="1"/>
  <c r="U73" i="1"/>
  <c r="U86" i="1"/>
  <c r="U95" i="1"/>
  <c r="U93" i="1"/>
  <c r="S90" i="1"/>
  <c r="S74" i="1"/>
  <c r="S95" i="1"/>
  <c r="S79" i="1"/>
  <c r="S93" i="1"/>
  <c r="S77" i="1"/>
  <c r="S70" i="1"/>
  <c r="S100" i="1"/>
  <c r="S84" i="1"/>
  <c r="S87" i="1"/>
  <c r="S71" i="1"/>
  <c r="S78" i="1"/>
  <c r="S101" i="1"/>
  <c r="R6" i="3" l="1"/>
  <c r="R7" i="3" s="1"/>
  <c r="N5" i="3"/>
  <c r="N6" i="3" s="1"/>
  <c r="M4" i="3"/>
  <c r="M5" i="3" s="1"/>
  <c r="S4" i="3"/>
  <c r="S5" i="3" s="1"/>
  <c r="S6" i="3" s="1"/>
  <c r="F7" i="3"/>
  <c r="F8" i="3" s="1"/>
  <c r="G5" i="3"/>
  <c r="D6" i="3"/>
  <c r="D7" i="3" s="1"/>
  <c r="D8" i="3" s="1"/>
  <c r="B5" i="3"/>
  <c r="E5" i="3"/>
  <c r="E6" i="3" s="1"/>
  <c r="C6" i="3"/>
  <c r="T7" i="3"/>
  <c r="T8" i="3" s="1"/>
  <c r="P6" i="3"/>
  <c r="X8" i="3"/>
  <c r="X9" i="3" s="1"/>
  <c r="X10" i="3" s="1"/>
  <c r="K6" i="3"/>
  <c r="K7" i="3" s="1"/>
  <c r="H4" i="3"/>
  <c r="W7" i="3"/>
  <c r="I7" i="3"/>
  <c r="Q7" i="3"/>
  <c r="V6" i="3"/>
  <c r="R8" i="3"/>
  <c r="R9" i="3" s="1"/>
  <c r="L7" i="3"/>
  <c r="U7" i="3"/>
  <c r="U8" i="3" s="1"/>
  <c r="O7" i="3"/>
  <c r="J7" i="3"/>
  <c r="N35" i="1"/>
  <c r="M35" i="1"/>
  <c r="O35" i="1"/>
  <c r="P35" i="1"/>
  <c r="R35" i="1"/>
  <c r="W35" i="1"/>
  <c r="Q35" i="1"/>
  <c r="V35" i="1"/>
  <c r="T35" i="1"/>
  <c r="S35" i="1"/>
  <c r="U35" i="1"/>
  <c r="X35" i="1"/>
  <c r="M6" i="3" l="1"/>
  <c r="S7" i="3"/>
  <c r="S8" i="3" s="1"/>
  <c r="S9" i="3" s="1"/>
  <c r="S10" i="3" s="1"/>
  <c r="S11" i="3" s="1"/>
  <c r="S12" i="3" s="1"/>
  <c r="F9" i="3"/>
  <c r="F10" i="3" s="1"/>
  <c r="F11" i="3" s="1"/>
  <c r="F12" i="3" s="1"/>
  <c r="G6" i="3"/>
  <c r="G7" i="3" s="1"/>
  <c r="D9" i="3"/>
  <c r="C7" i="3"/>
  <c r="B6" i="3"/>
  <c r="E7" i="3"/>
  <c r="P7" i="3"/>
  <c r="P8" i="3" s="1"/>
  <c r="P9" i="3" s="1"/>
  <c r="X11" i="3"/>
  <c r="X12" i="3" s="1"/>
  <c r="I8" i="3"/>
  <c r="I9" i="3" s="1"/>
  <c r="H5" i="3"/>
  <c r="H6" i="3" s="1"/>
  <c r="W8" i="3"/>
  <c r="W9" i="3" s="1"/>
  <c r="W10" i="3" s="1"/>
  <c r="W11" i="3" s="1"/>
  <c r="T9" i="3"/>
  <c r="N7" i="3"/>
  <c r="U9" i="3"/>
  <c r="J8" i="3"/>
  <c r="J9" i="3" s="1"/>
  <c r="J10" i="3" s="1"/>
  <c r="Q8" i="3"/>
  <c r="V7" i="3"/>
  <c r="K8" i="3"/>
  <c r="O8" i="3"/>
  <c r="O9" i="3" s="1"/>
  <c r="R10" i="3"/>
  <c r="L8" i="3"/>
  <c r="L9" i="3" s="1"/>
  <c r="M7" i="3" l="1"/>
  <c r="M8" i="3" s="1"/>
  <c r="G8" i="3"/>
  <c r="G9" i="3" s="1"/>
  <c r="C8" i="3"/>
  <c r="F13" i="3"/>
  <c r="E8" i="3"/>
  <c r="D10" i="3"/>
  <c r="B7" i="3"/>
  <c r="W12" i="3"/>
  <c r="W13" i="3" s="1"/>
  <c r="I10" i="3"/>
  <c r="I11" i="3" s="1"/>
  <c r="T10" i="3"/>
  <c r="T11" i="3" s="1"/>
  <c r="H7" i="3"/>
  <c r="H8" i="3" s="1"/>
  <c r="N8" i="3"/>
  <c r="N9" i="3" s="1"/>
  <c r="Q9" i="3"/>
  <c r="Q10" i="3" s="1"/>
  <c r="S13" i="3"/>
  <c r="S14" i="3" s="1"/>
  <c r="S15" i="3" s="1"/>
  <c r="V8" i="3"/>
  <c r="O10" i="3"/>
  <c r="O11" i="3" s="1"/>
  <c r="X13" i="3"/>
  <c r="J11" i="3"/>
  <c r="J12" i="3" s="1"/>
  <c r="K9" i="3"/>
  <c r="R11" i="3"/>
  <c r="L10" i="3"/>
  <c r="U10" i="3"/>
  <c r="P10" i="3"/>
  <c r="M9" i="3" l="1"/>
  <c r="G10" i="3"/>
  <c r="G11" i="3" s="1"/>
  <c r="G12" i="3" s="1"/>
  <c r="D11" i="3"/>
  <c r="D12" i="3" s="1"/>
  <c r="C9" i="3"/>
  <c r="B8" i="3"/>
  <c r="F14" i="3"/>
  <c r="E9" i="3"/>
  <c r="E10" i="3" s="1"/>
  <c r="R12" i="3"/>
  <c r="R13" i="3" s="1"/>
  <c r="R14" i="3" s="1"/>
  <c r="H9" i="3"/>
  <c r="H10" i="3" s="1"/>
  <c r="H11" i="3" s="1"/>
  <c r="X14" i="3"/>
  <c r="Q11" i="3"/>
  <c r="Q12" i="3" s="1"/>
  <c r="O12" i="3"/>
  <c r="O13" i="3" s="1"/>
  <c r="J13" i="3"/>
  <c r="J14" i="3" s="1"/>
  <c r="J15" i="3" s="1"/>
  <c r="J16" i="3" s="1"/>
  <c r="J17" i="3" s="1"/>
  <c r="J18" i="3" s="1"/>
  <c r="J19" i="3" s="1"/>
  <c r="K10" i="3"/>
  <c r="K11" i="3" s="1"/>
  <c r="S16" i="3"/>
  <c r="I12" i="3"/>
  <c r="P11" i="3"/>
  <c r="P12" i="3" s="1"/>
  <c r="P13" i="3" s="1"/>
  <c r="P14" i="3" s="1"/>
  <c r="P15" i="3" s="1"/>
  <c r="L11" i="3"/>
  <c r="L12" i="3" s="1"/>
  <c r="L13" i="3" s="1"/>
  <c r="W14" i="3"/>
  <c r="N10" i="3"/>
  <c r="N11" i="3" s="1"/>
  <c r="T12" i="3"/>
  <c r="U11" i="3"/>
  <c r="V9" i="3"/>
  <c r="V10" i="3" s="1"/>
  <c r="M10" i="3" l="1"/>
  <c r="M11" i="3" s="1"/>
  <c r="M12" i="3" s="1"/>
  <c r="G13" i="3"/>
  <c r="G14" i="3" s="1"/>
  <c r="G15" i="3" s="1"/>
  <c r="G16" i="3" s="1"/>
  <c r="G17" i="3" s="1"/>
  <c r="G18" i="3" s="1"/>
  <c r="G19" i="3" s="1"/>
  <c r="G20" i="3" s="1"/>
  <c r="G21" i="3" s="1"/>
  <c r="D13" i="3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E11" i="3"/>
  <c r="B9" i="3"/>
  <c r="B10" i="3" s="1"/>
  <c r="B11" i="3" s="1"/>
  <c r="B12" i="3" s="1"/>
  <c r="B13" i="3" s="1"/>
  <c r="B14" i="3" s="1"/>
  <c r="B15" i="3" s="1"/>
  <c r="B16" i="3" s="1"/>
  <c r="F15" i="3"/>
  <c r="C10" i="3"/>
  <c r="C11" i="3" s="1"/>
  <c r="C12" i="3" s="1"/>
  <c r="C13" i="3" s="1"/>
  <c r="P16" i="3"/>
  <c r="P17" i="3" s="1"/>
  <c r="Q13" i="3"/>
  <c r="I13" i="3"/>
  <c r="I14" i="3" s="1"/>
  <c r="I15" i="3" s="1"/>
  <c r="I16" i="3" s="1"/>
  <c r="H12" i="3"/>
  <c r="X15" i="3"/>
  <c r="X16" i="3" s="1"/>
  <c r="X17" i="3" s="1"/>
  <c r="X18" i="3" s="1"/>
  <c r="X19" i="3" s="1"/>
  <c r="N12" i="3"/>
  <c r="N13" i="3" s="1"/>
  <c r="J20" i="3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6" i="3" s="1"/>
  <c r="S17" i="3"/>
  <c r="K12" i="3"/>
  <c r="K13" i="3" s="1"/>
  <c r="K14" i="3" s="1"/>
  <c r="W15" i="3"/>
  <c r="W16" i="3" s="1"/>
  <c r="L14" i="3"/>
  <c r="L15" i="3" s="1"/>
  <c r="U12" i="3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T13" i="3"/>
  <c r="R15" i="3"/>
  <c r="V11" i="3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6" i="3" s="1"/>
  <c r="O14" i="3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6" i="3" s="1"/>
  <c r="M13" i="3" l="1"/>
  <c r="M14" i="3" s="1"/>
  <c r="M15" i="3" s="1"/>
  <c r="B17" i="3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C14" i="3"/>
  <c r="C15" i="3" s="1"/>
  <c r="D27" i="3"/>
  <c r="D28" i="3" s="1"/>
  <c r="D29" i="3" s="1"/>
  <c r="D30" i="3" s="1"/>
  <c r="D31" i="3" s="1"/>
  <c r="D32" i="3" s="1"/>
  <c r="D33" i="3" s="1"/>
  <c r="D36" i="3" s="1"/>
  <c r="F16" i="3"/>
  <c r="F17" i="3" s="1"/>
  <c r="F18" i="3" s="1"/>
  <c r="E12" i="3"/>
  <c r="G22" i="3"/>
  <c r="G23" i="3" s="1"/>
  <c r="G24" i="3" s="1"/>
  <c r="W17" i="3"/>
  <c r="W18" i="3" s="1"/>
  <c r="W19" i="3" s="1"/>
  <c r="K15" i="3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P18" i="3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H13" i="3"/>
  <c r="N14" i="3"/>
  <c r="Q14" i="3"/>
  <c r="X20" i="3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6" i="3" s="1"/>
  <c r="U26" i="3"/>
  <c r="U27" i="3" s="1"/>
  <c r="U28" i="3" s="1"/>
  <c r="U29" i="3" s="1"/>
  <c r="U30" i="3" s="1"/>
  <c r="U31" i="3" s="1"/>
  <c r="U32" i="3" s="1"/>
  <c r="U33" i="3" s="1"/>
  <c r="U36" i="3" s="1"/>
  <c r="I17" i="3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6" i="3" s="1"/>
  <c r="S18" i="3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T14" i="3"/>
  <c r="T15" i="3" s="1"/>
  <c r="T16" i="3" s="1"/>
  <c r="T17" i="3" s="1"/>
  <c r="T18" i="3" s="1"/>
  <c r="T19" i="3" s="1"/>
  <c r="T20" i="3" s="1"/>
  <c r="L16" i="3"/>
  <c r="L17" i="3" s="1"/>
  <c r="L18" i="3" s="1"/>
  <c r="L19" i="3" s="1"/>
  <c r="R16" i="3"/>
  <c r="R17" i="3" s="1"/>
  <c r="R18" i="3" s="1"/>
  <c r="R19" i="3" s="1"/>
  <c r="R20" i="3" s="1"/>
  <c r="R21" i="3" s="1"/>
  <c r="R22" i="3" s="1"/>
  <c r="R23" i="3" s="1"/>
  <c r="M16" i="3" l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6" i="3" s="1"/>
  <c r="V37" i="3"/>
  <c r="C16" i="3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F19" i="3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6" i="3" s="1"/>
  <c r="G25" i="3"/>
  <c r="G26" i="3" s="1"/>
  <c r="G27" i="3" s="1"/>
  <c r="G28" i="3" s="1"/>
  <c r="G29" i="3" s="1"/>
  <c r="G30" i="3" s="1"/>
  <c r="G31" i="3" s="1"/>
  <c r="G32" i="3" s="1"/>
  <c r="G33" i="3" s="1"/>
  <c r="G36" i="3" s="1"/>
  <c r="B32" i="3"/>
  <c r="B33" i="3" s="1"/>
  <c r="E13" i="3"/>
  <c r="E14" i="3" s="1"/>
  <c r="E15" i="3" s="1"/>
  <c r="E16" i="3" s="1"/>
  <c r="E17" i="3" s="1"/>
  <c r="J37" i="3"/>
  <c r="W20" i="3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6" i="3" s="1"/>
  <c r="P29" i="3"/>
  <c r="P30" i="3" s="1"/>
  <c r="P31" i="3" s="1"/>
  <c r="P32" i="3" s="1"/>
  <c r="P33" i="3" s="1"/>
  <c r="P36" i="3" s="1"/>
  <c r="T21" i="3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6" i="3" s="1"/>
  <c r="S32" i="3"/>
  <c r="S33" i="3" s="1"/>
  <c r="S36" i="3" s="1"/>
  <c r="Q15" i="3"/>
  <c r="Q16" i="3" s="1"/>
  <c r="Q17" i="3" s="1"/>
  <c r="Q18" i="3" s="1"/>
  <c r="Q19" i="3" s="1"/>
  <c r="Q20" i="3" s="1"/>
  <c r="Q21" i="3" s="1"/>
  <c r="Q22" i="3" s="1"/>
  <c r="Q23" i="3" s="1"/>
  <c r="Q24" i="3" s="1"/>
  <c r="R24" i="3"/>
  <c r="R25" i="3" s="1"/>
  <c r="R26" i="3" s="1"/>
  <c r="R27" i="3" s="1"/>
  <c r="R28" i="3" s="1"/>
  <c r="R29" i="3" s="1"/>
  <c r="R30" i="3" s="1"/>
  <c r="R31" i="3" s="1"/>
  <c r="R32" i="3" s="1"/>
  <c r="R33" i="3" s="1"/>
  <c r="R36" i="3" s="1"/>
  <c r="H14" i="3"/>
  <c r="N15" i="3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6" i="3" s="1"/>
  <c r="L20" i="3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6" i="3" s="1"/>
  <c r="K36" i="3"/>
  <c r="P37" i="3" l="1"/>
  <c r="K37" i="3"/>
  <c r="L37" i="3"/>
  <c r="W37" i="3"/>
  <c r="T37" i="3"/>
  <c r="C36" i="3"/>
  <c r="D37" i="3" s="1"/>
  <c r="G37" i="3"/>
  <c r="U37" i="3"/>
  <c r="E18" i="3"/>
  <c r="E19" i="3" s="1"/>
  <c r="B36" i="3"/>
  <c r="M37" i="3"/>
  <c r="N37" i="3"/>
  <c r="O37" i="3"/>
  <c r="S37" i="3"/>
  <c r="X37" i="3"/>
  <c r="Q25" i="3"/>
  <c r="Q26" i="3" s="1"/>
  <c r="Q27" i="3" s="1"/>
  <c r="H15" i="3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C37" i="3" l="1"/>
  <c r="E20" i="3"/>
  <c r="Q28" i="3"/>
  <c r="Q29" i="3" s="1"/>
  <c r="Q30" i="3" s="1"/>
  <c r="Q31" i="3" s="1"/>
  <c r="Q32" i="3" s="1"/>
  <c r="Q33" i="3" s="1"/>
  <c r="Q36" i="3" s="1"/>
  <c r="H31" i="3"/>
  <c r="H32" i="3" s="1"/>
  <c r="X39" i="3" l="1"/>
  <c r="S39" i="3"/>
  <c r="W39" i="3"/>
  <c r="C1" i="4" s="1"/>
  <c r="U39" i="3"/>
  <c r="R39" i="3"/>
  <c r="T39" i="3"/>
  <c r="V39" i="3"/>
  <c r="E21" i="3"/>
  <c r="E22" i="3" s="1"/>
  <c r="E23" i="3" s="1"/>
  <c r="Q37" i="3"/>
  <c r="R37" i="3"/>
  <c r="H33" i="3"/>
  <c r="H36" i="3" s="1"/>
  <c r="Q39" i="3" s="1"/>
  <c r="P39" i="3" l="1"/>
  <c r="O39" i="3"/>
  <c r="E24" i="3"/>
  <c r="H37" i="3"/>
  <c r="I37" i="3"/>
  <c r="E25" i="3" l="1"/>
  <c r="E26" i="3" l="1"/>
  <c r="E27" i="3" s="1"/>
  <c r="E28" i="3" s="1"/>
  <c r="E29" i="3" s="1"/>
  <c r="E30" i="3" s="1"/>
  <c r="E31" i="3" s="1"/>
  <c r="E32" i="3" s="1"/>
  <c r="E33" i="3" s="1"/>
  <c r="E36" i="3" s="1"/>
  <c r="K39" i="3" l="1"/>
  <c r="M39" i="3"/>
  <c r="N39" i="3"/>
  <c r="L39" i="3"/>
  <c r="B42" i="3"/>
  <c r="B43" i="3"/>
  <c r="B39" i="3"/>
  <c r="B41" i="3"/>
  <c r="B40" i="3"/>
  <c r="F37" i="3"/>
  <c r="E37" i="3"/>
  <c r="B1" i="4" l="1"/>
  <c r="AF3" i="3"/>
  <c r="AF19" i="3"/>
  <c r="AF6" i="3"/>
  <c r="AF22" i="3"/>
  <c r="AF7" i="3"/>
  <c r="AF23" i="3"/>
  <c r="AF8" i="3"/>
  <c r="AF24" i="3"/>
  <c r="AF20" i="3"/>
  <c r="AF9" i="3"/>
  <c r="AF25" i="3"/>
  <c r="AF28" i="3"/>
  <c r="AF13" i="3"/>
  <c r="AG13" i="3" s="1"/>
  <c r="AF31" i="3"/>
  <c r="AF21" i="3"/>
  <c r="AF10" i="3"/>
  <c r="AF26" i="3"/>
  <c r="AF12" i="3"/>
  <c r="AF29" i="3"/>
  <c r="AF30" i="3"/>
  <c r="AF15" i="3"/>
  <c r="AF16" i="3"/>
  <c r="AF4" i="3"/>
  <c r="AG4" i="3" s="1"/>
  <c r="AF11" i="3"/>
  <c r="AF27" i="3"/>
  <c r="AF32" i="3"/>
  <c r="AF14" i="3"/>
  <c r="AF17" i="3"/>
  <c r="AF33" i="3"/>
  <c r="AF18" i="3"/>
  <c r="AF2" i="3"/>
  <c r="AG2" i="3" s="1"/>
  <c r="AF5" i="3"/>
  <c r="AG23" i="3" l="1"/>
  <c r="AG31" i="3"/>
  <c r="AC31" i="3" s="1"/>
  <c r="AG27" i="3"/>
  <c r="AD27" i="3" s="1"/>
  <c r="AG20" i="3"/>
  <c r="AD20" i="3" s="1"/>
  <c r="AG17" i="3"/>
  <c r="AD17" i="3" s="1"/>
  <c r="AG16" i="3"/>
  <c r="AD16" i="3" s="1"/>
  <c r="AG9" i="3"/>
  <c r="AG33" i="3"/>
  <c r="AG8" i="3"/>
  <c r="AG5" i="3"/>
  <c r="AB5" i="3" s="1"/>
  <c r="AG28" i="3"/>
  <c r="AD28" i="3" s="1"/>
  <c r="AG21" i="3"/>
  <c r="AC21" i="3" s="1"/>
  <c r="AG18" i="3"/>
  <c r="AG10" i="3"/>
  <c r="AC10" i="3" s="1"/>
  <c r="AC2" i="3"/>
  <c r="AG7" i="3"/>
  <c r="AG25" i="3"/>
  <c r="AG32" i="3"/>
  <c r="AG15" i="3"/>
  <c r="AG30" i="3"/>
  <c r="AG22" i="3"/>
  <c r="AG14" i="3"/>
  <c r="AG24" i="3"/>
  <c r="AG29" i="3"/>
  <c r="AG6" i="3"/>
  <c r="AG11" i="3"/>
  <c r="AG12" i="3"/>
  <c r="AG19" i="3"/>
  <c r="AG26" i="3"/>
  <c r="AG3" i="3"/>
  <c r="AD13" i="3"/>
  <c r="AC13" i="3"/>
  <c r="AB13" i="3"/>
  <c r="AD4" i="3"/>
  <c r="AB4" i="3"/>
  <c r="AC4" i="3"/>
  <c r="AD23" i="3"/>
  <c r="AB23" i="3"/>
  <c r="AC23" i="3"/>
  <c r="AD31" i="3"/>
  <c r="AB31" i="3"/>
  <c r="AB27" i="3"/>
  <c r="AD2" i="3"/>
  <c r="AB2" i="3"/>
  <c r="AB21" i="3" l="1"/>
  <c r="AB16" i="3"/>
  <c r="AC17" i="3"/>
  <c r="AB17" i="3"/>
  <c r="AD21" i="3"/>
  <c r="AC27" i="3"/>
  <c r="AC5" i="3"/>
  <c r="AD5" i="3"/>
  <c r="AC20" i="3"/>
  <c r="AC16" i="3"/>
  <c r="AB20" i="3"/>
  <c r="AD10" i="3"/>
  <c r="AB10" i="3"/>
  <c r="AB28" i="3"/>
  <c r="AC28" i="3"/>
  <c r="AD18" i="3"/>
  <c r="AB18" i="3"/>
  <c r="AC18" i="3"/>
  <c r="AD14" i="3"/>
  <c r="AB14" i="3"/>
  <c r="AC14" i="3"/>
  <c r="AD26" i="3"/>
  <c r="AB26" i="3"/>
  <c r="AC26" i="3"/>
  <c r="AD29" i="3"/>
  <c r="AB29" i="3"/>
  <c r="AC29" i="3"/>
  <c r="AD30" i="3"/>
  <c r="AB30" i="3"/>
  <c r="AC30" i="3"/>
  <c r="AB7" i="3"/>
  <c r="AC7" i="3"/>
  <c r="AD7" i="3"/>
  <c r="AC12" i="3"/>
  <c r="AD12" i="3"/>
  <c r="AB12" i="3"/>
  <c r="AD15" i="3"/>
  <c r="AB15" i="3"/>
  <c r="AC15" i="3"/>
  <c r="AD8" i="3"/>
  <c r="AB8" i="3"/>
  <c r="AC8" i="3"/>
  <c r="AD9" i="3"/>
  <c r="AB9" i="3"/>
  <c r="AC9" i="3"/>
  <c r="AD32" i="3"/>
  <c r="AC32" i="3"/>
  <c r="AB32" i="3"/>
  <c r="AD11" i="3"/>
  <c r="AB11" i="3"/>
  <c r="AC11" i="3"/>
  <c r="AD22" i="3"/>
  <c r="AB22" i="3"/>
  <c r="AC22" i="3"/>
  <c r="AD19" i="3"/>
  <c r="AB19" i="3"/>
  <c r="AC19" i="3"/>
  <c r="AD6" i="3"/>
  <c r="AB6" i="3"/>
  <c r="AC6" i="3"/>
  <c r="AD3" i="3"/>
  <c r="AB3" i="3"/>
  <c r="AC3" i="3"/>
  <c r="AD24" i="3"/>
  <c r="AB24" i="3"/>
  <c r="AC24" i="3"/>
  <c r="AD25" i="3"/>
  <c r="AB25" i="3"/>
  <c r="AC25" i="3"/>
  <c r="AC33" i="3"/>
  <c r="AD33" i="3"/>
  <c r="AB33" i="3"/>
</calcChain>
</file>

<file path=xl/sharedStrings.xml><?xml version="1.0" encoding="utf-8"?>
<sst xmlns="http://schemas.openxmlformats.org/spreadsheetml/2006/main" count="882" uniqueCount="78">
  <si>
    <t>Bears</t>
  </si>
  <si>
    <t>Texans</t>
  </si>
  <si>
    <t>Cardinals</t>
  </si>
  <si>
    <t>Colts</t>
  </si>
  <si>
    <t>Broncos</t>
  </si>
  <si>
    <t>Rams</t>
  </si>
  <si>
    <t>Raiders</t>
  </si>
  <si>
    <t>Falcons</t>
  </si>
  <si>
    <t>Panthers</t>
  </si>
  <si>
    <t>Saints</t>
  </si>
  <si>
    <t>Titans</t>
  </si>
  <si>
    <t>Browns</t>
  </si>
  <si>
    <t>Jets</t>
  </si>
  <si>
    <t>Patriots</t>
  </si>
  <si>
    <t>Packers</t>
  </si>
  <si>
    <t>Commanders</t>
  </si>
  <si>
    <t>Steelers</t>
  </si>
  <si>
    <t>Lions</t>
  </si>
  <si>
    <t>Seahawks</t>
  </si>
  <si>
    <t>Dolphins</t>
  </si>
  <si>
    <t>Chargers</t>
  </si>
  <si>
    <t>Ravens</t>
  </si>
  <si>
    <t>Vikings</t>
  </si>
  <si>
    <t>Jaguars</t>
  </si>
  <si>
    <t>Giants</t>
  </si>
  <si>
    <t>Cowboys</t>
  </si>
  <si>
    <t>Bills</t>
  </si>
  <si>
    <t>Bengals</t>
  </si>
  <si>
    <t>49ers</t>
  </si>
  <si>
    <t>Eagles</t>
  </si>
  <si>
    <t>Chiefs</t>
  </si>
  <si>
    <t>2023 Draft</t>
  </si>
  <si>
    <t>2024 Draft</t>
  </si>
  <si>
    <t>Buccaneers</t>
  </si>
  <si>
    <t>2022 Draft</t>
  </si>
  <si>
    <t>2021 Draft</t>
  </si>
  <si>
    <t>2020 Draft</t>
  </si>
  <si>
    <t>Redskins</t>
  </si>
  <si>
    <t>Football Team</t>
  </si>
  <si>
    <t>CHECK</t>
  </si>
  <si>
    <t>2019 Draft</t>
  </si>
  <si>
    <t>Season</t>
  </si>
  <si>
    <t>Rank</t>
  </si>
  <si>
    <t>2018 Draft</t>
  </si>
  <si>
    <t>2017 Draft</t>
  </si>
  <si>
    <t>2016 Draft</t>
  </si>
  <si>
    <t>historic</t>
  </si>
  <si>
    <t>recent</t>
  </si>
  <si>
    <t>Oilers</t>
  </si>
  <si>
    <t>2015 Draft</t>
  </si>
  <si>
    <t>2014 Draft</t>
  </si>
  <si>
    <t>2013 Draft</t>
  </si>
  <si>
    <t>2012 Draft</t>
  </si>
  <si>
    <t>Voikings</t>
  </si>
  <si>
    <t>Benglas</t>
  </si>
  <si>
    <t>2011 Draft</t>
  </si>
  <si>
    <t>Vikingsd</t>
  </si>
  <si>
    <t>2002 Draft</t>
  </si>
  <si>
    <t>2003 Draft</t>
  </si>
  <si>
    <t>2004 Draft</t>
  </si>
  <si>
    <t>2005 Draft</t>
  </si>
  <si>
    <t>2006 Draft</t>
  </si>
  <si>
    <t>2007 Draft</t>
  </si>
  <si>
    <t>2008 Draft</t>
  </si>
  <si>
    <t>2009 Draft</t>
  </si>
  <si>
    <t>2010 Draft</t>
  </si>
  <si>
    <t>Delta Rk</t>
  </si>
  <si>
    <t>Median</t>
  </si>
  <si>
    <t>1. Quartil</t>
  </si>
  <si>
    <t>3. Quartil</t>
  </si>
  <si>
    <t>Minimum</t>
  </si>
  <si>
    <t>Maximum</t>
  </si>
  <si>
    <t>Franchise</t>
  </si>
  <si>
    <t>… kommt aus Übersicht</t>
  </si>
  <si>
    <t>Value</t>
  </si>
  <si>
    <t>Kennz</t>
  </si>
  <si>
    <t>Rk -1</t>
  </si>
  <si>
    <t>Val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</si>
</sst>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+#0;\-#0;#0"/>
    <numFmt numFmtId="165" formatCode="0.0"/>
    <numFmt numFmtId="166" formatCode="\(#0\)"/>
    <numFmt numFmtId="168" formatCode="\+\ 0;\-\ 0;\ \-"/>
  </numFmts>
  <fonts count="9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0" tint="-0.14999847407452621"/>
      <name val="Arial"/>
      <family val="2"/>
    </font>
    <font>
      <i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5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164" fontId="5" fillId="0" borderId="0" xfId="2" applyNumberFormat="1" applyFont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vertical="center"/>
    </xf>
    <xf numFmtId="0" fontId="7" fillId="0" borderId="0" xfId="0" applyFon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6" fillId="7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0" borderId="0" xfId="0" applyFont="1"/>
    <xf numFmtId="0" fontId="8" fillId="0" borderId="0" xfId="0" applyFont="1" applyAlignment="1">
      <alignment vertical="center"/>
    </xf>
    <xf numFmtId="0" fontId="1" fillId="2" borderId="2" xfId="1" applyBorder="1" applyAlignment="1">
      <alignment vertical="center"/>
    </xf>
    <xf numFmtId="0" fontId="1" fillId="2" borderId="3" xfId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6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</cellXfs>
  <cellStyles count="3">
    <cellStyle name="Eingabe" xfId="1" builtinId="20"/>
    <cellStyle name="Prozent" xfId="2" builtinId="5"/>
    <cellStyle name="Standard" xfId="0" builtinId="0"/>
  </cellStyles>
  <dxfs count="6">
    <dxf>
      <fill>
        <patternFill patternType="mediumGray">
          <fgColor theme="4" tint="0.79998168889431442"/>
        </patternFill>
      </fill>
      <border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 patternType="mediumGray">
          <fgColor theme="4" tint="0.79998168889431442"/>
        </patternFill>
      </fill>
      <border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 patternType="mediumGray">
          <fgColor theme="4" tint="0.79998168889431442"/>
        </patternFill>
      </fill>
      <border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 patternType="mediumGray">
          <fgColor theme="4" tint="0.79998168889431442"/>
        </patternFill>
      </fill>
      <border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 patternType="mediumGray">
          <fgColor theme="4" tint="0.79998168889431442"/>
        </patternFill>
      </fill>
      <border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ont>
        <color theme="0" tint="-4.9989318521683403E-2"/>
      </font>
      <fill>
        <patternFill patternType="solid">
          <fgColor auto="1"/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1"/>
    </sheetView>
  </sheetViews>
  <sheetFormatPr baseColWidth="10" defaultRowHeight="14.25" x14ac:dyDescent="0.2"/>
  <cols>
    <col min="1" max="2" width="12.625" customWidth="1"/>
  </cols>
  <sheetData>
    <row r="1" spans="1:2" ht="15" x14ac:dyDescent="0.2">
      <c r="A1" s="24" t="s">
        <v>72</v>
      </c>
      <c r="B1" s="24"/>
    </row>
    <row r="2" spans="1:2" ht="15" x14ac:dyDescent="0.2">
      <c r="A2" s="2" t="s">
        <v>46</v>
      </c>
      <c r="B2" s="2" t="s">
        <v>47</v>
      </c>
    </row>
    <row r="3" spans="1:2" x14ac:dyDescent="0.2">
      <c r="A3" s="1" t="s">
        <v>28</v>
      </c>
      <c r="B3" s="1" t="s">
        <v>28</v>
      </c>
    </row>
    <row r="4" spans="1:2" x14ac:dyDescent="0.2">
      <c r="A4" s="1" t="s">
        <v>0</v>
      </c>
      <c r="B4" s="1" t="s">
        <v>0</v>
      </c>
    </row>
    <row r="5" spans="1:2" x14ac:dyDescent="0.2">
      <c r="A5" s="1" t="s">
        <v>27</v>
      </c>
      <c r="B5" s="1" t="s">
        <v>27</v>
      </c>
    </row>
    <row r="6" spans="1:2" x14ac:dyDescent="0.2">
      <c r="A6" s="1" t="s">
        <v>26</v>
      </c>
      <c r="B6" s="1" t="s">
        <v>26</v>
      </c>
    </row>
    <row r="7" spans="1:2" x14ac:dyDescent="0.2">
      <c r="A7" s="1" t="s">
        <v>4</v>
      </c>
      <c r="B7" s="1" t="s">
        <v>4</v>
      </c>
    </row>
    <row r="8" spans="1:2" x14ac:dyDescent="0.2">
      <c r="A8" s="1" t="s">
        <v>11</v>
      </c>
      <c r="B8" s="1" t="s">
        <v>11</v>
      </c>
    </row>
    <row r="9" spans="1:2" x14ac:dyDescent="0.2">
      <c r="A9" s="1" t="s">
        <v>33</v>
      </c>
      <c r="B9" s="1" t="s">
        <v>33</v>
      </c>
    </row>
    <row r="10" spans="1:2" x14ac:dyDescent="0.2">
      <c r="A10" s="1" t="s">
        <v>2</v>
      </c>
      <c r="B10" s="1" t="s">
        <v>2</v>
      </c>
    </row>
    <row r="11" spans="1:2" x14ac:dyDescent="0.2">
      <c r="A11" s="1" t="s">
        <v>20</v>
      </c>
      <c r="B11" s="1" t="s">
        <v>20</v>
      </c>
    </row>
    <row r="12" spans="1:2" x14ac:dyDescent="0.2">
      <c r="A12" s="1" t="s">
        <v>30</v>
      </c>
      <c r="B12" s="1" t="s">
        <v>30</v>
      </c>
    </row>
    <row r="13" spans="1:2" x14ac:dyDescent="0.2">
      <c r="A13" s="1" t="s">
        <v>3</v>
      </c>
      <c r="B13" s="1" t="s">
        <v>3</v>
      </c>
    </row>
    <row r="14" spans="1:2" x14ac:dyDescent="0.2">
      <c r="A14" s="1" t="s">
        <v>15</v>
      </c>
      <c r="B14" s="1" t="s">
        <v>15</v>
      </c>
    </row>
    <row r="15" spans="1:2" x14ac:dyDescent="0.2">
      <c r="A15" s="1" t="s">
        <v>25</v>
      </c>
      <c r="B15" s="1" t="s">
        <v>25</v>
      </c>
    </row>
    <row r="16" spans="1:2" x14ac:dyDescent="0.2">
      <c r="A16" s="1" t="s">
        <v>19</v>
      </c>
      <c r="B16" s="1" t="s">
        <v>19</v>
      </c>
    </row>
    <row r="17" spans="1:2" x14ac:dyDescent="0.2">
      <c r="A17" s="1" t="s">
        <v>29</v>
      </c>
      <c r="B17" s="1" t="s">
        <v>29</v>
      </c>
    </row>
    <row r="18" spans="1:2" x14ac:dyDescent="0.2">
      <c r="A18" s="1" t="s">
        <v>7</v>
      </c>
      <c r="B18" s="1" t="s">
        <v>7</v>
      </c>
    </row>
    <row r="19" spans="1:2" x14ac:dyDescent="0.2">
      <c r="A19" s="1" t="s">
        <v>38</v>
      </c>
      <c r="B19" s="1" t="s">
        <v>15</v>
      </c>
    </row>
    <row r="20" spans="1:2" x14ac:dyDescent="0.2">
      <c r="A20" s="1" t="s">
        <v>24</v>
      </c>
      <c r="B20" s="1" t="s">
        <v>24</v>
      </c>
    </row>
    <row r="21" spans="1:2" x14ac:dyDescent="0.2">
      <c r="A21" s="1" t="s">
        <v>23</v>
      </c>
      <c r="B21" s="1" t="s">
        <v>23</v>
      </c>
    </row>
    <row r="22" spans="1:2" x14ac:dyDescent="0.2">
      <c r="A22" s="1" t="s">
        <v>12</v>
      </c>
      <c r="B22" s="1" t="s">
        <v>12</v>
      </c>
    </row>
    <row r="23" spans="1:2" x14ac:dyDescent="0.2">
      <c r="A23" s="1" t="s">
        <v>17</v>
      </c>
      <c r="B23" s="1" t="s">
        <v>17</v>
      </c>
    </row>
    <row r="24" spans="1:2" x14ac:dyDescent="0.2">
      <c r="A24" s="1" t="s">
        <v>48</v>
      </c>
      <c r="B24" s="1" t="s">
        <v>10</v>
      </c>
    </row>
    <row r="25" spans="1:2" x14ac:dyDescent="0.2">
      <c r="A25" s="1" t="s">
        <v>14</v>
      </c>
      <c r="B25" s="1" t="s">
        <v>14</v>
      </c>
    </row>
    <row r="26" spans="1:2" x14ac:dyDescent="0.2">
      <c r="A26" s="1" t="s">
        <v>8</v>
      </c>
      <c r="B26" s="1" t="s">
        <v>8</v>
      </c>
    </row>
    <row r="27" spans="1:2" x14ac:dyDescent="0.2">
      <c r="A27" s="1" t="s">
        <v>13</v>
      </c>
      <c r="B27" s="1" t="s">
        <v>13</v>
      </c>
    </row>
    <row r="28" spans="1:2" x14ac:dyDescent="0.2">
      <c r="A28" s="1" t="s">
        <v>6</v>
      </c>
      <c r="B28" s="1" t="s">
        <v>6</v>
      </c>
    </row>
    <row r="29" spans="1:2" x14ac:dyDescent="0.2">
      <c r="A29" s="1" t="s">
        <v>5</v>
      </c>
      <c r="B29" s="1" t="s">
        <v>5</v>
      </c>
    </row>
    <row r="30" spans="1:2" x14ac:dyDescent="0.2">
      <c r="A30" s="1" t="s">
        <v>21</v>
      </c>
      <c r="B30" s="1" t="s">
        <v>21</v>
      </c>
    </row>
    <row r="31" spans="1:2" x14ac:dyDescent="0.2">
      <c r="A31" s="1" t="s">
        <v>37</v>
      </c>
      <c r="B31" s="1" t="s">
        <v>15</v>
      </c>
    </row>
    <row r="32" spans="1:2" x14ac:dyDescent="0.2">
      <c r="A32" s="1" t="s">
        <v>9</v>
      </c>
      <c r="B32" s="1" t="s">
        <v>9</v>
      </c>
    </row>
    <row r="33" spans="1:2" x14ac:dyDescent="0.2">
      <c r="A33" s="1" t="s">
        <v>18</v>
      </c>
      <c r="B33" s="1" t="s">
        <v>18</v>
      </c>
    </row>
    <row r="34" spans="1:2" x14ac:dyDescent="0.2">
      <c r="A34" s="1" t="s">
        <v>16</v>
      </c>
      <c r="B34" s="1" t="s">
        <v>16</v>
      </c>
    </row>
    <row r="35" spans="1:2" x14ac:dyDescent="0.2">
      <c r="A35" s="1" t="s">
        <v>1</v>
      </c>
      <c r="B35" s="1" t="s">
        <v>1</v>
      </c>
    </row>
    <row r="36" spans="1:2" x14ac:dyDescent="0.2">
      <c r="A36" s="1" t="s">
        <v>10</v>
      </c>
      <c r="B36" s="1" t="s">
        <v>10</v>
      </c>
    </row>
    <row r="37" spans="1:2" x14ac:dyDescent="0.2">
      <c r="A37" s="1" t="s">
        <v>22</v>
      </c>
      <c r="B37" s="1" t="s">
        <v>22</v>
      </c>
    </row>
  </sheetData>
  <mergeCells count="1">
    <mergeCell ref="A1:B1"/>
  </mergeCells>
  <conditionalFormatting sqref="A3:B37">
    <cfRule type="expression" dxfId="5" priority="1">
      <formula>$A3&lt;&gt;$B3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baseColWidth="10" defaultRowHeight="14.25" x14ac:dyDescent="0.2"/>
  <cols>
    <col min="1" max="1" width="7.625" style="1" customWidth="1"/>
    <col min="2" max="24" width="12.625" style="1" customWidth="1"/>
    <col min="25" max="16384" width="11" style="1"/>
  </cols>
  <sheetData>
    <row r="1" spans="1:24" s="3" customFormat="1" ht="15" x14ac:dyDescent="0.2"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55</v>
      </c>
      <c r="L1" s="3" t="s">
        <v>52</v>
      </c>
      <c r="M1" s="3" t="s">
        <v>51</v>
      </c>
      <c r="N1" s="3" t="s">
        <v>50</v>
      </c>
      <c r="O1" s="3" t="s">
        <v>49</v>
      </c>
      <c r="P1" s="3" t="s">
        <v>45</v>
      </c>
      <c r="Q1" s="3" t="s">
        <v>44</v>
      </c>
      <c r="R1" s="3" t="s">
        <v>43</v>
      </c>
      <c r="S1" s="3" t="s">
        <v>40</v>
      </c>
      <c r="T1" s="3" t="s">
        <v>36</v>
      </c>
      <c r="U1" s="3" t="s">
        <v>35</v>
      </c>
      <c r="V1" s="3" t="s">
        <v>34</v>
      </c>
      <c r="W1" s="3" t="s">
        <v>31</v>
      </c>
      <c r="X1" s="3" t="s">
        <v>32</v>
      </c>
    </row>
    <row r="2" spans="1:24" ht="15" x14ac:dyDescent="0.2">
      <c r="A2" s="3">
        <v>1</v>
      </c>
      <c r="B2" s="18" t="s">
        <v>1</v>
      </c>
      <c r="C2" s="18" t="s">
        <v>27</v>
      </c>
      <c r="D2" s="18" t="s">
        <v>24</v>
      </c>
      <c r="E2" s="18" t="s">
        <v>28</v>
      </c>
      <c r="F2" s="18" t="s">
        <v>1</v>
      </c>
      <c r="G2" s="18" t="s">
        <v>6</v>
      </c>
      <c r="H2" s="18" t="s">
        <v>19</v>
      </c>
      <c r="I2" s="18" t="s">
        <v>17</v>
      </c>
      <c r="J2" s="18" t="s">
        <v>5</v>
      </c>
      <c r="K2" s="18" t="s">
        <v>8</v>
      </c>
      <c r="L2" s="18" t="s">
        <v>3</v>
      </c>
      <c r="M2" s="18" t="s">
        <v>30</v>
      </c>
      <c r="N2" s="18" t="s">
        <v>1</v>
      </c>
      <c r="O2" s="18" t="s">
        <v>33</v>
      </c>
      <c r="P2" s="18" t="s">
        <v>10</v>
      </c>
      <c r="Q2" s="18" t="s">
        <v>11</v>
      </c>
      <c r="R2" s="18" t="s">
        <v>11</v>
      </c>
      <c r="S2" s="18" t="s">
        <v>2</v>
      </c>
      <c r="T2" s="18" t="s">
        <v>27</v>
      </c>
      <c r="U2" s="18" t="s">
        <v>23</v>
      </c>
      <c r="V2" s="18" t="s">
        <v>23</v>
      </c>
      <c r="W2" s="18" t="s">
        <v>0</v>
      </c>
      <c r="X2" s="18" t="s">
        <v>8</v>
      </c>
    </row>
    <row r="3" spans="1:24" ht="15" x14ac:dyDescent="0.2">
      <c r="A3" s="3">
        <v>2</v>
      </c>
      <c r="B3" s="18" t="s">
        <v>8</v>
      </c>
      <c r="C3" s="18" t="s">
        <v>17</v>
      </c>
      <c r="D3" s="18" t="s">
        <v>6</v>
      </c>
      <c r="E3" s="18" t="s">
        <v>19</v>
      </c>
      <c r="F3" s="18" t="s">
        <v>9</v>
      </c>
      <c r="G3" s="18" t="s">
        <v>17</v>
      </c>
      <c r="H3" s="18" t="s">
        <v>5</v>
      </c>
      <c r="I3" s="18" t="s">
        <v>5</v>
      </c>
      <c r="J3" s="18" t="s">
        <v>17</v>
      </c>
      <c r="K3" s="18" t="s">
        <v>4</v>
      </c>
      <c r="L3" s="18" t="s">
        <v>5</v>
      </c>
      <c r="M3" s="18" t="s">
        <v>23</v>
      </c>
      <c r="N3" s="18" t="s">
        <v>37</v>
      </c>
      <c r="O3" s="18" t="s">
        <v>10</v>
      </c>
      <c r="P3" s="18" t="s">
        <v>11</v>
      </c>
      <c r="Q3" s="18" t="s">
        <v>28</v>
      </c>
      <c r="R3" s="18" t="s">
        <v>24</v>
      </c>
      <c r="S3" s="18" t="s">
        <v>28</v>
      </c>
      <c r="T3" s="18" t="s">
        <v>37</v>
      </c>
      <c r="U3" s="18" t="s">
        <v>12</v>
      </c>
      <c r="V3" s="18" t="s">
        <v>17</v>
      </c>
      <c r="W3" s="18" t="s">
        <v>1</v>
      </c>
      <c r="X3" s="18" t="s">
        <v>15</v>
      </c>
    </row>
    <row r="4" spans="1:24" ht="15" x14ac:dyDescent="0.2">
      <c r="A4" s="3">
        <v>3</v>
      </c>
      <c r="B4" s="18" t="s">
        <v>17</v>
      </c>
      <c r="C4" s="18" t="s">
        <v>1</v>
      </c>
      <c r="D4" s="18" t="s">
        <v>2</v>
      </c>
      <c r="E4" s="18" t="s">
        <v>11</v>
      </c>
      <c r="F4" s="18" t="s">
        <v>10</v>
      </c>
      <c r="G4" s="18" t="s">
        <v>11</v>
      </c>
      <c r="H4" s="18" t="s">
        <v>7</v>
      </c>
      <c r="I4" s="18" t="s">
        <v>30</v>
      </c>
      <c r="J4" s="18" t="s">
        <v>33</v>
      </c>
      <c r="K4" s="18" t="s">
        <v>26</v>
      </c>
      <c r="L4" s="18" t="s">
        <v>53</v>
      </c>
      <c r="M4" s="18" t="s">
        <v>6</v>
      </c>
      <c r="N4" s="18" t="s">
        <v>23</v>
      </c>
      <c r="O4" s="18" t="s">
        <v>23</v>
      </c>
      <c r="P4" s="18" t="s">
        <v>20</v>
      </c>
      <c r="Q4" s="18" t="s">
        <v>0</v>
      </c>
      <c r="R4" s="18" t="s">
        <v>3</v>
      </c>
      <c r="S4" s="18" t="s">
        <v>12</v>
      </c>
      <c r="T4" s="18" t="s">
        <v>17</v>
      </c>
      <c r="U4" s="18" t="s">
        <v>1</v>
      </c>
      <c r="V4" s="18" t="s">
        <v>1</v>
      </c>
      <c r="W4" s="18" t="s">
        <v>2</v>
      </c>
      <c r="X4" s="18" t="s">
        <v>13</v>
      </c>
    </row>
    <row r="5" spans="1:24" ht="15" x14ac:dyDescent="0.2">
      <c r="A5" s="3">
        <v>4</v>
      </c>
      <c r="B5" s="18" t="s">
        <v>26</v>
      </c>
      <c r="C5" s="18" t="s">
        <v>0</v>
      </c>
      <c r="D5" s="18" t="s">
        <v>20</v>
      </c>
      <c r="E5" s="18" t="s">
        <v>0</v>
      </c>
      <c r="F5" s="18" t="s">
        <v>12</v>
      </c>
      <c r="G5" s="18" t="s">
        <v>33</v>
      </c>
      <c r="H5" s="18" t="s">
        <v>6</v>
      </c>
      <c r="I5" s="18" t="s">
        <v>18</v>
      </c>
      <c r="J5" s="18" t="s">
        <v>37</v>
      </c>
      <c r="K5" s="18" t="s">
        <v>27</v>
      </c>
      <c r="L5" s="18" t="s">
        <v>11</v>
      </c>
      <c r="M5" s="18" t="s">
        <v>29</v>
      </c>
      <c r="N5" s="18" t="s">
        <v>11</v>
      </c>
      <c r="O5" s="18" t="s">
        <v>6</v>
      </c>
      <c r="P5" s="18" t="s">
        <v>25</v>
      </c>
      <c r="Q5" s="18" t="s">
        <v>23</v>
      </c>
      <c r="R5" s="18" t="s">
        <v>1</v>
      </c>
      <c r="S5" s="18" t="s">
        <v>6</v>
      </c>
      <c r="T5" s="18" t="s">
        <v>24</v>
      </c>
      <c r="U5" s="18" t="s">
        <v>7</v>
      </c>
      <c r="V5" s="18" t="s">
        <v>12</v>
      </c>
      <c r="W5" s="18" t="s">
        <v>3</v>
      </c>
      <c r="X5" s="18" t="s">
        <v>2</v>
      </c>
    </row>
    <row r="6" spans="1:24" ht="15" x14ac:dyDescent="0.2">
      <c r="A6" s="3">
        <v>5</v>
      </c>
      <c r="B6" s="18" t="s">
        <v>20</v>
      </c>
      <c r="C6" s="18" t="s">
        <v>25</v>
      </c>
      <c r="D6" s="18" t="s">
        <v>37</v>
      </c>
      <c r="E6" s="18" t="s">
        <v>33</v>
      </c>
      <c r="F6" s="18" t="s">
        <v>14</v>
      </c>
      <c r="G6" s="18" t="s">
        <v>2</v>
      </c>
      <c r="H6" s="18" t="s">
        <v>30</v>
      </c>
      <c r="I6" s="18" t="s">
        <v>11</v>
      </c>
      <c r="J6" s="18" t="s">
        <v>30</v>
      </c>
      <c r="K6" s="18" t="s">
        <v>2</v>
      </c>
      <c r="L6" s="18" t="s">
        <v>33</v>
      </c>
      <c r="M6" s="18" t="s">
        <v>17</v>
      </c>
      <c r="N6" s="18" t="s">
        <v>6</v>
      </c>
      <c r="O6" s="18" t="s">
        <v>37</v>
      </c>
      <c r="P6" s="18" t="s">
        <v>23</v>
      </c>
      <c r="Q6" s="18" t="s">
        <v>5</v>
      </c>
      <c r="R6" s="18" t="s">
        <v>4</v>
      </c>
      <c r="S6" s="18" t="s">
        <v>33</v>
      </c>
      <c r="T6" s="18" t="s">
        <v>19</v>
      </c>
      <c r="U6" s="18" t="s">
        <v>27</v>
      </c>
      <c r="V6" s="18" t="s">
        <v>24</v>
      </c>
      <c r="W6" s="18" t="s">
        <v>4</v>
      </c>
      <c r="X6" s="18" t="s">
        <v>20</v>
      </c>
    </row>
    <row r="7" spans="1:24" ht="15" x14ac:dyDescent="0.2">
      <c r="A7" s="3">
        <v>6</v>
      </c>
      <c r="B7" s="18" t="s">
        <v>25</v>
      </c>
      <c r="C7" s="18" t="s">
        <v>2</v>
      </c>
      <c r="D7" s="18" t="s">
        <v>17</v>
      </c>
      <c r="E7" s="18" t="s">
        <v>10</v>
      </c>
      <c r="F7" s="18" t="s">
        <v>28</v>
      </c>
      <c r="G7" s="18" t="s">
        <v>37</v>
      </c>
      <c r="H7" s="18" t="s">
        <v>12</v>
      </c>
      <c r="I7" s="18" t="s">
        <v>27</v>
      </c>
      <c r="J7" s="18" t="s">
        <v>18</v>
      </c>
      <c r="K7" s="18" t="s">
        <v>11</v>
      </c>
      <c r="L7" s="18" t="s">
        <v>37</v>
      </c>
      <c r="M7" s="18" t="s">
        <v>11</v>
      </c>
      <c r="N7" s="18" t="s">
        <v>7</v>
      </c>
      <c r="O7" s="18" t="s">
        <v>12</v>
      </c>
      <c r="P7" s="18" t="s">
        <v>21</v>
      </c>
      <c r="Q7" s="18" t="s">
        <v>12</v>
      </c>
      <c r="R7" s="18" t="s">
        <v>12</v>
      </c>
      <c r="S7" s="18" t="s">
        <v>24</v>
      </c>
      <c r="T7" s="18" t="s">
        <v>20</v>
      </c>
      <c r="U7" s="18" t="s">
        <v>29</v>
      </c>
      <c r="V7" s="18" t="s">
        <v>8</v>
      </c>
      <c r="W7" s="18" t="s">
        <v>5</v>
      </c>
      <c r="X7" s="18" t="s">
        <v>24</v>
      </c>
    </row>
    <row r="8" spans="1:24" ht="15" x14ac:dyDescent="0.2">
      <c r="A8" s="3">
        <v>7</v>
      </c>
      <c r="B8" s="18" t="s">
        <v>22</v>
      </c>
      <c r="C8" s="18" t="s">
        <v>22</v>
      </c>
      <c r="D8" s="18" t="s">
        <v>11</v>
      </c>
      <c r="E8" s="18" t="s">
        <v>6</v>
      </c>
      <c r="F8" s="18" t="s">
        <v>6</v>
      </c>
      <c r="G8" s="18" t="s">
        <v>22</v>
      </c>
      <c r="H8" s="18" t="s">
        <v>28</v>
      </c>
      <c r="I8" s="18" t="s">
        <v>6</v>
      </c>
      <c r="J8" s="18" t="s">
        <v>11</v>
      </c>
      <c r="K8" s="18" t="s">
        <v>28</v>
      </c>
      <c r="L8" s="18" t="s">
        <v>23</v>
      </c>
      <c r="M8" s="18" t="s">
        <v>2</v>
      </c>
      <c r="N8" s="18" t="s">
        <v>33</v>
      </c>
      <c r="O8" s="18" t="s">
        <v>0</v>
      </c>
      <c r="P8" s="18" t="s">
        <v>28</v>
      </c>
      <c r="Q8" s="18" t="s">
        <v>20</v>
      </c>
      <c r="R8" s="18" t="s">
        <v>33</v>
      </c>
      <c r="S8" s="18" t="s">
        <v>23</v>
      </c>
      <c r="T8" s="18" t="s">
        <v>8</v>
      </c>
      <c r="U8" s="18" t="s">
        <v>17</v>
      </c>
      <c r="V8" s="18" t="s">
        <v>0</v>
      </c>
      <c r="W8" s="18" t="s">
        <v>6</v>
      </c>
      <c r="X8" s="18" t="s">
        <v>10</v>
      </c>
    </row>
    <row r="9" spans="1:24" ht="15" x14ac:dyDescent="0.2">
      <c r="A9" s="3">
        <v>8</v>
      </c>
      <c r="B9" s="18" t="s">
        <v>30</v>
      </c>
      <c r="C9" s="18" t="s">
        <v>23</v>
      </c>
      <c r="D9" s="18" t="s">
        <v>7</v>
      </c>
      <c r="E9" s="18" t="s">
        <v>2</v>
      </c>
      <c r="F9" s="18" t="s">
        <v>26</v>
      </c>
      <c r="G9" s="18" t="s">
        <v>1</v>
      </c>
      <c r="H9" s="18" t="s">
        <v>21</v>
      </c>
      <c r="I9" s="18" t="s">
        <v>23</v>
      </c>
      <c r="J9" s="18" t="s">
        <v>6</v>
      </c>
      <c r="K9" s="18" t="s">
        <v>10</v>
      </c>
      <c r="L9" s="18" t="s">
        <v>19</v>
      </c>
      <c r="M9" s="18" t="s">
        <v>26</v>
      </c>
      <c r="N9" s="18" t="s">
        <v>22</v>
      </c>
      <c r="O9" s="18" t="s">
        <v>7</v>
      </c>
      <c r="P9" s="18" t="s">
        <v>19</v>
      </c>
      <c r="Q9" s="18" t="s">
        <v>8</v>
      </c>
      <c r="R9" s="18" t="s">
        <v>0</v>
      </c>
      <c r="S9" s="18" t="s">
        <v>17</v>
      </c>
      <c r="T9" s="18" t="s">
        <v>2</v>
      </c>
      <c r="U9" s="18" t="s">
        <v>8</v>
      </c>
      <c r="V9" s="18" t="s">
        <v>7</v>
      </c>
      <c r="W9" s="18" t="s">
        <v>7</v>
      </c>
      <c r="X9" s="18" t="s">
        <v>7</v>
      </c>
    </row>
    <row r="10" spans="1:24" ht="15" x14ac:dyDescent="0.2">
      <c r="A10" s="3">
        <v>9</v>
      </c>
      <c r="B10" s="18" t="s">
        <v>23</v>
      </c>
      <c r="C10" s="18" t="s">
        <v>8</v>
      </c>
      <c r="D10" s="18" t="s">
        <v>23</v>
      </c>
      <c r="E10" s="18" t="s">
        <v>37</v>
      </c>
      <c r="F10" s="18" t="s">
        <v>17</v>
      </c>
      <c r="G10" s="18" t="s">
        <v>19</v>
      </c>
      <c r="H10" s="18" t="s">
        <v>27</v>
      </c>
      <c r="I10" s="18" t="s">
        <v>14</v>
      </c>
      <c r="J10" s="18" t="s">
        <v>26</v>
      </c>
      <c r="K10" s="18" t="s">
        <v>25</v>
      </c>
      <c r="L10" s="18" t="s">
        <v>8</v>
      </c>
      <c r="M10" s="18" t="s">
        <v>12</v>
      </c>
      <c r="N10" s="18" t="s">
        <v>26</v>
      </c>
      <c r="O10" s="18" t="s">
        <v>24</v>
      </c>
      <c r="P10" s="18" t="s">
        <v>33</v>
      </c>
      <c r="Q10" s="18" t="s">
        <v>27</v>
      </c>
      <c r="R10" s="18" t="s">
        <v>28</v>
      </c>
      <c r="S10" s="18" t="s">
        <v>26</v>
      </c>
      <c r="T10" s="18" t="s">
        <v>23</v>
      </c>
      <c r="U10" s="18" t="s">
        <v>4</v>
      </c>
      <c r="V10" s="18" t="s">
        <v>4</v>
      </c>
      <c r="W10" s="18" t="s">
        <v>8</v>
      </c>
      <c r="X10" s="18" t="s">
        <v>0</v>
      </c>
    </row>
    <row r="11" spans="1:24" ht="15" x14ac:dyDescent="0.2">
      <c r="A11" s="3">
        <v>10</v>
      </c>
      <c r="B11" s="18" t="s">
        <v>27</v>
      </c>
      <c r="C11" s="18" t="s">
        <v>21</v>
      </c>
      <c r="D11" s="18" t="s">
        <v>1</v>
      </c>
      <c r="E11" s="18" t="s">
        <v>17</v>
      </c>
      <c r="F11" s="18" t="s">
        <v>2</v>
      </c>
      <c r="G11" s="18" t="s">
        <v>7</v>
      </c>
      <c r="H11" s="18" t="s">
        <v>9</v>
      </c>
      <c r="I11" s="18" t="s">
        <v>28</v>
      </c>
      <c r="J11" s="18" t="s">
        <v>23</v>
      </c>
      <c r="K11" s="18" t="s">
        <v>37</v>
      </c>
      <c r="L11" s="18" t="s">
        <v>26</v>
      </c>
      <c r="M11" s="18" t="s">
        <v>10</v>
      </c>
      <c r="N11" s="18" t="s">
        <v>17</v>
      </c>
      <c r="O11" s="18" t="s">
        <v>5</v>
      </c>
      <c r="P11" s="18" t="s">
        <v>24</v>
      </c>
      <c r="Q11" s="18" t="s">
        <v>26</v>
      </c>
      <c r="R11" s="18" t="s">
        <v>6</v>
      </c>
      <c r="S11" s="18" t="s">
        <v>4</v>
      </c>
      <c r="T11" s="18" t="s">
        <v>11</v>
      </c>
      <c r="U11" s="18" t="s">
        <v>25</v>
      </c>
      <c r="V11" s="18" t="s">
        <v>18</v>
      </c>
      <c r="W11" s="18" t="s">
        <v>9</v>
      </c>
      <c r="X11" s="18" t="s">
        <v>12</v>
      </c>
    </row>
    <row r="12" spans="1:24" ht="15" x14ac:dyDescent="0.2">
      <c r="A12" s="3">
        <v>11</v>
      </c>
      <c r="B12" s="18" t="s">
        <v>3</v>
      </c>
      <c r="C12" s="18" t="s">
        <v>18</v>
      </c>
      <c r="D12" s="18" t="s">
        <v>16</v>
      </c>
      <c r="E12" s="18" t="s">
        <v>25</v>
      </c>
      <c r="F12" s="18" t="s">
        <v>5</v>
      </c>
      <c r="G12" s="18" t="s">
        <v>28</v>
      </c>
      <c r="H12" s="18" t="s">
        <v>26</v>
      </c>
      <c r="I12" s="18" t="s">
        <v>26</v>
      </c>
      <c r="J12" s="18" t="s">
        <v>0</v>
      </c>
      <c r="K12" s="18" t="s">
        <v>1</v>
      </c>
      <c r="L12" s="18" t="s">
        <v>30</v>
      </c>
      <c r="M12" s="18" t="s">
        <v>20</v>
      </c>
      <c r="N12" s="18" t="s">
        <v>10</v>
      </c>
      <c r="O12" s="18" t="s">
        <v>22</v>
      </c>
      <c r="P12" s="18" t="s">
        <v>0</v>
      </c>
      <c r="Q12" s="18" t="s">
        <v>9</v>
      </c>
      <c r="R12" s="18" t="s">
        <v>19</v>
      </c>
      <c r="S12" s="18" t="s">
        <v>27</v>
      </c>
      <c r="T12" s="18" t="s">
        <v>12</v>
      </c>
      <c r="U12" s="18" t="s">
        <v>24</v>
      </c>
      <c r="V12" s="18" t="s">
        <v>38</v>
      </c>
      <c r="W12" s="18" t="s">
        <v>10</v>
      </c>
      <c r="X12" s="18" t="s">
        <v>22</v>
      </c>
    </row>
    <row r="13" spans="1:24" ht="15" x14ac:dyDescent="0.2">
      <c r="A13" s="3">
        <v>12</v>
      </c>
      <c r="B13" s="18" t="s">
        <v>2</v>
      </c>
      <c r="C13" s="18" t="s">
        <v>5</v>
      </c>
      <c r="D13" s="18" t="s">
        <v>12</v>
      </c>
      <c r="E13" s="18" t="s">
        <v>24</v>
      </c>
      <c r="F13" s="18" t="s">
        <v>11</v>
      </c>
      <c r="G13" s="18" t="s">
        <v>26</v>
      </c>
      <c r="H13" s="18" t="s">
        <v>4</v>
      </c>
      <c r="I13" s="18" t="s">
        <v>4</v>
      </c>
      <c r="J13" s="18" t="s">
        <v>19</v>
      </c>
      <c r="K13" s="18" t="s">
        <v>56</v>
      </c>
      <c r="L13" s="18" t="s">
        <v>18</v>
      </c>
      <c r="M13" s="18" t="s">
        <v>19</v>
      </c>
      <c r="N13" s="18" t="s">
        <v>24</v>
      </c>
      <c r="O13" s="18" t="s">
        <v>11</v>
      </c>
      <c r="P13" s="18" t="s">
        <v>9</v>
      </c>
      <c r="Q13" s="18" t="s">
        <v>29</v>
      </c>
      <c r="R13" s="18" t="s">
        <v>27</v>
      </c>
      <c r="S13" s="18" t="s">
        <v>14</v>
      </c>
      <c r="T13" s="18" t="s">
        <v>6</v>
      </c>
      <c r="U13" s="18" t="s">
        <v>28</v>
      </c>
      <c r="V13" s="18" t="s">
        <v>22</v>
      </c>
      <c r="W13" s="18" t="s">
        <v>11</v>
      </c>
      <c r="X13" s="18" t="s">
        <v>4</v>
      </c>
    </row>
    <row r="14" spans="1:24" ht="15" x14ac:dyDescent="0.2">
      <c r="A14" s="3">
        <v>13</v>
      </c>
      <c r="B14" s="18" t="s">
        <v>9</v>
      </c>
      <c r="C14" s="18" t="s">
        <v>37</v>
      </c>
      <c r="D14" s="18" t="s">
        <v>26</v>
      </c>
      <c r="E14" s="18" t="s">
        <v>1</v>
      </c>
      <c r="F14" s="18" t="s">
        <v>21</v>
      </c>
      <c r="G14" s="18" t="s">
        <v>5</v>
      </c>
      <c r="H14" s="18" t="s">
        <v>8</v>
      </c>
      <c r="I14" s="18" t="s">
        <v>37</v>
      </c>
      <c r="J14" s="18" t="s">
        <v>28</v>
      </c>
      <c r="K14" s="18" t="s">
        <v>17</v>
      </c>
      <c r="L14" s="18" t="s">
        <v>2</v>
      </c>
      <c r="M14" s="18" t="s">
        <v>33</v>
      </c>
      <c r="N14" s="18" t="s">
        <v>5</v>
      </c>
      <c r="O14" s="18" t="s">
        <v>9</v>
      </c>
      <c r="P14" s="18" t="s">
        <v>29</v>
      </c>
      <c r="Q14" s="18" t="s">
        <v>2</v>
      </c>
      <c r="R14" s="18" t="s">
        <v>37</v>
      </c>
      <c r="S14" s="18" t="s">
        <v>19</v>
      </c>
      <c r="T14" s="18" t="s">
        <v>3</v>
      </c>
      <c r="U14" s="18" t="s">
        <v>20</v>
      </c>
      <c r="V14" s="18" t="s">
        <v>11</v>
      </c>
      <c r="W14" s="18" t="s">
        <v>12</v>
      </c>
      <c r="X14" s="18" t="s">
        <v>6</v>
      </c>
    </row>
    <row r="15" spans="1:24" ht="15" x14ac:dyDescent="0.2">
      <c r="A15" s="3">
        <v>14</v>
      </c>
      <c r="B15" s="18" t="s">
        <v>10</v>
      </c>
      <c r="C15" s="18" t="s">
        <v>26</v>
      </c>
      <c r="D15" s="18" t="s">
        <v>0</v>
      </c>
      <c r="E15" s="18" t="s">
        <v>8</v>
      </c>
      <c r="F15" s="18" t="s">
        <v>29</v>
      </c>
      <c r="G15" s="18" t="s">
        <v>8</v>
      </c>
      <c r="H15" s="18" t="s">
        <v>0</v>
      </c>
      <c r="I15" s="18" t="s">
        <v>9</v>
      </c>
      <c r="J15" s="18" t="s">
        <v>4</v>
      </c>
      <c r="K15" s="18" t="s">
        <v>5</v>
      </c>
      <c r="L15" s="18" t="s">
        <v>25</v>
      </c>
      <c r="M15" s="18" t="s">
        <v>8</v>
      </c>
      <c r="N15" s="18" t="s">
        <v>0</v>
      </c>
      <c r="O15" s="18" t="s">
        <v>19</v>
      </c>
      <c r="P15" s="18" t="s">
        <v>6</v>
      </c>
      <c r="Q15" s="18" t="s">
        <v>22</v>
      </c>
      <c r="R15" s="18" t="s">
        <v>14</v>
      </c>
      <c r="S15" s="18" t="s">
        <v>7</v>
      </c>
      <c r="T15" s="18" t="s">
        <v>33</v>
      </c>
      <c r="U15" s="18" t="s">
        <v>22</v>
      </c>
      <c r="V15" s="18" t="s">
        <v>21</v>
      </c>
      <c r="W15" s="18" t="s">
        <v>13</v>
      </c>
      <c r="X15" s="18" t="s">
        <v>9</v>
      </c>
    </row>
    <row r="16" spans="1:24" ht="15" x14ac:dyDescent="0.2">
      <c r="A16" s="3">
        <v>15</v>
      </c>
      <c r="B16" s="18" t="s">
        <v>24</v>
      </c>
      <c r="C16" s="18" t="s">
        <v>20</v>
      </c>
      <c r="D16" s="18" t="s">
        <v>33</v>
      </c>
      <c r="E16" s="18" t="s">
        <v>30</v>
      </c>
      <c r="F16" s="18" t="s">
        <v>7</v>
      </c>
      <c r="G16" s="18" t="s">
        <v>16</v>
      </c>
      <c r="H16" s="18" t="s">
        <v>17</v>
      </c>
      <c r="I16" s="18" t="s">
        <v>1</v>
      </c>
      <c r="J16" s="18" t="s">
        <v>24</v>
      </c>
      <c r="K16" s="18" t="s">
        <v>19</v>
      </c>
      <c r="L16" s="18" t="s">
        <v>29</v>
      </c>
      <c r="M16" s="18" t="s">
        <v>9</v>
      </c>
      <c r="N16" s="18" t="s">
        <v>16</v>
      </c>
      <c r="O16" s="18" t="s">
        <v>28</v>
      </c>
      <c r="P16" s="18" t="s">
        <v>5</v>
      </c>
      <c r="Q16" s="18" t="s">
        <v>3</v>
      </c>
      <c r="R16" s="18" t="s">
        <v>2</v>
      </c>
      <c r="S16" s="18" t="s">
        <v>37</v>
      </c>
      <c r="T16" s="18" t="s">
        <v>4</v>
      </c>
      <c r="U16" s="18" t="s">
        <v>13</v>
      </c>
      <c r="V16" s="18" t="s">
        <v>19</v>
      </c>
      <c r="W16" s="18" t="s">
        <v>14</v>
      </c>
      <c r="X16" s="18" t="s">
        <v>3</v>
      </c>
    </row>
    <row r="17" spans="1:24" ht="15" x14ac:dyDescent="0.2">
      <c r="A17" s="3">
        <v>16</v>
      </c>
      <c r="B17" s="18" t="s">
        <v>11</v>
      </c>
      <c r="C17" s="18" t="s">
        <v>30</v>
      </c>
      <c r="D17" s="18" t="s">
        <v>28</v>
      </c>
      <c r="E17" s="18" t="s">
        <v>9</v>
      </c>
      <c r="F17" s="18" t="s">
        <v>19</v>
      </c>
      <c r="G17" s="18" t="s">
        <v>14</v>
      </c>
      <c r="H17" s="18" t="s">
        <v>2</v>
      </c>
      <c r="I17" s="18" t="s">
        <v>20</v>
      </c>
      <c r="J17" s="18" t="s">
        <v>10</v>
      </c>
      <c r="K17" s="18" t="s">
        <v>23</v>
      </c>
      <c r="L17" s="18" t="s">
        <v>12</v>
      </c>
      <c r="M17" s="18" t="s">
        <v>5</v>
      </c>
      <c r="N17" s="18" t="s">
        <v>25</v>
      </c>
      <c r="O17" s="18" t="s">
        <v>1</v>
      </c>
      <c r="P17" s="18" t="s">
        <v>17</v>
      </c>
      <c r="Q17" s="18" t="s">
        <v>21</v>
      </c>
      <c r="R17" s="18" t="s">
        <v>21</v>
      </c>
      <c r="S17" s="18" t="s">
        <v>8</v>
      </c>
      <c r="T17" s="18" t="s">
        <v>7</v>
      </c>
      <c r="U17" s="18" t="s">
        <v>2</v>
      </c>
      <c r="V17" s="18" t="s">
        <v>3</v>
      </c>
      <c r="W17" s="18" t="s">
        <v>15</v>
      </c>
      <c r="X17" s="18" t="s">
        <v>18</v>
      </c>
    </row>
    <row r="18" spans="1:24" ht="15" x14ac:dyDescent="0.2">
      <c r="A18" s="3">
        <v>17</v>
      </c>
      <c r="B18" s="18" t="s">
        <v>7</v>
      </c>
      <c r="C18" s="18" t="s">
        <v>9</v>
      </c>
      <c r="D18" s="18" t="s">
        <v>27</v>
      </c>
      <c r="E18" s="18" t="s">
        <v>27</v>
      </c>
      <c r="F18" s="18" t="s">
        <v>22</v>
      </c>
      <c r="G18" s="18" t="s">
        <v>23</v>
      </c>
      <c r="H18" s="18" t="s">
        <v>22</v>
      </c>
      <c r="I18" s="18" t="s">
        <v>12</v>
      </c>
      <c r="J18" s="18" t="s">
        <v>8</v>
      </c>
      <c r="K18" s="18" t="s">
        <v>6</v>
      </c>
      <c r="L18" s="18" t="s">
        <v>6</v>
      </c>
      <c r="M18" s="18" t="s">
        <v>16</v>
      </c>
      <c r="N18" s="18" t="s">
        <v>21</v>
      </c>
      <c r="O18" s="18" t="s">
        <v>20</v>
      </c>
      <c r="P18" s="18" t="s">
        <v>7</v>
      </c>
      <c r="Q18" s="18" t="s">
        <v>37</v>
      </c>
      <c r="R18" s="18" t="s">
        <v>20</v>
      </c>
      <c r="S18" s="18" t="s">
        <v>11</v>
      </c>
      <c r="T18" s="18" t="s">
        <v>25</v>
      </c>
      <c r="U18" s="18" t="s">
        <v>6</v>
      </c>
      <c r="V18" s="18" t="s">
        <v>20</v>
      </c>
      <c r="W18" s="18" t="s">
        <v>16</v>
      </c>
      <c r="X18" s="18" t="s">
        <v>23</v>
      </c>
    </row>
    <row r="19" spans="1:24" ht="15" x14ac:dyDescent="0.2">
      <c r="A19" s="3">
        <v>18</v>
      </c>
      <c r="B19" s="18" t="s">
        <v>37</v>
      </c>
      <c r="C19" s="18" t="s">
        <v>19</v>
      </c>
      <c r="D19" s="18" t="s">
        <v>9</v>
      </c>
      <c r="E19" s="18" t="s">
        <v>22</v>
      </c>
      <c r="F19" s="18" t="s">
        <v>25</v>
      </c>
      <c r="G19" s="18" t="s">
        <v>27</v>
      </c>
      <c r="H19" s="18" t="s">
        <v>1</v>
      </c>
      <c r="I19" s="18" t="s">
        <v>0</v>
      </c>
      <c r="J19" s="18" t="s">
        <v>16</v>
      </c>
      <c r="K19" s="18" t="s">
        <v>20</v>
      </c>
      <c r="L19" s="18" t="s">
        <v>20</v>
      </c>
      <c r="M19" s="18" t="s">
        <v>25</v>
      </c>
      <c r="N19" s="18" t="s">
        <v>12</v>
      </c>
      <c r="O19" s="18" t="s">
        <v>30</v>
      </c>
      <c r="P19" s="18" t="s">
        <v>3</v>
      </c>
      <c r="Q19" s="18" t="s">
        <v>10</v>
      </c>
      <c r="R19" s="18" t="s">
        <v>18</v>
      </c>
      <c r="S19" s="18" t="s">
        <v>22</v>
      </c>
      <c r="T19" s="18" t="s">
        <v>16</v>
      </c>
      <c r="U19" s="18" t="s">
        <v>19</v>
      </c>
      <c r="V19" s="18" t="s">
        <v>9</v>
      </c>
      <c r="W19" s="18" t="s">
        <v>17</v>
      </c>
      <c r="X19" s="18" t="s">
        <v>27</v>
      </c>
    </row>
    <row r="20" spans="1:24" ht="15" x14ac:dyDescent="0.2">
      <c r="A20" s="3">
        <v>19</v>
      </c>
      <c r="B20" s="8" t="s">
        <v>4</v>
      </c>
      <c r="C20" s="8" t="s">
        <v>13</v>
      </c>
      <c r="D20" s="8" t="s">
        <v>22</v>
      </c>
      <c r="E20" s="8" t="s">
        <v>5</v>
      </c>
      <c r="F20" s="8" t="s">
        <v>20</v>
      </c>
      <c r="G20" s="8" t="s">
        <v>10</v>
      </c>
      <c r="H20" s="8" t="s">
        <v>29</v>
      </c>
      <c r="I20" s="8" t="s">
        <v>33</v>
      </c>
      <c r="J20" s="8" t="s">
        <v>7</v>
      </c>
      <c r="K20" s="8" t="s">
        <v>24</v>
      </c>
      <c r="L20" s="8" t="s">
        <v>0</v>
      </c>
      <c r="M20" s="8" t="s">
        <v>24</v>
      </c>
      <c r="N20" s="8" t="s">
        <v>19</v>
      </c>
      <c r="O20" s="8" t="s">
        <v>26</v>
      </c>
      <c r="P20" s="8" t="s">
        <v>26</v>
      </c>
      <c r="Q20" s="8" t="s">
        <v>33</v>
      </c>
      <c r="R20" s="8" t="s">
        <v>25</v>
      </c>
      <c r="S20" s="8" t="s">
        <v>10</v>
      </c>
      <c r="T20" s="8" t="s">
        <v>0</v>
      </c>
      <c r="U20" s="8" t="s">
        <v>38</v>
      </c>
      <c r="V20" s="8" t="s">
        <v>29</v>
      </c>
      <c r="W20" s="8" t="s">
        <v>33</v>
      </c>
      <c r="X20" s="8" t="s">
        <v>5</v>
      </c>
    </row>
    <row r="21" spans="1:24" ht="15" x14ac:dyDescent="0.2">
      <c r="A21" s="3">
        <v>20</v>
      </c>
      <c r="B21" s="8" t="s">
        <v>18</v>
      </c>
      <c r="C21" s="8" t="s">
        <v>4</v>
      </c>
      <c r="D21" s="8" t="s">
        <v>19</v>
      </c>
      <c r="E21" s="8" t="s">
        <v>26</v>
      </c>
      <c r="F21" s="8" t="s">
        <v>30</v>
      </c>
      <c r="G21" s="8" t="s">
        <v>24</v>
      </c>
      <c r="H21" s="8" t="s">
        <v>33</v>
      </c>
      <c r="I21" s="8" t="s">
        <v>25</v>
      </c>
      <c r="J21" s="8" t="s">
        <v>1</v>
      </c>
      <c r="K21" s="8" t="s">
        <v>33</v>
      </c>
      <c r="L21" s="8" t="s">
        <v>10</v>
      </c>
      <c r="M21" s="8" t="s">
        <v>0</v>
      </c>
      <c r="N21" s="8" t="s">
        <v>2</v>
      </c>
      <c r="O21" s="8" t="s">
        <v>29</v>
      </c>
      <c r="P21" s="8" t="s">
        <v>12</v>
      </c>
      <c r="Q21" s="8" t="s">
        <v>4</v>
      </c>
      <c r="R21" s="8" t="s">
        <v>17</v>
      </c>
      <c r="S21" s="8" t="s">
        <v>16</v>
      </c>
      <c r="T21" s="8" t="s">
        <v>5</v>
      </c>
      <c r="U21" s="8" t="s">
        <v>0</v>
      </c>
      <c r="V21" s="8" t="s">
        <v>16</v>
      </c>
      <c r="W21" s="8" t="s">
        <v>18</v>
      </c>
      <c r="X21" s="8" t="s">
        <v>16</v>
      </c>
    </row>
    <row r="22" spans="1:24" ht="15" x14ac:dyDescent="0.2">
      <c r="A22" s="3">
        <v>21</v>
      </c>
      <c r="B22" s="8" t="s">
        <v>33</v>
      </c>
      <c r="C22" s="8" t="s">
        <v>11</v>
      </c>
      <c r="D22" s="8" t="s">
        <v>21</v>
      </c>
      <c r="E22" s="8" t="s">
        <v>23</v>
      </c>
      <c r="F22" s="8" t="s">
        <v>13</v>
      </c>
      <c r="G22" s="8" t="s">
        <v>4</v>
      </c>
      <c r="H22" s="8" t="s">
        <v>37</v>
      </c>
      <c r="I22" s="8" t="s">
        <v>29</v>
      </c>
      <c r="J22" s="8" t="s">
        <v>27</v>
      </c>
      <c r="K22" s="8" t="s">
        <v>30</v>
      </c>
      <c r="L22" s="8" t="s">
        <v>54</v>
      </c>
      <c r="M22" s="8" t="s">
        <v>27</v>
      </c>
      <c r="N22" s="8" t="s">
        <v>14</v>
      </c>
      <c r="O22" s="8" t="s">
        <v>27</v>
      </c>
      <c r="P22" s="8" t="s">
        <v>37</v>
      </c>
      <c r="Q22" s="8" t="s">
        <v>17</v>
      </c>
      <c r="R22" s="8" t="s">
        <v>26</v>
      </c>
      <c r="S22" s="8" t="s">
        <v>18</v>
      </c>
      <c r="T22" s="8" t="s">
        <v>29</v>
      </c>
      <c r="U22" s="8" t="s">
        <v>3</v>
      </c>
      <c r="V22" s="8" t="s">
        <v>13</v>
      </c>
      <c r="W22" s="8" t="s">
        <v>19</v>
      </c>
      <c r="X22" s="8" t="s">
        <v>19</v>
      </c>
    </row>
    <row r="23" spans="1:24" ht="15" x14ac:dyDescent="0.2">
      <c r="A23" s="3">
        <v>22</v>
      </c>
      <c r="B23" s="8" t="s">
        <v>12</v>
      </c>
      <c r="C23" s="8" t="s">
        <v>12</v>
      </c>
      <c r="D23" s="8" t="s">
        <v>25</v>
      </c>
      <c r="E23" s="8" t="s">
        <v>21</v>
      </c>
      <c r="F23" s="8" t="s">
        <v>37</v>
      </c>
      <c r="G23" s="8" t="s">
        <v>25</v>
      </c>
      <c r="H23" s="8" t="s">
        <v>11</v>
      </c>
      <c r="I23" s="8" t="s">
        <v>22</v>
      </c>
      <c r="J23" s="8" t="s">
        <v>13</v>
      </c>
      <c r="K23" s="8" t="s">
        <v>3</v>
      </c>
      <c r="L23" s="8" t="s">
        <v>7</v>
      </c>
      <c r="M23" s="8" t="s">
        <v>37</v>
      </c>
      <c r="N23" s="8" t="s">
        <v>29</v>
      </c>
      <c r="O23" s="8" t="s">
        <v>16</v>
      </c>
      <c r="P23" s="8" t="s">
        <v>1</v>
      </c>
      <c r="Q23" s="8" t="s">
        <v>19</v>
      </c>
      <c r="R23" s="8" t="s">
        <v>30</v>
      </c>
      <c r="S23" s="8" t="s">
        <v>21</v>
      </c>
      <c r="T23" s="8" t="s">
        <v>26</v>
      </c>
      <c r="U23" s="8" t="s">
        <v>10</v>
      </c>
      <c r="V23" s="8" t="s">
        <v>6</v>
      </c>
      <c r="W23" s="8" t="s">
        <v>20</v>
      </c>
      <c r="X23" s="8" t="s">
        <v>29</v>
      </c>
    </row>
    <row r="24" spans="1:24" ht="15" x14ac:dyDescent="0.2">
      <c r="A24" s="3">
        <v>23</v>
      </c>
      <c r="B24" s="8" t="s">
        <v>6</v>
      </c>
      <c r="C24" s="8" t="s">
        <v>7</v>
      </c>
      <c r="D24" s="8" t="s">
        <v>18</v>
      </c>
      <c r="E24" s="8" t="s">
        <v>18</v>
      </c>
      <c r="F24" s="8" t="s">
        <v>33</v>
      </c>
      <c r="G24" s="8" t="s">
        <v>30</v>
      </c>
      <c r="H24" s="8" t="s">
        <v>16</v>
      </c>
      <c r="I24" s="8" t="s">
        <v>13</v>
      </c>
      <c r="J24" s="8" t="s">
        <v>14</v>
      </c>
      <c r="K24" s="8" t="s">
        <v>29</v>
      </c>
      <c r="L24" s="8" t="s">
        <v>17</v>
      </c>
      <c r="M24" s="8" t="s">
        <v>22</v>
      </c>
      <c r="N24" s="8" t="s">
        <v>30</v>
      </c>
      <c r="O24" s="8" t="s">
        <v>17</v>
      </c>
      <c r="P24" s="8" t="s">
        <v>22</v>
      </c>
      <c r="Q24" s="8" t="s">
        <v>24</v>
      </c>
      <c r="R24" s="8" t="s">
        <v>5</v>
      </c>
      <c r="S24" s="8" t="s">
        <v>1</v>
      </c>
      <c r="T24" s="8" t="s">
        <v>13</v>
      </c>
      <c r="U24" s="8" t="s">
        <v>18</v>
      </c>
      <c r="V24" s="8" t="s">
        <v>2</v>
      </c>
      <c r="W24" s="8" t="s">
        <v>21</v>
      </c>
      <c r="X24" s="8" t="s">
        <v>11</v>
      </c>
    </row>
    <row r="25" spans="1:24" ht="15" x14ac:dyDescent="0.2">
      <c r="A25" s="3">
        <v>24</v>
      </c>
      <c r="B25" s="8" t="s">
        <v>21</v>
      </c>
      <c r="C25" s="8" t="s">
        <v>3</v>
      </c>
      <c r="D25" s="8" t="s">
        <v>4</v>
      </c>
      <c r="E25" s="8" t="s">
        <v>14</v>
      </c>
      <c r="F25" s="8" t="s">
        <v>27</v>
      </c>
      <c r="G25" s="8" t="s">
        <v>18</v>
      </c>
      <c r="H25" s="8" t="s">
        <v>10</v>
      </c>
      <c r="I25" s="8" t="s">
        <v>7</v>
      </c>
      <c r="J25" s="8" t="s">
        <v>29</v>
      </c>
      <c r="K25" s="8" t="s">
        <v>9</v>
      </c>
      <c r="L25" s="8" t="s">
        <v>16</v>
      </c>
      <c r="M25" s="8" t="s">
        <v>3</v>
      </c>
      <c r="N25" s="8" t="s">
        <v>27</v>
      </c>
      <c r="O25" s="8" t="s">
        <v>2</v>
      </c>
      <c r="P25" s="8" t="s">
        <v>27</v>
      </c>
      <c r="Q25" s="8" t="s">
        <v>6</v>
      </c>
      <c r="R25" s="8" t="s">
        <v>8</v>
      </c>
      <c r="S25" s="8" t="s">
        <v>0</v>
      </c>
      <c r="T25" s="8" t="s">
        <v>9</v>
      </c>
      <c r="U25" s="8" t="s">
        <v>16</v>
      </c>
      <c r="V25" s="8" t="s">
        <v>25</v>
      </c>
      <c r="W25" s="8" t="s">
        <v>22</v>
      </c>
      <c r="X25" s="8" t="s">
        <v>25</v>
      </c>
    </row>
    <row r="26" spans="1:24" ht="15" x14ac:dyDescent="0.2">
      <c r="A26" s="3">
        <v>25</v>
      </c>
      <c r="B26" s="9" t="s">
        <v>19</v>
      </c>
      <c r="C26" s="9" t="s">
        <v>24</v>
      </c>
      <c r="D26" s="9" t="s">
        <v>14</v>
      </c>
      <c r="E26" s="9" t="s">
        <v>4</v>
      </c>
      <c r="F26" s="9" t="s">
        <v>24</v>
      </c>
      <c r="G26" s="9" t="s">
        <v>12</v>
      </c>
      <c r="H26" s="9" t="s">
        <v>18</v>
      </c>
      <c r="I26" s="9" t="s">
        <v>19</v>
      </c>
      <c r="J26" s="9" t="s">
        <v>21</v>
      </c>
      <c r="K26" s="9" t="s">
        <v>18</v>
      </c>
      <c r="L26" s="9" t="s">
        <v>4</v>
      </c>
      <c r="M26" s="9" t="s">
        <v>18</v>
      </c>
      <c r="N26" s="9" t="s">
        <v>20</v>
      </c>
      <c r="O26" s="9" t="s">
        <v>8</v>
      </c>
      <c r="P26" s="9" t="s">
        <v>16</v>
      </c>
      <c r="Q26" s="9" t="s">
        <v>1</v>
      </c>
      <c r="R26" s="9" t="s">
        <v>10</v>
      </c>
      <c r="S26" s="9" t="s">
        <v>29</v>
      </c>
      <c r="T26" s="9" t="s">
        <v>22</v>
      </c>
      <c r="U26" s="9" t="s">
        <v>5</v>
      </c>
      <c r="V26" s="9" t="s">
        <v>26</v>
      </c>
      <c r="W26" s="9" t="s">
        <v>23</v>
      </c>
      <c r="X26" s="9" t="s">
        <v>14</v>
      </c>
    </row>
    <row r="27" spans="1:24" ht="15" x14ac:dyDescent="0.2">
      <c r="A27" s="3">
        <v>26</v>
      </c>
      <c r="B27" s="9" t="s">
        <v>29</v>
      </c>
      <c r="C27" s="9" t="s">
        <v>28</v>
      </c>
      <c r="D27" s="9" t="s">
        <v>5</v>
      </c>
      <c r="E27" s="9" t="s">
        <v>12</v>
      </c>
      <c r="F27" s="9" t="s">
        <v>0</v>
      </c>
      <c r="G27" s="9" t="s">
        <v>29</v>
      </c>
      <c r="H27" s="9" t="s">
        <v>23</v>
      </c>
      <c r="I27" s="9" t="s">
        <v>21</v>
      </c>
      <c r="J27" s="9" t="s">
        <v>2</v>
      </c>
      <c r="K27" s="9" t="s">
        <v>21</v>
      </c>
      <c r="L27" s="9" t="s">
        <v>1</v>
      </c>
      <c r="M27" s="9" t="s">
        <v>14</v>
      </c>
      <c r="N27" s="9" t="s">
        <v>3</v>
      </c>
      <c r="O27" s="9" t="s">
        <v>21</v>
      </c>
      <c r="P27" s="9" t="s">
        <v>18</v>
      </c>
      <c r="Q27" s="9" t="s">
        <v>18</v>
      </c>
      <c r="R27" s="9" t="s">
        <v>7</v>
      </c>
      <c r="S27" s="9" t="s">
        <v>3</v>
      </c>
      <c r="T27" s="9" t="s">
        <v>1</v>
      </c>
      <c r="U27" s="9" t="s">
        <v>11</v>
      </c>
      <c r="V27" s="9" t="s">
        <v>10</v>
      </c>
      <c r="W27" s="9" t="s">
        <v>24</v>
      </c>
      <c r="X27" s="9" t="s">
        <v>33</v>
      </c>
    </row>
    <row r="28" spans="1:24" ht="15" x14ac:dyDescent="0.2">
      <c r="A28" s="3">
        <v>27</v>
      </c>
      <c r="B28" s="9" t="s">
        <v>28</v>
      </c>
      <c r="C28" s="9" t="s">
        <v>16</v>
      </c>
      <c r="D28" s="9" t="s">
        <v>10</v>
      </c>
      <c r="E28" s="9" t="s">
        <v>7</v>
      </c>
      <c r="F28" s="9" t="s">
        <v>8</v>
      </c>
      <c r="G28" s="9" t="s">
        <v>9</v>
      </c>
      <c r="H28" s="9" t="s">
        <v>20</v>
      </c>
      <c r="I28" s="9" t="s">
        <v>3</v>
      </c>
      <c r="J28" s="9" t="s">
        <v>25</v>
      </c>
      <c r="K28" s="9" t="s">
        <v>7</v>
      </c>
      <c r="L28" s="9" t="s">
        <v>9</v>
      </c>
      <c r="M28" s="9" t="s">
        <v>1</v>
      </c>
      <c r="N28" s="9" t="s">
        <v>9</v>
      </c>
      <c r="O28" s="9" t="s">
        <v>25</v>
      </c>
      <c r="P28" s="9" t="s">
        <v>14</v>
      </c>
      <c r="Q28" s="9" t="s">
        <v>30</v>
      </c>
      <c r="R28" s="9" t="s">
        <v>9</v>
      </c>
      <c r="S28" s="9" t="s">
        <v>25</v>
      </c>
      <c r="T28" s="9" t="s">
        <v>18</v>
      </c>
      <c r="U28" s="9" t="s">
        <v>21</v>
      </c>
      <c r="V28" s="9" t="s">
        <v>33</v>
      </c>
      <c r="W28" s="9" t="s">
        <v>25</v>
      </c>
      <c r="X28" s="9" t="s">
        <v>1</v>
      </c>
    </row>
    <row r="29" spans="1:24" ht="15" x14ac:dyDescent="0.2">
      <c r="A29" s="3">
        <v>28</v>
      </c>
      <c r="B29" s="9" t="s">
        <v>14</v>
      </c>
      <c r="C29" s="9" t="s">
        <v>10</v>
      </c>
      <c r="D29" s="9" t="s">
        <v>29</v>
      </c>
      <c r="E29" s="9" t="s">
        <v>20</v>
      </c>
      <c r="F29" s="9" t="s">
        <v>23</v>
      </c>
      <c r="G29" s="9" t="s">
        <v>13</v>
      </c>
      <c r="H29" s="9" t="s">
        <v>25</v>
      </c>
      <c r="I29" s="9" t="s">
        <v>8</v>
      </c>
      <c r="J29" s="9" t="s">
        <v>20</v>
      </c>
      <c r="K29" s="9" t="s">
        <v>13</v>
      </c>
      <c r="L29" s="9" t="s">
        <v>14</v>
      </c>
      <c r="M29" s="9" t="s">
        <v>4</v>
      </c>
      <c r="N29" s="9" t="s">
        <v>8</v>
      </c>
      <c r="O29" s="9" t="s">
        <v>4</v>
      </c>
      <c r="P29" s="9" t="s">
        <v>30</v>
      </c>
      <c r="Q29" s="9" t="s">
        <v>25</v>
      </c>
      <c r="R29" s="9" t="s">
        <v>16</v>
      </c>
      <c r="S29" s="9" t="s">
        <v>20</v>
      </c>
      <c r="T29" s="9" t="s">
        <v>21</v>
      </c>
      <c r="U29" s="9" t="s">
        <v>9</v>
      </c>
      <c r="V29" s="9" t="s">
        <v>14</v>
      </c>
      <c r="W29" s="9" t="s">
        <v>26</v>
      </c>
      <c r="X29" s="9" t="s">
        <v>26</v>
      </c>
    </row>
    <row r="30" spans="1:24" ht="15" x14ac:dyDescent="0.2">
      <c r="A30" s="3">
        <v>29</v>
      </c>
      <c r="B30" s="10" t="s">
        <v>0</v>
      </c>
      <c r="C30" s="10" t="s">
        <v>14</v>
      </c>
      <c r="D30" s="10" t="s">
        <v>3</v>
      </c>
      <c r="E30" s="10" t="s">
        <v>3</v>
      </c>
      <c r="F30" s="10" t="s">
        <v>4</v>
      </c>
      <c r="G30" s="10" t="s">
        <v>21</v>
      </c>
      <c r="H30" s="10" t="s">
        <v>3</v>
      </c>
      <c r="I30" s="10" t="s">
        <v>24</v>
      </c>
      <c r="J30" s="10" t="s">
        <v>12</v>
      </c>
      <c r="K30" s="10" t="s">
        <v>0</v>
      </c>
      <c r="L30" s="10" t="s">
        <v>21</v>
      </c>
      <c r="M30" s="10" t="s">
        <v>13</v>
      </c>
      <c r="N30" s="10" t="s">
        <v>13</v>
      </c>
      <c r="O30" s="10" t="s">
        <v>3</v>
      </c>
      <c r="P30" s="10" t="s">
        <v>13</v>
      </c>
      <c r="Q30" s="10" t="s">
        <v>14</v>
      </c>
      <c r="R30" s="10" t="s">
        <v>23</v>
      </c>
      <c r="S30" s="10" t="s">
        <v>30</v>
      </c>
      <c r="T30" s="10" t="s">
        <v>10</v>
      </c>
      <c r="U30" s="10" t="s">
        <v>14</v>
      </c>
      <c r="V30" s="10" t="s">
        <v>28</v>
      </c>
      <c r="W30" s="10" t="s">
        <v>27</v>
      </c>
      <c r="X30" s="10" t="s">
        <v>17</v>
      </c>
    </row>
    <row r="31" spans="1:24" ht="15" x14ac:dyDescent="0.2">
      <c r="A31" s="3">
        <v>30</v>
      </c>
      <c r="B31" s="10" t="s">
        <v>16</v>
      </c>
      <c r="C31" s="10" t="s">
        <v>29</v>
      </c>
      <c r="D31" s="10" t="s">
        <v>30</v>
      </c>
      <c r="E31" s="10" t="s">
        <v>16</v>
      </c>
      <c r="F31" s="10" t="s">
        <v>3</v>
      </c>
      <c r="G31" s="10" t="s">
        <v>20</v>
      </c>
      <c r="H31" s="10" t="s">
        <v>14</v>
      </c>
      <c r="I31" s="10" t="s">
        <v>10</v>
      </c>
      <c r="J31" s="10" t="s">
        <v>22</v>
      </c>
      <c r="K31" s="10" t="s">
        <v>12</v>
      </c>
      <c r="L31" s="10" t="s">
        <v>28</v>
      </c>
      <c r="M31" s="10" t="s">
        <v>7</v>
      </c>
      <c r="N31" s="10" t="s">
        <v>28</v>
      </c>
      <c r="O31" s="10" t="s">
        <v>14</v>
      </c>
      <c r="P31" s="10" t="s">
        <v>2</v>
      </c>
      <c r="Q31" s="10" t="s">
        <v>16</v>
      </c>
      <c r="R31" s="10" t="s">
        <v>22</v>
      </c>
      <c r="S31" s="10" t="s">
        <v>9</v>
      </c>
      <c r="T31" s="10" t="s">
        <v>14</v>
      </c>
      <c r="U31" s="10" t="s">
        <v>26</v>
      </c>
      <c r="V31" s="10" t="s">
        <v>30</v>
      </c>
      <c r="W31" s="10" t="s">
        <v>28</v>
      </c>
      <c r="X31" s="10" t="s">
        <v>21</v>
      </c>
    </row>
    <row r="32" spans="1:24" ht="15" x14ac:dyDescent="0.2">
      <c r="A32" s="3">
        <v>31</v>
      </c>
      <c r="B32" s="11" t="s">
        <v>5</v>
      </c>
      <c r="C32" s="11" t="s">
        <v>6</v>
      </c>
      <c r="D32" s="11" t="s">
        <v>8</v>
      </c>
      <c r="E32" s="11" t="s">
        <v>29</v>
      </c>
      <c r="F32" s="11" t="s">
        <v>18</v>
      </c>
      <c r="G32" s="11" t="s">
        <v>0</v>
      </c>
      <c r="H32" s="11" t="s">
        <v>13</v>
      </c>
      <c r="I32" s="11" t="s">
        <v>2</v>
      </c>
      <c r="J32" s="11" t="s">
        <v>3</v>
      </c>
      <c r="K32" s="11" t="s">
        <v>16</v>
      </c>
      <c r="L32" s="11" t="s">
        <v>13</v>
      </c>
      <c r="M32" s="11" t="s">
        <v>28</v>
      </c>
      <c r="N32" s="11" t="s">
        <v>4</v>
      </c>
      <c r="O32" s="11" t="s">
        <v>18</v>
      </c>
      <c r="P32" s="11" t="s">
        <v>8</v>
      </c>
      <c r="Q32" s="11" t="s">
        <v>7</v>
      </c>
      <c r="R32" s="11" t="s">
        <v>13</v>
      </c>
      <c r="S32" s="11" t="s">
        <v>5</v>
      </c>
      <c r="T32" s="11" t="s">
        <v>28</v>
      </c>
      <c r="U32" s="11" t="s">
        <v>30</v>
      </c>
      <c r="V32" s="11" t="s">
        <v>27</v>
      </c>
      <c r="W32" s="11" t="s">
        <v>29</v>
      </c>
      <c r="X32" s="11" t="s">
        <v>28</v>
      </c>
    </row>
    <row r="33" spans="1:24" ht="15" x14ac:dyDescent="0.2">
      <c r="A33" s="3">
        <v>32</v>
      </c>
      <c r="B33" s="11" t="s">
        <v>13</v>
      </c>
      <c r="C33" s="11" t="s">
        <v>33</v>
      </c>
      <c r="D33" s="11" t="s">
        <v>13</v>
      </c>
      <c r="E33" s="11" t="s">
        <v>13</v>
      </c>
      <c r="F33" s="11" t="s">
        <v>16</v>
      </c>
      <c r="G33" s="11" t="s">
        <v>3</v>
      </c>
      <c r="H33" s="11" t="s">
        <v>24</v>
      </c>
      <c r="I33" s="11" t="s">
        <v>16</v>
      </c>
      <c r="J33" s="11" t="s">
        <v>9</v>
      </c>
      <c r="K33" s="11" t="s">
        <v>14</v>
      </c>
      <c r="L33" s="11" t="s">
        <v>24</v>
      </c>
      <c r="M33" s="11" t="s">
        <v>21</v>
      </c>
      <c r="N33" s="11" t="s">
        <v>18</v>
      </c>
      <c r="O33" s="11" t="s">
        <v>13</v>
      </c>
      <c r="P33" s="11" t="s">
        <v>4</v>
      </c>
      <c r="Q33" s="11" t="s">
        <v>13</v>
      </c>
      <c r="R33" s="11" t="s">
        <v>29</v>
      </c>
      <c r="S33" s="11" t="s">
        <v>13</v>
      </c>
      <c r="T33" s="11" t="s">
        <v>30</v>
      </c>
      <c r="U33" s="11" t="s">
        <v>33</v>
      </c>
      <c r="V33" s="11" t="s">
        <v>5</v>
      </c>
      <c r="W33" s="11" t="s">
        <v>30</v>
      </c>
      <c r="X33" s="11" t="s">
        <v>30</v>
      </c>
    </row>
    <row r="34" spans="1:24" ht="15" x14ac:dyDescent="0.2">
      <c r="A34" s="3"/>
    </row>
    <row r="35" spans="1:24" ht="15" x14ac:dyDescent="0.2">
      <c r="A35" s="3" t="s">
        <v>39</v>
      </c>
      <c r="B35" s="6">
        <f t="shared" ref="B35:L35" si="0">(AVERAGE(B70:B101)=1)*1</f>
        <v>1</v>
      </c>
      <c r="C35" s="6">
        <f t="shared" si="0"/>
        <v>1</v>
      </c>
      <c r="D35" s="6">
        <f t="shared" si="0"/>
        <v>1</v>
      </c>
      <c r="E35" s="6">
        <f t="shared" si="0"/>
        <v>1</v>
      </c>
      <c r="F35" s="6">
        <f t="shared" si="0"/>
        <v>1</v>
      </c>
      <c r="G35" s="6">
        <f t="shared" si="0"/>
        <v>1</v>
      </c>
      <c r="H35" s="6">
        <f t="shared" si="0"/>
        <v>1</v>
      </c>
      <c r="I35" s="6">
        <f t="shared" si="0"/>
        <v>1</v>
      </c>
      <c r="J35" s="6">
        <f t="shared" si="0"/>
        <v>1</v>
      </c>
      <c r="K35" s="6">
        <f t="shared" si="0"/>
        <v>1</v>
      </c>
      <c r="L35" s="6">
        <f t="shared" si="0"/>
        <v>1</v>
      </c>
      <c r="M35" s="6">
        <f t="shared" ref="M35:N35" si="1">(AVERAGE(M70:M101)=1)*1</f>
        <v>1</v>
      </c>
      <c r="N35" s="6">
        <f t="shared" si="1"/>
        <v>1</v>
      </c>
      <c r="O35" s="6">
        <f t="shared" ref="O35" si="2">(AVERAGE(O70:O101)=1)*1</f>
        <v>1</v>
      </c>
      <c r="P35" s="6">
        <f t="shared" ref="P35" si="3">(AVERAGE(P70:P101)=1)*1</f>
        <v>1</v>
      </c>
      <c r="Q35" s="6">
        <f t="shared" ref="Q35:X35" si="4">(AVERAGE(Q70:Q101)=1)*1</f>
        <v>1</v>
      </c>
      <c r="R35" s="6">
        <f t="shared" si="4"/>
        <v>1</v>
      </c>
      <c r="S35" s="6">
        <f t="shared" si="4"/>
        <v>1</v>
      </c>
      <c r="T35" s="6">
        <f t="shared" si="4"/>
        <v>1</v>
      </c>
      <c r="U35" s="6">
        <f t="shared" si="4"/>
        <v>1</v>
      </c>
      <c r="V35" s="6">
        <f t="shared" si="4"/>
        <v>1</v>
      </c>
      <c r="W35" s="6">
        <f t="shared" si="4"/>
        <v>1</v>
      </c>
      <c r="X35" s="6">
        <f t="shared" si="4"/>
        <v>1</v>
      </c>
    </row>
    <row r="36" spans="1:24" ht="15" x14ac:dyDescent="0.2">
      <c r="A36" s="3"/>
    </row>
    <row r="37" spans="1:24" ht="15" x14ac:dyDescent="0.2">
      <c r="A37" s="3"/>
      <c r="B37" s="12" t="str">
        <f>VLOOKUP(B2,Historic!$A$3:$B$37,2)</f>
        <v>Texans</v>
      </c>
      <c r="C37" s="12" t="str">
        <f>VLOOKUP(C2,Historic!$A$3:$B$37,2)</f>
        <v>Bengals</v>
      </c>
      <c r="D37" s="12" t="str">
        <f>VLOOKUP(D2,Historic!$A$3:$B$37,2)</f>
        <v>Giants</v>
      </c>
      <c r="E37" s="12" t="str">
        <f>VLOOKUP(E2,Historic!$A$3:$B$37,2)</f>
        <v>49ers</v>
      </c>
      <c r="F37" s="12" t="str">
        <f>VLOOKUP(F2,Historic!$A$3:$B$37,2)</f>
        <v>Texans</v>
      </c>
      <c r="G37" s="12" t="str">
        <f>VLOOKUP(G2,Historic!$A$3:$B$37,2)</f>
        <v>Raiders</v>
      </c>
      <c r="H37" s="12" t="str">
        <f>VLOOKUP(H2,Historic!$A$3:$B$37,2)</f>
        <v>Dolphins</v>
      </c>
      <c r="I37" s="12" t="str">
        <f>VLOOKUP(I2,Historic!$A$3:$B$37,2)</f>
        <v>Lions</v>
      </c>
      <c r="J37" s="12" t="str">
        <f>VLOOKUP(J2,Historic!$A$3:$B$37,2)</f>
        <v>Rams</v>
      </c>
      <c r="K37" s="12" t="str">
        <f>VLOOKUP(K2,Historic!$A$3:$B$37,2)</f>
        <v>Panthers</v>
      </c>
      <c r="L37" s="12" t="str">
        <f>VLOOKUP(L2,Historic!$A$3:$B$37,2)</f>
        <v>Colts</v>
      </c>
      <c r="M37" s="12" t="str">
        <f>VLOOKUP(M2,Historic!$A$3:$B$37,2)</f>
        <v>Chiefs</v>
      </c>
      <c r="N37" s="12" t="str">
        <f>VLOOKUP(N2,Historic!$A$3:$B$37,2)</f>
        <v>Texans</v>
      </c>
      <c r="O37" s="12" t="str">
        <f>VLOOKUP(O2,Historic!$A$3:$B$37,2)</f>
        <v>Buccaneers</v>
      </c>
      <c r="P37" s="12" t="str">
        <f>VLOOKUP(P2,Historic!$A$3:$B$37,2)</f>
        <v>Titans</v>
      </c>
      <c r="Q37" s="12" t="str">
        <f>VLOOKUP(Q2,Historic!$A$3:$B$37,2)</f>
        <v>Browns</v>
      </c>
      <c r="R37" s="12" t="str">
        <f>VLOOKUP(R2,Historic!$A$3:$B$37,2)</f>
        <v>Browns</v>
      </c>
      <c r="S37" s="12" t="str">
        <f>VLOOKUP(S2,Historic!$A$3:$B$37,2)</f>
        <v>Cardinals</v>
      </c>
      <c r="T37" s="12" t="str">
        <f>VLOOKUP(T2,Historic!$A$3:$B$37,2)</f>
        <v>Bengals</v>
      </c>
      <c r="U37" s="12" t="str">
        <f>VLOOKUP(U2,Historic!$A$3:$B$37,2)</f>
        <v>Jaguars</v>
      </c>
      <c r="V37" s="12" t="str">
        <f>VLOOKUP(V2,Historic!$A$3:$B$37,2)</f>
        <v>Jaguars</v>
      </c>
      <c r="W37" s="12" t="str">
        <f>VLOOKUP(W2,Historic!$A$3:$B$37,2)</f>
        <v>Bears</v>
      </c>
      <c r="X37" s="12" t="str">
        <f>VLOOKUP(X2,Historic!$A$3:$B$37,2)</f>
        <v>Panthers</v>
      </c>
    </row>
    <row r="38" spans="1:24" x14ac:dyDescent="0.2">
      <c r="B38" s="12" t="str">
        <f>VLOOKUP(B3,Historic!$A$3:$B$37,2)</f>
        <v>Panthers</v>
      </c>
      <c r="C38" s="12" t="str">
        <f>VLOOKUP(C3,Historic!$A$3:$B$37,2)</f>
        <v>Lions</v>
      </c>
      <c r="D38" s="12" t="str">
        <f>VLOOKUP(D3,Historic!$A$3:$B$37,2)</f>
        <v>Raiders</v>
      </c>
      <c r="E38" s="12" t="str">
        <f>VLOOKUP(E3,Historic!$A$3:$B$37,2)</f>
        <v>Dolphins</v>
      </c>
      <c r="F38" s="12" t="str">
        <f>VLOOKUP(F3,Historic!$A$3:$B$37,2)</f>
        <v>Saints</v>
      </c>
      <c r="G38" s="12" t="str">
        <f>VLOOKUP(G3,Historic!$A$3:$B$37,2)</f>
        <v>Lions</v>
      </c>
      <c r="H38" s="12" t="str">
        <f>VLOOKUP(H3,Historic!$A$3:$B$37,2)</f>
        <v>Rams</v>
      </c>
      <c r="I38" s="12" t="str">
        <f>VLOOKUP(I3,Historic!$A$3:$B$37,2)</f>
        <v>Rams</v>
      </c>
      <c r="J38" s="12" t="str">
        <f>VLOOKUP(J3,Historic!$A$3:$B$37,2)</f>
        <v>Lions</v>
      </c>
      <c r="K38" s="12" t="str">
        <f>VLOOKUP(K3,Historic!$A$3:$B$37,2)</f>
        <v>Broncos</v>
      </c>
      <c r="L38" s="12" t="str">
        <f>VLOOKUP(L3,Historic!$A$3:$B$37,2)</f>
        <v>Rams</v>
      </c>
      <c r="M38" s="12" t="str">
        <f>VLOOKUP(M3,Historic!$A$3:$B$37,2)</f>
        <v>Jaguars</v>
      </c>
      <c r="N38" s="12" t="str">
        <f>VLOOKUP(N3,Historic!$A$3:$B$37,2)</f>
        <v>Commanders</v>
      </c>
      <c r="O38" s="12" t="str">
        <f>VLOOKUP(O3,Historic!$A$3:$B$37,2)</f>
        <v>Titans</v>
      </c>
      <c r="P38" s="12" t="str">
        <f>VLOOKUP(P3,Historic!$A$3:$B$37,2)</f>
        <v>Browns</v>
      </c>
      <c r="Q38" s="12" t="str">
        <f>VLOOKUP(Q3,Historic!$A$3:$B$37,2)</f>
        <v>49ers</v>
      </c>
      <c r="R38" s="12" t="str">
        <f>VLOOKUP(R3,Historic!$A$3:$B$37,2)</f>
        <v>Giants</v>
      </c>
      <c r="S38" s="12" t="str">
        <f>VLOOKUP(S3,Historic!$A$3:$B$37,2)</f>
        <v>49ers</v>
      </c>
      <c r="T38" s="12" t="str">
        <f>VLOOKUP(T3,Historic!$A$3:$B$37,2)</f>
        <v>Commanders</v>
      </c>
      <c r="U38" s="12" t="str">
        <f>VLOOKUP(U3,Historic!$A$3:$B$37,2)</f>
        <v>Jets</v>
      </c>
      <c r="V38" s="12" t="str">
        <f>VLOOKUP(V3,Historic!$A$3:$B$37,2)</f>
        <v>Lions</v>
      </c>
      <c r="W38" s="12" t="str">
        <f>VLOOKUP(W3,Historic!$A$3:$B$37,2)</f>
        <v>Texans</v>
      </c>
      <c r="X38" s="12" t="str">
        <f>VLOOKUP(X3,Historic!$A$3:$B$37,2)</f>
        <v>Commanders</v>
      </c>
    </row>
    <row r="39" spans="1:24" x14ac:dyDescent="0.2">
      <c r="B39" s="12" t="str">
        <f>VLOOKUP(B4,Historic!$A$3:$B$37,2)</f>
        <v>Lions</v>
      </c>
      <c r="C39" s="12" t="str">
        <f>VLOOKUP(C4,Historic!$A$3:$B$37,2)</f>
        <v>Texans</v>
      </c>
      <c r="D39" s="12" t="str">
        <f>VLOOKUP(D4,Historic!$A$3:$B$37,2)</f>
        <v>Cardinals</v>
      </c>
      <c r="E39" s="12" t="str">
        <f>VLOOKUP(E4,Historic!$A$3:$B$37,2)</f>
        <v>Browns</v>
      </c>
      <c r="F39" s="12" t="str">
        <f>VLOOKUP(F4,Historic!$A$3:$B$37,2)</f>
        <v>Titans</v>
      </c>
      <c r="G39" s="12" t="str">
        <f>VLOOKUP(G4,Historic!$A$3:$B$37,2)</f>
        <v>Browns</v>
      </c>
      <c r="H39" s="12" t="str">
        <f>VLOOKUP(H4,Historic!$A$3:$B$37,2)</f>
        <v>Falcons</v>
      </c>
      <c r="I39" s="12" t="str">
        <f>VLOOKUP(I4,Historic!$A$3:$B$37,2)</f>
        <v>Chiefs</v>
      </c>
      <c r="J39" s="12" t="str">
        <f>VLOOKUP(J4,Historic!$A$3:$B$37,2)</f>
        <v>Buccaneers</v>
      </c>
      <c r="K39" s="12" t="str">
        <f>VLOOKUP(K4,Historic!$A$3:$B$37,2)</f>
        <v>Bills</v>
      </c>
      <c r="L39" s="12" t="str">
        <f>VLOOKUP(L4,Historic!$A$3:$B$37,2)</f>
        <v>Vikings</v>
      </c>
      <c r="M39" s="12" t="str">
        <f>VLOOKUP(M4,Historic!$A$3:$B$37,2)</f>
        <v>Raiders</v>
      </c>
      <c r="N39" s="12" t="str">
        <f>VLOOKUP(N4,Historic!$A$3:$B$37,2)</f>
        <v>Jaguars</v>
      </c>
      <c r="O39" s="12" t="str">
        <f>VLOOKUP(O4,Historic!$A$3:$B$37,2)</f>
        <v>Jaguars</v>
      </c>
      <c r="P39" s="12" t="str">
        <f>VLOOKUP(P4,Historic!$A$3:$B$37,2)</f>
        <v>Chargers</v>
      </c>
      <c r="Q39" s="12" t="str">
        <f>VLOOKUP(Q4,Historic!$A$3:$B$37,2)</f>
        <v>Bears</v>
      </c>
      <c r="R39" s="12" t="str">
        <f>VLOOKUP(R4,Historic!$A$3:$B$37,2)</f>
        <v>Colts</v>
      </c>
      <c r="S39" s="12" t="str">
        <f>VLOOKUP(S4,Historic!$A$3:$B$37,2)</f>
        <v>Jets</v>
      </c>
      <c r="T39" s="12" t="str">
        <f>VLOOKUP(T4,Historic!$A$3:$B$37,2)</f>
        <v>Lions</v>
      </c>
      <c r="U39" s="12" t="str">
        <f>VLOOKUP(U4,Historic!$A$3:$B$37,2)</f>
        <v>Texans</v>
      </c>
      <c r="V39" s="12" t="str">
        <f>VLOOKUP(V4,Historic!$A$3:$B$37,2)</f>
        <v>Texans</v>
      </c>
      <c r="W39" s="12" t="str">
        <f>VLOOKUP(W4,Historic!$A$3:$B$37,2)</f>
        <v>Cardinals</v>
      </c>
      <c r="X39" s="12" t="str">
        <f>VLOOKUP(X4,Historic!$A$3:$B$37,2)</f>
        <v>Patriots</v>
      </c>
    </row>
    <row r="40" spans="1:24" x14ac:dyDescent="0.2">
      <c r="B40" s="12" t="str">
        <f>VLOOKUP(B5,Historic!$A$3:$B$37,2)</f>
        <v>Bills</v>
      </c>
      <c r="C40" s="12" t="str">
        <f>VLOOKUP(C5,Historic!$A$3:$B$37,2)</f>
        <v>Bears</v>
      </c>
      <c r="D40" s="12" t="str">
        <f>VLOOKUP(D5,Historic!$A$3:$B$37,2)</f>
        <v>Chargers</v>
      </c>
      <c r="E40" s="12" t="str">
        <f>VLOOKUP(E5,Historic!$A$3:$B$37,2)</f>
        <v>Bears</v>
      </c>
      <c r="F40" s="12" t="str">
        <f>VLOOKUP(F5,Historic!$A$3:$B$37,2)</f>
        <v>Jets</v>
      </c>
      <c r="G40" s="12" t="str">
        <f>VLOOKUP(G5,Historic!$A$3:$B$37,2)</f>
        <v>Buccaneers</v>
      </c>
      <c r="H40" s="12" t="str">
        <f>VLOOKUP(H5,Historic!$A$3:$B$37,2)</f>
        <v>Raiders</v>
      </c>
      <c r="I40" s="12" t="str">
        <f>VLOOKUP(I5,Historic!$A$3:$B$37,2)</f>
        <v>Seahawks</v>
      </c>
      <c r="J40" s="12" t="str">
        <f>VLOOKUP(J5,Historic!$A$3:$B$37,2)</f>
        <v>Commanders</v>
      </c>
      <c r="K40" s="12" t="str">
        <f>VLOOKUP(K5,Historic!$A$3:$B$37,2)</f>
        <v>Bengals</v>
      </c>
      <c r="L40" s="12" t="str">
        <f>VLOOKUP(L5,Historic!$A$3:$B$37,2)</f>
        <v>Browns</v>
      </c>
      <c r="M40" s="12" t="str">
        <f>VLOOKUP(M5,Historic!$A$3:$B$37,2)</f>
        <v>Eagles</v>
      </c>
      <c r="N40" s="12" t="str">
        <f>VLOOKUP(N5,Historic!$A$3:$B$37,2)</f>
        <v>Browns</v>
      </c>
      <c r="O40" s="12" t="str">
        <f>VLOOKUP(O5,Historic!$A$3:$B$37,2)</f>
        <v>Raiders</v>
      </c>
      <c r="P40" s="12" t="str">
        <f>VLOOKUP(P5,Historic!$A$3:$B$37,2)</f>
        <v>Cowboys</v>
      </c>
      <c r="Q40" s="12" t="str">
        <f>VLOOKUP(Q5,Historic!$A$3:$B$37,2)</f>
        <v>Jaguars</v>
      </c>
      <c r="R40" s="12" t="str">
        <f>VLOOKUP(R5,Historic!$A$3:$B$37,2)</f>
        <v>Texans</v>
      </c>
      <c r="S40" s="12" t="str">
        <f>VLOOKUP(S5,Historic!$A$3:$B$37,2)</f>
        <v>Raiders</v>
      </c>
      <c r="T40" s="12" t="str">
        <f>VLOOKUP(T5,Historic!$A$3:$B$37,2)</f>
        <v>Giants</v>
      </c>
      <c r="U40" s="12" t="str">
        <f>VLOOKUP(U5,Historic!$A$3:$B$37,2)</f>
        <v>Falcons</v>
      </c>
      <c r="V40" s="12" t="str">
        <f>VLOOKUP(V5,Historic!$A$3:$B$37,2)</f>
        <v>Jets</v>
      </c>
      <c r="W40" s="12" t="str">
        <f>VLOOKUP(W5,Historic!$A$3:$B$37,2)</f>
        <v>Colts</v>
      </c>
      <c r="X40" s="12" t="str">
        <f>VLOOKUP(X5,Historic!$A$3:$B$37,2)</f>
        <v>Cardinals</v>
      </c>
    </row>
    <row r="41" spans="1:24" x14ac:dyDescent="0.2">
      <c r="B41" s="12" t="str">
        <f>VLOOKUP(B6,Historic!$A$3:$B$37,2)</f>
        <v>Chargers</v>
      </c>
      <c r="C41" s="12" t="str">
        <f>VLOOKUP(C6,Historic!$A$3:$B$37,2)</f>
        <v>Cowboys</v>
      </c>
      <c r="D41" s="12" t="str">
        <f>VLOOKUP(D6,Historic!$A$3:$B$37,2)</f>
        <v>Commanders</v>
      </c>
      <c r="E41" s="12" t="str">
        <f>VLOOKUP(E6,Historic!$A$3:$B$37,2)</f>
        <v>Buccaneers</v>
      </c>
      <c r="F41" s="12" t="str">
        <f>VLOOKUP(F6,Historic!$A$3:$B$37,2)</f>
        <v>Packers</v>
      </c>
      <c r="G41" s="12" t="str">
        <f>VLOOKUP(G6,Historic!$A$3:$B$37,2)</f>
        <v>Cardinals</v>
      </c>
      <c r="H41" s="12" t="str">
        <f>VLOOKUP(H6,Historic!$A$3:$B$37,2)</f>
        <v>Chiefs</v>
      </c>
      <c r="I41" s="12" t="str">
        <f>VLOOKUP(I6,Historic!$A$3:$B$37,2)</f>
        <v>Browns</v>
      </c>
      <c r="J41" s="12" t="str">
        <f>VLOOKUP(J6,Historic!$A$3:$B$37,2)</f>
        <v>Chiefs</v>
      </c>
      <c r="K41" s="12" t="str">
        <f>VLOOKUP(K6,Historic!$A$3:$B$37,2)</f>
        <v>Cardinals</v>
      </c>
      <c r="L41" s="12" t="str">
        <f>VLOOKUP(L6,Historic!$A$3:$B$37,2)</f>
        <v>Buccaneers</v>
      </c>
      <c r="M41" s="12" t="str">
        <f>VLOOKUP(M6,Historic!$A$3:$B$37,2)</f>
        <v>Lions</v>
      </c>
      <c r="N41" s="12" t="str">
        <f>VLOOKUP(N6,Historic!$A$3:$B$37,2)</f>
        <v>Raiders</v>
      </c>
      <c r="O41" s="12" t="str">
        <f>VLOOKUP(O6,Historic!$A$3:$B$37,2)</f>
        <v>Commanders</v>
      </c>
      <c r="P41" s="12" t="str">
        <f>VLOOKUP(P6,Historic!$A$3:$B$37,2)</f>
        <v>Jaguars</v>
      </c>
      <c r="Q41" s="12" t="str">
        <f>VLOOKUP(Q6,Historic!$A$3:$B$37,2)</f>
        <v>Rams</v>
      </c>
      <c r="R41" s="12" t="str">
        <f>VLOOKUP(R6,Historic!$A$3:$B$37,2)</f>
        <v>Broncos</v>
      </c>
      <c r="S41" s="12" t="str">
        <f>VLOOKUP(S6,Historic!$A$3:$B$37,2)</f>
        <v>Buccaneers</v>
      </c>
      <c r="T41" s="12" t="str">
        <f>VLOOKUP(T6,Historic!$A$3:$B$37,2)</f>
        <v>Dolphins</v>
      </c>
      <c r="U41" s="12" t="str">
        <f>VLOOKUP(U6,Historic!$A$3:$B$37,2)</f>
        <v>Bengals</v>
      </c>
      <c r="V41" s="12" t="str">
        <f>VLOOKUP(V6,Historic!$A$3:$B$37,2)</f>
        <v>Giants</v>
      </c>
      <c r="W41" s="12" t="str">
        <f>VLOOKUP(W6,Historic!$A$3:$B$37,2)</f>
        <v>Broncos</v>
      </c>
      <c r="X41" s="12" t="str">
        <f>VLOOKUP(X6,Historic!$A$3:$B$37,2)</f>
        <v>Chargers</v>
      </c>
    </row>
    <row r="42" spans="1:24" x14ac:dyDescent="0.2">
      <c r="B42" s="12" t="str">
        <f>VLOOKUP(B7,Historic!$A$3:$B$37,2)</f>
        <v>Cowboys</v>
      </c>
      <c r="C42" s="12" t="str">
        <f>VLOOKUP(C7,Historic!$A$3:$B$37,2)</f>
        <v>Cardinals</v>
      </c>
      <c r="D42" s="12" t="str">
        <f>VLOOKUP(D7,Historic!$A$3:$B$37,2)</f>
        <v>Lions</v>
      </c>
      <c r="E42" s="12" t="str">
        <f>VLOOKUP(E7,Historic!$A$3:$B$37,2)</f>
        <v>Titans</v>
      </c>
      <c r="F42" s="12" t="str">
        <f>VLOOKUP(F7,Historic!$A$3:$B$37,2)</f>
        <v>49ers</v>
      </c>
      <c r="G42" s="12" t="str">
        <f>VLOOKUP(G7,Historic!$A$3:$B$37,2)</f>
        <v>Commanders</v>
      </c>
      <c r="H42" s="12" t="str">
        <f>VLOOKUP(H7,Historic!$A$3:$B$37,2)</f>
        <v>Jets</v>
      </c>
      <c r="I42" s="12" t="str">
        <f>VLOOKUP(I7,Historic!$A$3:$B$37,2)</f>
        <v>Bengals</v>
      </c>
      <c r="J42" s="12" t="str">
        <f>VLOOKUP(J7,Historic!$A$3:$B$37,2)</f>
        <v>Seahawks</v>
      </c>
      <c r="K42" s="12" t="str">
        <f>VLOOKUP(K7,Historic!$A$3:$B$37,2)</f>
        <v>Browns</v>
      </c>
      <c r="L42" s="12" t="str">
        <f>VLOOKUP(L7,Historic!$A$3:$B$37,2)</f>
        <v>Commanders</v>
      </c>
      <c r="M42" s="12" t="str">
        <f>VLOOKUP(M7,Historic!$A$3:$B$37,2)</f>
        <v>Browns</v>
      </c>
      <c r="N42" s="12" t="str">
        <f>VLOOKUP(N7,Historic!$A$3:$B$37,2)</f>
        <v>Falcons</v>
      </c>
      <c r="O42" s="12" t="str">
        <f>VLOOKUP(O7,Historic!$A$3:$B$37,2)</f>
        <v>Jets</v>
      </c>
      <c r="P42" s="12" t="str">
        <f>VLOOKUP(P7,Historic!$A$3:$B$37,2)</f>
        <v>Ravens</v>
      </c>
      <c r="Q42" s="12" t="str">
        <f>VLOOKUP(Q7,Historic!$A$3:$B$37,2)</f>
        <v>Jets</v>
      </c>
      <c r="R42" s="12" t="str">
        <f>VLOOKUP(R7,Historic!$A$3:$B$37,2)</f>
        <v>Jets</v>
      </c>
      <c r="S42" s="12" t="str">
        <f>VLOOKUP(S7,Historic!$A$3:$B$37,2)</f>
        <v>Giants</v>
      </c>
      <c r="T42" s="12" t="str">
        <f>VLOOKUP(T7,Historic!$A$3:$B$37,2)</f>
        <v>Chargers</v>
      </c>
      <c r="U42" s="12" t="str">
        <f>VLOOKUP(U7,Historic!$A$3:$B$37,2)</f>
        <v>Eagles</v>
      </c>
      <c r="V42" s="12" t="str">
        <f>VLOOKUP(V7,Historic!$A$3:$B$37,2)</f>
        <v>Panthers</v>
      </c>
      <c r="W42" s="12" t="str">
        <f>VLOOKUP(W7,Historic!$A$3:$B$37,2)</f>
        <v>Rams</v>
      </c>
      <c r="X42" s="12" t="str">
        <f>VLOOKUP(X7,Historic!$A$3:$B$37,2)</f>
        <v>Giants</v>
      </c>
    </row>
    <row r="43" spans="1:24" x14ac:dyDescent="0.2">
      <c r="B43" s="12" t="str">
        <f>VLOOKUP(B8,Historic!$A$3:$B$37,2)</f>
        <v>Vikings</v>
      </c>
      <c r="C43" s="12" t="str">
        <f>VLOOKUP(C8,Historic!$A$3:$B$37,2)</f>
        <v>Vikings</v>
      </c>
      <c r="D43" s="12" t="str">
        <f>VLOOKUP(D8,Historic!$A$3:$B$37,2)</f>
        <v>Browns</v>
      </c>
      <c r="E43" s="12" t="str">
        <f>VLOOKUP(E8,Historic!$A$3:$B$37,2)</f>
        <v>Raiders</v>
      </c>
      <c r="F43" s="12" t="str">
        <f>VLOOKUP(F8,Historic!$A$3:$B$37,2)</f>
        <v>Raiders</v>
      </c>
      <c r="G43" s="12" t="str">
        <f>VLOOKUP(G8,Historic!$A$3:$B$37,2)</f>
        <v>Vikings</v>
      </c>
      <c r="H43" s="12" t="str">
        <f>VLOOKUP(H8,Historic!$A$3:$B$37,2)</f>
        <v>49ers</v>
      </c>
      <c r="I43" s="12" t="str">
        <f>VLOOKUP(I8,Historic!$A$3:$B$37,2)</f>
        <v>Raiders</v>
      </c>
      <c r="J43" s="12" t="str">
        <f>VLOOKUP(J8,Historic!$A$3:$B$37,2)</f>
        <v>Browns</v>
      </c>
      <c r="K43" s="12" t="str">
        <f>VLOOKUP(K8,Historic!$A$3:$B$37,2)</f>
        <v>49ers</v>
      </c>
      <c r="L43" s="12" t="str">
        <f>VLOOKUP(L8,Historic!$A$3:$B$37,2)</f>
        <v>Jaguars</v>
      </c>
      <c r="M43" s="12" t="str">
        <f>VLOOKUP(M8,Historic!$A$3:$B$37,2)</f>
        <v>Cardinals</v>
      </c>
      <c r="N43" s="12" t="str">
        <f>VLOOKUP(N8,Historic!$A$3:$B$37,2)</f>
        <v>Buccaneers</v>
      </c>
      <c r="O43" s="12" t="str">
        <f>VLOOKUP(O8,Historic!$A$3:$B$37,2)</f>
        <v>Bears</v>
      </c>
      <c r="P43" s="12" t="str">
        <f>VLOOKUP(P8,Historic!$A$3:$B$37,2)</f>
        <v>49ers</v>
      </c>
      <c r="Q43" s="12" t="str">
        <f>VLOOKUP(Q8,Historic!$A$3:$B$37,2)</f>
        <v>Chargers</v>
      </c>
      <c r="R43" s="12" t="str">
        <f>VLOOKUP(R8,Historic!$A$3:$B$37,2)</f>
        <v>Buccaneers</v>
      </c>
      <c r="S43" s="12" t="str">
        <f>VLOOKUP(S8,Historic!$A$3:$B$37,2)</f>
        <v>Jaguars</v>
      </c>
      <c r="T43" s="12" t="str">
        <f>VLOOKUP(T8,Historic!$A$3:$B$37,2)</f>
        <v>Panthers</v>
      </c>
      <c r="U43" s="12" t="str">
        <f>VLOOKUP(U8,Historic!$A$3:$B$37,2)</f>
        <v>Lions</v>
      </c>
      <c r="V43" s="12" t="str">
        <f>VLOOKUP(V8,Historic!$A$3:$B$37,2)</f>
        <v>Bears</v>
      </c>
      <c r="W43" s="12" t="str">
        <f>VLOOKUP(W8,Historic!$A$3:$B$37,2)</f>
        <v>Raiders</v>
      </c>
      <c r="X43" s="12" t="str">
        <f>VLOOKUP(X8,Historic!$A$3:$B$37,2)</f>
        <v>Titans</v>
      </c>
    </row>
    <row r="44" spans="1:24" x14ac:dyDescent="0.2">
      <c r="B44" s="12" t="str">
        <f>VLOOKUP(B9,Historic!$A$3:$B$37,2)</f>
        <v>Chiefs</v>
      </c>
      <c r="C44" s="12" t="str">
        <f>VLOOKUP(C9,Historic!$A$3:$B$37,2)</f>
        <v>Jaguars</v>
      </c>
      <c r="D44" s="12" t="str">
        <f>VLOOKUP(D9,Historic!$A$3:$B$37,2)</f>
        <v>Falcons</v>
      </c>
      <c r="E44" s="12" t="str">
        <f>VLOOKUP(E9,Historic!$A$3:$B$37,2)</f>
        <v>Cardinals</v>
      </c>
      <c r="F44" s="12" t="str">
        <f>VLOOKUP(F9,Historic!$A$3:$B$37,2)</f>
        <v>Bills</v>
      </c>
      <c r="G44" s="12" t="str">
        <f>VLOOKUP(G9,Historic!$A$3:$B$37,2)</f>
        <v>Texans</v>
      </c>
      <c r="H44" s="12" t="str">
        <f>VLOOKUP(H9,Historic!$A$3:$B$37,2)</f>
        <v>Ravens</v>
      </c>
      <c r="I44" s="12" t="str">
        <f>VLOOKUP(I9,Historic!$A$3:$B$37,2)</f>
        <v>Jaguars</v>
      </c>
      <c r="J44" s="12" t="str">
        <f>VLOOKUP(J9,Historic!$A$3:$B$37,2)</f>
        <v>Raiders</v>
      </c>
      <c r="K44" s="12" t="str">
        <f>VLOOKUP(K9,Historic!$A$3:$B$37,2)</f>
        <v>Titans</v>
      </c>
      <c r="L44" s="12" t="str">
        <f>VLOOKUP(L9,Historic!$A$3:$B$37,2)</f>
        <v>Dolphins</v>
      </c>
      <c r="M44" s="12" t="str">
        <f>VLOOKUP(M9,Historic!$A$3:$B$37,2)</f>
        <v>Bills</v>
      </c>
      <c r="N44" s="12" t="str">
        <f>VLOOKUP(N9,Historic!$A$3:$B$37,2)</f>
        <v>Vikings</v>
      </c>
      <c r="O44" s="12" t="str">
        <f>VLOOKUP(O9,Historic!$A$3:$B$37,2)</f>
        <v>Falcons</v>
      </c>
      <c r="P44" s="12" t="str">
        <f>VLOOKUP(P9,Historic!$A$3:$B$37,2)</f>
        <v>Dolphins</v>
      </c>
      <c r="Q44" s="12" t="str">
        <f>VLOOKUP(Q9,Historic!$A$3:$B$37,2)</f>
        <v>Panthers</v>
      </c>
      <c r="R44" s="12" t="str">
        <f>VLOOKUP(R9,Historic!$A$3:$B$37,2)</f>
        <v>Bears</v>
      </c>
      <c r="S44" s="12" t="str">
        <f>VLOOKUP(S9,Historic!$A$3:$B$37,2)</f>
        <v>Lions</v>
      </c>
      <c r="T44" s="12" t="str">
        <f>VLOOKUP(T9,Historic!$A$3:$B$37,2)</f>
        <v>Cardinals</v>
      </c>
      <c r="U44" s="12" t="str">
        <f>VLOOKUP(U9,Historic!$A$3:$B$37,2)</f>
        <v>Panthers</v>
      </c>
      <c r="V44" s="12" t="str">
        <f>VLOOKUP(V9,Historic!$A$3:$B$37,2)</f>
        <v>Falcons</v>
      </c>
      <c r="W44" s="12" t="str">
        <f>VLOOKUP(W9,Historic!$A$3:$B$37,2)</f>
        <v>Falcons</v>
      </c>
      <c r="X44" s="12" t="str">
        <f>VLOOKUP(X9,Historic!$A$3:$B$37,2)</f>
        <v>Falcons</v>
      </c>
    </row>
    <row r="45" spans="1:24" x14ac:dyDescent="0.2">
      <c r="B45" s="12" t="str">
        <f>VLOOKUP(B10,Historic!$A$3:$B$37,2)</f>
        <v>Jaguars</v>
      </c>
      <c r="C45" s="12" t="str">
        <f>VLOOKUP(C10,Historic!$A$3:$B$37,2)</f>
        <v>Panthers</v>
      </c>
      <c r="D45" s="12" t="str">
        <f>VLOOKUP(D10,Historic!$A$3:$B$37,2)</f>
        <v>Jaguars</v>
      </c>
      <c r="E45" s="12" t="str">
        <f>VLOOKUP(E10,Historic!$A$3:$B$37,2)</f>
        <v>Commanders</v>
      </c>
      <c r="F45" s="12" t="str">
        <f>VLOOKUP(F10,Historic!$A$3:$B$37,2)</f>
        <v>Lions</v>
      </c>
      <c r="G45" s="12" t="str">
        <f>VLOOKUP(G10,Historic!$A$3:$B$37,2)</f>
        <v>Dolphins</v>
      </c>
      <c r="H45" s="12" t="str">
        <f>VLOOKUP(H10,Historic!$A$3:$B$37,2)</f>
        <v>Bengals</v>
      </c>
      <c r="I45" s="12" t="str">
        <f>VLOOKUP(I10,Historic!$A$3:$B$37,2)</f>
        <v>Packers</v>
      </c>
      <c r="J45" s="12" t="str">
        <f>VLOOKUP(J10,Historic!$A$3:$B$37,2)</f>
        <v>Bills</v>
      </c>
      <c r="K45" s="12" t="str">
        <f>VLOOKUP(K10,Historic!$A$3:$B$37,2)</f>
        <v>Cowboys</v>
      </c>
      <c r="L45" s="12" t="str">
        <f>VLOOKUP(L10,Historic!$A$3:$B$37,2)</f>
        <v>Panthers</v>
      </c>
      <c r="M45" s="12" t="str">
        <f>VLOOKUP(M10,Historic!$A$3:$B$37,2)</f>
        <v>Jets</v>
      </c>
      <c r="N45" s="12" t="str">
        <f>VLOOKUP(N10,Historic!$A$3:$B$37,2)</f>
        <v>Bills</v>
      </c>
      <c r="O45" s="12" t="str">
        <f>VLOOKUP(O10,Historic!$A$3:$B$37,2)</f>
        <v>Giants</v>
      </c>
      <c r="P45" s="12" t="str">
        <f>VLOOKUP(P10,Historic!$A$3:$B$37,2)</f>
        <v>Buccaneers</v>
      </c>
      <c r="Q45" s="12" t="str">
        <f>VLOOKUP(Q10,Historic!$A$3:$B$37,2)</f>
        <v>Bengals</v>
      </c>
      <c r="R45" s="12" t="str">
        <f>VLOOKUP(R10,Historic!$A$3:$B$37,2)</f>
        <v>49ers</v>
      </c>
      <c r="S45" s="12" t="str">
        <f>VLOOKUP(S10,Historic!$A$3:$B$37,2)</f>
        <v>Bills</v>
      </c>
      <c r="T45" s="12" t="str">
        <f>VLOOKUP(T10,Historic!$A$3:$B$37,2)</f>
        <v>Jaguars</v>
      </c>
      <c r="U45" s="12" t="str">
        <f>VLOOKUP(U10,Historic!$A$3:$B$37,2)</f>
        <v>Broncos</v>
      </c>
      <c r="V45" s="12" t="str">
        <f>VLOOKUP(V10,Historic!$A$3:$B$37,2)</f>
        <v>Broncos</v>
      </c>
      <c r="W45" s="12" t="str">
        <f>VLOOKUP(W10,Historic!$A$3:$B$37,2)</f>
        <v>Panthers</v>
      </c>
      <c r="X45" s="12" t="str">
        <f>VLOOKUP(X10,Historic!$A$3:$B$37,2)</f>
        <v>Bears</v>
      </c>
    </row>
    <row r="46" spans="1:24" x14ac:dyDescent="0.2">
      <c r="B46" s="12" t="str">
        <f>VLOOKUP(B11,Historic!$A$3:$B$37,2)</f>
        <v>Bengals</v>
      </c>
      <c r="C46" s="12" t="str">
        <f>VLOOKUP(C11,Historic!$A$3:$B$37,2)</f>
        <v>Ravens</v>
      </c>
      <c r="D46" s="12" t="str">
        <f>VLOOKUP(D11,Historic!$A$3:$B$37,2)</f>
        <v>Texans</v>
      </c>
      <c r="E46" s="12" t="str">
        <f>VLOOKUP(E11,Historic!$A$3:$B$37,2)</f>
        <v>Lions</v>
      </c>
      <c r="F46" s="12" t="str">
        <f>VLOOKUP(F11,Historic!$A$3:$B$37,2)</f>
        <v>Cardinals</v>
      </c>
      <c r="G46" s="12" t="str">
        <f>VLOOKUP(G11,Historic!$A$3:$B$37,2)</f>
        <v>Falcons</v>
      </c>
      <c r="H46" s="12" t="str">
        <f>VLOOKUP(H11,Historic!$A$3:$B$37,2)</f>
        <v>Saints</v>
      </c>
      <c r="I46" s="12" t="str">
        <f>VLOOKUP(I11,Historic!$A$3:$B$37,2)</f>
        <v>49ers</v>
      </c>
      <c r="J46" s="12" t="str">
        <f>VLOOKUP(J11,Historic!$A$3:$B$37,2)</f>
        <v>Jaguars</v>
      </c>
      <c r="K46" s="12" t="str">
        <f>VLOOKUP(K11,Historic!$A$3:$B$37,2)</f>
        <v>Commanders</v>
      </c>
      <c r="L46" s="12" t="str">
        <f>VLOOKUP(L11,Historic!$A$3:$B$37,2)</f>
        <v>Bills</v>
      </c>
      <c r="M46" s="12" t="str">
        <f>VLOOKUP(M11,Historic!$A$3:$B$37,2)</f>
        <v>Titans</v>
      </c>
      <c r="N46" s="12" t="str">
        <f>VLOOKUP(N11,Historic!$A$3:$B$37,2)</f>
        <v>Lions</v>
      </c>
      <c r="O46" s="12" t="str">
        <f>VLOOKUP(O11,Historic!$A$3:$B$37,2)</f>
        <v>Rams</v>
      </c>
      <c r="P46" s="12" t="str">
        <f>VLOOKUP(P11,Historic!$A$3:$B$37,2)</f>
        <v>Giants</v>
      </c>
      <c r="Q46" s="12" t="str">
        <f>VLOOKUP(Q11,Historic!$A$3:$B$37,2)</f>
        <v>Bills</v>
      </c>
      <c r="R46" s="12" t="str">
        <f>VLOOKUP(R11,Historic!$A$3:$B$37,2)</f>
        <v>Raiders</v>
      </c>
      <c r="S46" s="12" t="str">
        <f>VLOOKUP(S11,Historic!$A$3:$B$37,2)</f>
        <v>Broncos</v>
      </c>
      <c r="T46" s="12" t="str">
        <f>VLOOKUP(T11,Historic!$A$3:$B$37,2)</f>
        <v>Browns</v>
      </c>
      <c r="U46" s="12" t="str">
        <f>VLOOKUP(U11,Historic!$A$3:$B$37,2)</f>
        <v>Cowboys</v>
      </c>
      <c r="V46" s="12" t="str">
        <f>VLOOKUP(V11,Historic!$A$3:$B$37,2)</f>
        <v>Seahawks</v>
      </c>
      <c r="W46" s="12" t="str">
        <f>VLOOKUP(W11,Historic!$A$3:$B$37,2)</f>
        <v>Saints</v>
      </c>
      <c r="X46" s="12" t="str">
        <f>VLOOKUP(X11,Historic!$A$3:$B$37,2)</f>
        <v>Jets</v>
      </c>
    </row>
    <row r="47" spans="1:24" x14ac:dyDescent="0.2">
      <c r="B47" s="12" t="str">
        <f>VLOOKUP(B12,Historic!$A$3:$B$37,2)</f>
        <v>Colts</v>
      </c>
      <c r="C47" s="12" t="str">
        <f>VLOOKUP(C12,Historic!$A$3:$B$37,2)</f>
        <v>Seahawks</v>
      </c>
      <c r="D47" s="12" t="str">
        <f>VLOOKUP(D12,Historic!$A$3:$B$37,2)</f>
        <v>Steelers</v>
      </c>
      <c r="E47" s="12" t="str">
        <f>VLOOKUP(E12,Historic!$A$3:$B$37,2)</f>
        <v>Cowboys</v>
      </c>
      <c r="F47" s="12" t="str">
        <f>VLOOKUP(F12,Historic!$A$3:$B$37,2)</f>
        <v>Rams</v>
      </c>
      <c r="G47" s="12" t="str">
        <f>VLOOKUP(G12,Historic!$A$3:$B$37,2)</f>
        <v>49ers</v>
      </c>
      <c r="H47" s="12" t="str">
        <f>VLOOKUP(H12,Historic!$A$3:$B$37,2)</f>
        <v>Bills</v>
      </c>
      <c r="I47" s="12" t="str">
        <f>VLOOKUP(I12,Historic!$A$3:$B$37,2)</f>
        <v>Bills</v>
      </c>
      <c r="J47" s="12" t="str">
        <f>VLOOKUP(J12,Historic!$A$3:$B$37,2)</f>
        <v>Bears</v>
      </c>
      <c r="K47" s="12" t="str">
        <f>VLOOKUP(K12,Historic!$A$3:$B$37,2)</f>
        <v>Texans</v>
      </c>
      <c r="L47" s="12" t="str">
        <f>VLOOKUP(L12,Historic!$A$3:$B$37,2)</f>
        <v>Chiefs</v>
      </c>
      <c r="M47" s="12" t="str">
        <f>VLOOKUP(M12,Historic!$A$3:$B$37,2)</f>
        <v>Chargers</v>
      </c>
      <c r="N47" s="12" t="str">
        <f>VLOOKUP(N12,Historic!$A$3:$B$37,2)</f>
        <v>Titans</v>
      </c>
      <c r="O47" s="12" t="str">
        <f>VLOOKUP(O12,Historic!$A$3:$B$37,2)</f>
        <v>Vikings</v>
      </c>
      <c r="P47" s="12" t="str">
        <f>VLOOKUP(P12,Historic!$A$3:$B$37,2)</f>
        <v>Bears</v>
      </c>
      <c r="Q47" s="12" t="str">
        <f>VLOOKUP(Q12,Historic!$A$3:$B$37,2)</f>
        <v>Saints</v>
      </c>
      <c r="R47" s="12" t="str">
        <f>VLOOKUP(R12,Historic!$A$3:$B$37,2)</f>
        <v>Dolphins</v>
      </c>
      <c r="S47" s="12" t="str">
        <f>VLOOKUP(S12,Historic!$A$3:$B$37,2)</f>
        <v>Bengals</v>
      </c>
      <c r="T47" s="12" t="str">
        <f>VLOOKUP(T12,Historic!$A$3:$B$37,2)</f>
        <v>Jets</v>
      </c>
      <c r="U47" s="12" t="str">
        <f>VLOOKUP(U12,Historic!$A$3:$B$37,2)</f>
        <v>Giants</v>
      </c>
      <c r="V47" s="12" t="str">
        <f>VLOOKUP(V12,Historic!$A$3:$B$37,2)</f>
        <v>Commanders</v>
      </c>
      <c r="W47" s="12" t="str">
        <f>VLOOKUP(W12,Historic!$A$3:$B$37,2)</f>
        <v>Titans</v>
      </c>
      <c r="X47" s="12" t="str">
        <f>VLOOKUP(X12,Historic!$A$3:$B$37,2)</f>
        <v>Vikings</v>
      </c>
    </row>
    <row r="48" spans="1:24" x14ac:dyDescent="0.2">
      <c r="B48" s="12" t="str">
        <f>VLOOKUP(B13,Historic!$A$3:$B$37,2)</f>
        <v>Cardinals</v>
      </c>
      <c r="C48" s="12" t="str">
        <f>VLOOKUP(C13,Historic!$A$3:$B$37,2)</f>
        <v>Rams</v>
      </c>
      <c r="D48" s="12" t="str">
        <f>VLOOKUP(D13,Historic!$A$3:$B$37,2)</f>
        <v>Jets</v>
      </c>
      <c r="E48" s="12" t="str">
        <f>VLOOKUP(E13,Historic!$A$3:$B$37,2)</f>
        <v>Giants</v>
      </c>
      <c r="F48" s="12" t="str">
        <f>VLOOKUP(F13,Historic!$A$3:$B$37,2)</f>
        <v>Browns</v>
      </c>
      <c r="G48" s="12" t="str">
        <f>VLOOKUP(G13,Historic!$A$3:$B$37,2)</f>
        <v>Bills</v>
      </c>
      <c r="H48" s="12" t="str">
        <f>VLOOKUP(H13,Historic!$A$3:$B$37,2)</f>
        <v>Broncos</v>
      </c>
      <c r="I48" s="12" t="str">
        <f>VLOOKUP(I13,Historic!$A$3:$B$37,2)</f>
        <v>Broncos</v>
      </c>
      <c r="J48" s="12" t="str">
        <f>VLOOKUP(J13,Historic!$A$3:$B$37,2)</f>
        <v>Dolphins</v>
      </c>
      <c r="K48" s="12" t="str">
        <f>VLOOKUP(K13,Historic!$A$3:$B$37,2)</f>
        <v>Vikings</v>
      </c>
      <c r="L48" s="12" t="str">
        <f>VLOOKUP(L13,Historic!$A$3:$B$37,2)</f>
        <v>Seahawks</v>
      </c>
      <c r="M48" s="12" t="str">
        <f>VLOOKUP(M13,Historic!$A$3:$B$37,2)</f>
        <v>Dolphins</v>
      </c>
      <c r="N48" s="12" t="str">
        <f>VLOOKUP(N13,Historic!$A$3:$B$37,2)</f>
        <v>Giants</v>
      </c>
      <c r="O48" s="12" t="str">
        <f>VLOOKUP(O13,Historic!$A$3:$B$37,2)</f>
        <v>Browns</v>
      </c>
      <c r="P48" s="12" t="str">
        <f>VLOOKUP(P13,Historic!$A$3:$B$37,2)</f>
        <v>Saints</v>
      </c>
      <c r="Q48" s="12" t="str">
        <f>VLOOKUP(Q13,Historic!$A$3:$B$37,2)</f>
        <v>Eagles</v>
      </c>
      <c r="R48" s="12" t="str">
        <f>VLOOKUP(R13,Historic!$A$3:$B$37,2)</f>
        <v>Bengals</v>
      </c>
      <c r="S48" s="12" t="str">
        <f>VLOOKUP(S13,Historic!$A$3:$B$37,2)</f>
        <v>Packers</v>
      </c>
      <c r="T48" s="12" t="str">
        <f>VLOOKUP(T13,Historic!$A$3:$B$37,2)</f>
        <v>Raiders</v>
      </c>
      <c r="U48" s="12" t="str">
        <f>VLOOKUP(U13,Historic!$A$3:$B$37,2)</f>
        <v>49ers</v>
      </c>
      <c r="V48" s="12" t="str">
        <f>VLOOKUP(V13,Historic!$A$3:$B$37,2)</f>
        <v>Vikings</v>
      </c>
      <c r="W48" s="12" t="str">
        <f>VLOOKUP(W13,Historic!$A$3:$B$37,2)</f>
        <v>Browns</v>
      </c>
      <c r="X48" s="12" t="str">
        <f>VLOOKUP(X13,Historic!$A$3:$B$37,2)</f>
        <v>Broncos</v>
      </c>
    </row>
    <row r="49" spans="2:24" x14ac:dyDescent="0.2">
      <c r="B49" s="12" t="str">
        <f>VLOOKUP(B14,Historic!$A$3:$B$37,2)</f>
        <v>Saints</v>
      </c>
      <c r="C49" s="12" t="str">
        <f>VLOOKUP(C14,Historic!$A$3:$B$37,2)</f>
        <v>Commanders</v>
      </c>
      <c r="D49" s="12" t="str">
        <f>VLOOKUP(D14,Historic!$A$3:$B$37,2)</f>
        <v>Bills</v>
      </c>
      <c r="E49" s="12" t="str">
        <f>VLOOKUP(E14,Historic!$A$3:$B$37,2)</f>
        <v>Texans</v>
      </c>
      <c r="F49" s="12" t="str">
        <f>VLOOKUP(F14,Historic!$A$3:$B$37,2)</f>
        <v>Ravens</v>
      </c>
      <c r="G49" s="12" t="str">
        <f>VLOOKUP(G14,Historic!$A$3:$B$37,2)</f>
        <v>Rams</v>
      </c>
      <c r="H49" s="12" t="str">
        <f>VLOOKUP(H14,Historic!$A$3:$B$37,2)</f>
        <v>Panthers</v>
      </c>
      <c r="I49" s="12" t="str">
        <f>VLOOKUP(I14,Historic!$A$3:$B$37,2)</f>
        <v>Commanders</v>
      </c>
      <c r="J49" s="12" t="str">
        <f>VLOOKUP(J14,Historic!$A$3:$B$37,2)</f>
        <v>49ers</v>
      </c>
      <c r="K49" s="12" t="str">
        <f>VLOOKUP(K14,Historic!$A$3:$B$37,2)</f>
        <v>Lions</v>
      </c>
      <c r="L49" s="12" t="str">
        <f>VLOOKUP(L14,Historic!$A$3:$B$37,2)</f>
        <v>Cardinals</v>
      </c>
      <c r="M49" s="12" t="str">
        <f>VLOOKUP(M14,Historic!$A$3:$B$37,2)</f>
        <v>Buccaneers</v>
      </c>
      <c r="N49" s="12" t="str">
        <f>VLOOKUP(N14,Historic!$A$3:$B$37,2)</f>
        <v>Rams</v>
      </c>
      <c r="O49" s="12" t="str">
        <f>VLOOKUP(O14,Historic!$A$3:$B$37,2)</f>
        <v>Saints</v>
      </c>
      <c r="P49" s="12" t="str">
        <f>VLOOKUP(P14,Historic!$A$3:$B$37,2)</f>
        <v>Eagles</v>
      </c>
      <c r="Q49" s="12" t="str">
        <f>VLOOKUP(Q14,Historic!$A$3:$B$37,2)</f>
        <v>Cardinals</v>
      </c>
      <c r="R49" s="12" t="str">
        <f>VLOOKUP(R14,Historic!$A$3:$B$37,2)</f>
        <v>Commanders</v>
      </c>
      <c r="S49" s="12" t="str">
        <f>VLOOKUP(S14,Historic!$A$3:$B$37,2)</f>
        <v>Dolphins</v>
      </c>
      <c r="T49" s="12" t="str">
        <f>VLOOKUP(T14,Historic!$A$3:$B$37,2)</f>
        <v>Colts</v>
      </c>
      <c r="U49" s="12" t="str">
        <f>VLOOKUP(U14,Historic!$A$3:$B$37,2)</f>
        <v>Chargers</v>
      </c>
      <c r="V49" s="12" t="str">
        <f>VLOOKUP(V14,Historic!$A$3:$B$37,2)</f>
        <v>Browns</v>
      </c>
      <c r="W49" s="12" t="str">
        <f>VLOOKUP(W14,Historic!$A$3:$B$37,2)</f>
        <v>Jets</v>
      </c>
      <c r="X49" s="12" t="str">
        <f>VLOOKUP(X14,Historic!$A$3:$B$37,2)</f>
        <v>Raiders</v>
      </c>
    </row>
    <row r="50" spans="2:24" x14ac:dyDescent="0.2">
      <c r="B50" s="12" t="str">
        <f>VLOOKUP(B15,Historic!$A$3:$B$37,2)</f>
        <v>Titans</v>
      </c>
      <c r="C50" s="12" t="str">
        <f>VLOOKUP(C15,Historic!$A$3:$B$37,2)</f>
        <v>Bills</v>
      </c>
      <c r="D50" s="12" t="str">
        <f>VLOOKUP(D15,Historic!$A$3:$B$37,2)</f>
        <v>Bears</v>
      </c>
      <c r="E50" s="12" t="str">
        <f>VLOOKUP(E15,Historic!$A$3:$B$37,2)</f>
        <v>Panthers</v>
      </c>
      <c r="F50" s="12" t="str">
        <f>VLOOKUP(F15,Historic!$A$3:$B$37,2)</f>
        <v>Eagles</v>
      </c>
      <c r="G50" s="12" t="str">
        <f>VLOOKUP(G15,Historic!$A$3:$B$37,2)</f>
        <v>Panthers</v>
      </c>
      <c r="H50" s="12" t="str">
        <f>VLOOKUP(H15,Historic!$A$3:$B$37,2)</f>
        <v>Bears</v>
      </c>
      <c r="I50" s="12" t="str">
        <f>VLOOKUP(I15,Historic!$A$3:$B$37,2)</f>
        <v>Saints</v>
      </c>
      <c r="J50" s="12" t="str">
        <f>VLOOKUP(J15,Historic!$A$3:$B$37,2)</f>
        <v>Broncos</v>
      </c>
      <c r="K50" s="12" t="str">
        <f>VLOOKUP(K15,Historic!$A$3:$B$37,2)</f>
        <v>Rams</v>
      </c>
      <c r="L50" s="12" t="str">
        <f>VLOOKUP(L15,Historic!$A$3:$B$37,2)</f>
        <v>Cowboys</v>
      </c>
      <c r="M50" s="12" t="str">
        <f>VLOOKUP(M15,Historic!$A$3:$B$37,2)</f>
        <v>Panthers</v>
      </c>
      <c r="N50" s="12" t="str">
        <f>VLOOKUP(N15,Historic!$A$3:$B$37,2)</f>
        <v>Bears</v>
      </c>
      <c r="O50" s="12" t="str">
        <f>VLOOKUP(O15,Historic!$A$3:$B$37,2)</f>
        <v>Dolphins</v>
      </c>
      <c r="P50" s="12" t="str">
        <f>VLOOKUP(P15,Historic!$A$3:$B$37,2)</f>
        <v>Raiders</v>
      </c>
      <c r="Q50" s="12" t="str">
        <f>VLOOKUP(Q15,Historic!$A$3:$B$37,2)</f>
        <v>Vikings</v>
      </c>
      <c r="R50" s="12" t="str">
        <f>VLOOKUP(R15,Historic!$A$3:$B$37,2)</f>
        <v>Packers</v>
      </c>
      <c r="S50" s="12" t="str">
        <f>VLOOKUP(S15,Historic!$A$3:$B$37,2)</f>
        <v>Falcons</v>
      </c>
      <c r="T50" s="12" t="str">
        <f>VLOOKUP(T15,Historic!$A$3:$B$37,2)</f>
        <v>Buccaneers</v>
      </c>
      <c r="U50" s="12" t="str">
        <f>VLOOKUP(U15,Historic!$A$3:$B$37,2)</f>
        <v>Vikings</v>
      </c>
      <c r="V50" s="12" t="str">
        <f>VLOOKUP(V15,Historic!$A$3:$B$37,2)</f>
        <v>Ravens</v>
      </c>
      <c r="W50" s="12" t="str">
        <f>VLOOKUP(W15,Historic!$A$3:$B$37,2)</f>
        <v>Patriots</v>
      </c>
      <c r="X50" s="12" t="str">
        <f>VLOOKUP(X15,Historic!$A$3:$B$37,2)</f>
        <v>Saints</v>
      </c>
    </row>
    <row r="51" spans="2:24" x14ac:dyDescent="0.2">
      <c r="B51" s="12" t="str">
        <f>VLOOKUP(B16,Historic!$A$3:$B$37,2)</f>
        <v>Giants</v>
      </c>
      <c r="C51" s="12" t="str">
        <f>VLOOKUP(C16,Historic!$A$3:$B$37,2)</f>
        <v>Chargers</v>
      </c>
      <c r="D51" s="12" t="str">
        <f>VLOOKUP(D16,Historic!$A$3:$B$37,2)</f>
        <v>Buccaneers</v>
      </c>
      <c r="E51" s="12" t="str">
        <f>VLOOKUP(E16,Historic!$A$3:$B$37,2)</f>
        <v>Chiefs</v>
      </c>
      <c r="F51" s="12" t="str">
        <f>VLOOKUP(F16,Historic!$A$3:$B$37,2)</f>
        <v>Falcons</v>
      </c>
      <c r="G51" s="12" t="str">
        <f>VLOOKUP(G16,Historic!$A$3:$B$37,2)</f>
        <v>Steelers</v>
      </c>
      <c r="H51" s="12" t="str">
        <f>VLOOKUP(H16,Historic!$A$3:$B$37,2)</f>
        <v>Lions</v>
      </c>
      <c r="I51" s="12" t="str">
        <f>VLOOKUP(I16,Historic!$A$3:$B$37,2)</f>
        <v>Texans</v>
      </c>
      <c r="J51" s="12" t="str">
        <f>VLOOKUP(J16,Historic!$A$3:$B$37,2)</f>
        <v>Giants</v>
      </c>
      <c r="K51" s="12" t="str">
        <f>VLOOKUP(K16,Historic!$A$3:$B$37,2)</f>
        <v>Dolphins</v>
      </c>
      <c r="L51" s="12" t="str">
        <f>VLOOKUP(L16,Historic!$A$3:$B$37,2)</f>
        <v>Eagles</v>
      </c>
      <c r="M51" s="12" t="str">
        <f>VLOOKUP(M16,Historic!$A$3:$B$37,2)</f>
        <v>Saints</v>
      </c>
      <c r="N51" s="12" t="str">
        <f>VLOOKUP(N16,Historic!$A$3:$B$37,2)</f>
        <v>Steelers</v>
      </c>
      <c r="O51" s="12" t="str">
        <f>VLOOKUP(O16,Historic!$A$3:$B$37,2)</f>
        <v>49ers</v>
      </c>
      <c r="P51" s="12" t="str">
        <f>VLOOKUP(P16,Historic!$A$3:$B$37,2)</f>
        <v>Rams</v>
      </c>
      <c r="Q51" s="12" t="str">
        <f>VLOOKUP(Q16,Historic!$A$3:$B$37,2)</f>
        <v>Colts</v>
      </c>
      <c r="R51" s="12" t="str">
        <f>VLOOKUP(R16,Historic!$A$3:$B$37,2)</f>
        <v>Cardinals</v>
      </c>
      <c r="S51" s="12" t="str">
        <f>VLOOKUP(S16,Historic!$A$3:$B$37,2)</f>
        <v>Commanders</v>
      </c>
      <c r="T51" s="12" t="str">
        <f>VLOOKUP(T16,Historic!$A$3:$B$37,2)</f>
        <v>Broncos</v>
      </c>
      <c r="U51" s="12" t="str">
        <f>VLOOKUP(U16,Historic!$A$3:$B$37,2)</f>
        <v>Patriots</v>
      </c>
      <c r="V51" s="12" t="str">
        <f>VLOOKUP(V16,Historic!$A$3:$B$37,2)</f>
        <v>Dolphins</v>
      </c>
      <c r="W51" s="12" t="str">
        <f>VLOOKUP(W16,Historic!$A$3:$B$37,2)</f>
        <v>Packers</v>
      </c>
      <c r="X51" s="12" t="str">
        <f>VLOOKUP(X16,Historic!$A$3:$B$37,2)</f>
        <v>Colts</v>
      </c>
    </row>
    <row r="52" spans="2:24" x14ac:dyDescent="0.2">
      <c r="B52" s="12" t="str">
        <f>VLOOKUP(B17,Historic!$A$3:$B$37,2)</f>
        <v>Browns</v>
      </c>
      <c r="C52" s="12" t="str">
        <f>VLOOKUP(C17,Historic!$A$3:$B$37,2)</f>
        <v>Chiefs</v>
      </c>
      <c r="D52" s="12" t="str">
        <f>VLOOKUP(D17,Historic!$A$3:$B$37,2)</f>
        <v>49ers</v>
      </c>
      <c r="E52" s="12" t="str">
        <f>VLOOKUP(E17,Historic!$A$3:$B$37,2)</f>
        <v>Saints</v>
      </c>
      <c r="F52" s="12" t="str">
        <f>VLOOKUP(F17,Historic!$A$3:$B$37,2)</f>
        <v>Dolphins</v>
      </c>
      <c r="G52" s="12" t="str">
        <f>VLOOKUP(G17,Historic!$A$3:$B$37,2)</f>
        <v>Packers</v>
      </c>
      <c r="H52" s="12" t="str">
        <f>VLOOKUP(H17,Historic!$A$3:$B$37,2)</f>
        <v>Cardinals</v>
      </c>
      <c r="I52" s="12" t="str">
        <f>VLOOKUP(I17,Historic!$A$3:$B$37,2)</f>
        <v>Chargers</v>
      </c>
      <c r="J52" s="12" t="str">
        <f>VLOOKUP(J17,Historic!$A$3:$B$37,2)</f>
        <v>Titans</v>
      </c>
      <c r="K52" s="12" t="str">
        <f>VLOOKUP(K17,Historic!$A$3:$B$37,2)</f>
        <v>Jaguars</v>
      </c>
      <c r="L52" s="12" t="str">
        <f>VLOOKUP(L17,Historic!$A$3:$B$37,2)</f>
        <v>Jets</v>
      </c>
      <c r="M52" s="12" t="str">
        <f>VLOOKUP(M17,Historic!$A$3:$B$37,2)</f>
        <v>Rams</v>
      </c>
      <c r="N52" s="12" t="str">
        <f>VLOOKUP(N17,Historic!$A$3:$B$37,2)</f>
        <v>Cowboys</v>
      </c>
      <c r="O52" s="12" t="str">
        <f>VLOOKUP(O17,Historic!$A$3:$B$37,2)</f>
        <v>Texans</v>
      </c>
      <c r="P52" s="12" t="str">
        <f>VLOOKUP(P17,Historic!$A$3:$B$37,2)</f>
        <v>Lions</v>
      </c>
      <c r="Q52" s="12" t="str">
        <f>VLOOKUP(Q17,Historic!$A$3:$B$37,2)</f>
        <v>Ravens</v>
      </c>
      <c r="R52" s="12" t="str">
        <f>VLOOKUP(R17,Historic!$A$3:$B$37,2)</f>
        <v>Ravens</v>
      </c>
      <c r="S52" s="12" t="str">
        <f>VLOOKUP(S17,Historic!$A$3:$B$37,2)</f>
        <v>Panthers</v>
      </c>
      <c r="T52" s="12" t="str">
        <f>VLOOKUP(T17,Historic!$A$3:$B$37,2)</f>
        <v>Falcons</v>
      </c>
      <c r="U52" s="12" t="str">
        <f>VLOOKUP(U17,Historic!$A$3:$B$37,2)</f>
        <v>Cardinals</v>
      </c>
      <c r="V52" s="12" t="str">
        <f>VLOOKUP(V17,Historic!$A$3:$B$37,2)</f>
        <v>Colts</v>
      </c>
      <c r="W52" s="12" t="str">
        <f>VLOOKUP(W17,Historic!$A$3:$B$37,2)</f>
        <v>Commanders</v>
      </c>
      <c r="X52" s="12" t="str">
        <f>VLOOKUP(X17,Historic!$A$3:$B$37,2)</f>
        <v>Seahawks</v>
      </c>
    </row>
    <row r="53" spans="2:24" x14ac:dyDescent="0.2">
      <c r="B53" s="12" t="str">
        <f>VLOOKUP(B18,Historic!$A$3:$B$37,2)</f>
        <v>Falcons</v>
      </c>
      <c r="C53" s="12" t="str">
        <f>VLOOKUP(C18,Historic!$A$3:$B$37,2)</f>
        <v>Saints</v>
      </c>
      <c r="D53" s="12" t="str">
        <f>VLOOKUP(D18,Historic!$A$3:$B$37,2)</f>
        <v>Bengals</v>
      </c>
      <c r="E53" s="12" t="str">
        <f>VLOOKUP(E18,Historic!$A$3:$B$37,2)</f>
        <v>Bengals</v>
      </c>
      <c r="F53" s="12" t="str">
        <f>VLOOKUP(F18,Historic!$A$3:$B$37,2)</f>
        <v>Vikings</v>
      </c>
      <c r="G53" s="12" t="str">
        <f>VLOOKUP(G18,Historic!$A$3:$B$37,2)</f>
        <v>Jaguars</v>
      </c>
      <c r="H53" s="12" t="str">
        <f>VLOOKUP(H18,Historic!$A$3:$B$37,2)</f>
        <v>Vikings</v>
      </c>
      <c r="I53" s="12" t="str">
        <f>VLOOKUP(I18,Historic!$A$3:$B$37,2)</f>
        <v>Jets</v>
      </c>
      <c r="J53" s="12" t="str">
        <f>VLOOKUP(J18,Historic!$A$3:$B$37,2)</f>
        <v>Panthers</v>
      </c>
      <c r="K53" s="12" t="str">
        <f>VLOOKUP(K18,Historic!$A$3:$B$37,2)</f>
        <v>Raiders</v>
      </c>
      <c r="L53" s="12" t="str">
        <f>VLOOKUP(L18,Historic!$A$3:$B$37,2)</f>
        <v>Raiders</v>
      </c>
      <c r="M53" s="12" t="str">
        <f>VLOOKUP(M18,Historic!$A$3:$B$37,2)</f>
        <v>Steelers</v>
      </c>
      <c r="N53" s="12" t="str">
        <f>VLOOKUP(N18,Historic!$A$3:$B$37,2)</f>
        <v>Ravens</v>
      </c>
      <c r="O53" s="12" t="str">
        <f>VLOOKUP(O18,Historic!$A$3:$B$37,2)</f>
        <v>Chargers</v>
      </c>
      <c r="P53" s="12" t="str">
        <f>VLOOKUP(P18,Historic!$A$3:$B$37,2)</f>
        <v>Falcons</v>
      </c>
      <c r="Q53" s="12" t="str">
        <f>VLOOKUP(Q18,Historic!$A$3:$B$37,2)</f>
        <v>Commanders</v>
      </c>
      <c r="R53" s="12" t="str">
        <f>VLOOKUP(R18,Historic!$A$3:$B$37,2)</f>
        <v>Chargers</v>
      </c>
      <c r="S53" s="12" t="str">
        <f>VLOOKUP(S18,Historic!$A$3:$B$37,2)</f>
        <v>Browns</v>
      </c>
      <c r="T53" s="12" t="str">
        <f>VLOOKUP(T18,Historic!$A$3:$B$37,2)</f>
        <v>Cowboys</v>
      </c>
      <c r="U53" s="12" t="str">
        <f>VLOOKUP(U18,Historic!$A$3:$B$37,2)</f>
        <v>Raiders</v>
      </c>
      <c r="V53" s="12" t="str">
        <f>VLOOKUP(V18,Historic!$A$3:$B$37,2)</f>
        <v>Chargers</v>
      </c>
      <c r="W53" s="12" t="str">
        <f>VLOOKUP(W18,Historic!$A$3:$B$37,2)</f>
        <v>Steelers</v>
      </c>
      <c r="X53" s="12" t="str">
        <f>VLOOKUP(X18,Historic!$A$3:$B$37,2)</f>
        <v>Jaguars</v>
      </c>
    </row>
    <row r="54" spans="2:24" x14ac:dyDescent="0.2">
      <c r="B54" s="12" t="str">
        <f>VLOOKUP(B19,Historic!$A$3:$B$37,2)</f>
        <v>Commanders</v>
      </c>
      <c r="C54" s="12" t="str">
        <f>VLOOKUP(C19,Historic!$A$3:$B$37,2)</f>
        <v>Dolphins</v>
      </c>
      <c r="D54" s="12" t="str">
        <f>VLOOKUP(D19,Historic!$A$3:$B$37,2)</f>
        <v>Saints</v>
      </c>
      <c r="E54" s="12" t="str">
        <f>VLOOKUP(E19,Historic!$A$3:$B$37,2)</f>
        <v>Vikings</v>
      </c>
      <c r="F54" s="12" t="str">
        <f>VLOOKUP(F19,Historic!$A$3:$B$37,2)</f>
        <v>Cowboys</v>
      </c>
      <c r="G54" s="12" t="str">
        <f>VLOOKUP(G19,Historic!$A$3:$B$37,2)</f>
        <v>Bengals</v>
      </c>
      <c r="H54" s="12" t="str">
        <f>VLOOKUP(H19,Historic!$A$3:$B$37,2)</f>
        <v>Texans</v>
      </c>
      <c r="I54" s="12" t="str">
        <f>VLOOKUP(I19,Historic!$A$3:$B$37,2)</f>
        <v>Bears</v>
      </c>
      <c r="J54" s="12" t="str">
        <f>VLOOKUP(J19,Historic!$A$3:$B$37,2)</f>
        <v>Steelers</v>
      </c>
      <c r="K54" s="12" t="str">
        <f>VLOOKUP(K19,Historic!$A$3:$B$37,2)</f>
        <v>Chargers</v>
      </c>
      <c r="L54" s="12" t="str">
        <f>VLOOKUP(L19,Historic!$A$3:$B$37,2)</f>
        <v>Chargers</v>
      </c>
      <c r="M54" s="12" t="str">
        <f>VLOOKUP(M19,Historic!$A$3:$B$37,2)</f>
        <v>Cowboys</v>
      </c>
      <c r="N54" s="12" t="str">
        <f>VLOOKUP(N19,Historic!$A$3:$B$37,2)</f>
        <v>Jets</v>
      </c>
      <c r="O54" s="12" t="str">
        <f>VLOOKUP(O19,Historic!$A$3:$B$37,2)</f>
        <v>Chiefs</v>
      </c>
      <c r="P54" s="12" t="str">
        <f>VLOOKUP(P19,Historic!$A$3:$B$37,2)</f>
        <v>Colts</v>
      </c>
      <c r="Q54" s="12" t="str">
        <f>VLOOKUP(Q19,Historic!$A$3:$B$37,2)</f>
        <v>Titans</v>
      </c>
      <c r="R54" s="12" t="str">
        <f>VLOOKUP(R19,Historic!$A$3:$B$37,2)</f>
        <v>Seahawks</v>
      </c>
      <c r="S54" s="12" t="str">
        <f>VLOOKUP(S19,Historic!$A$3:$B$37,2)</f>
        <v>Vikings</v>
      </c>
      <c r="T54" s="12" t="str">
        <f>VLOOKUP(T19,Historic!$A$3:$B$37,2)</f>
        <v>Steelers</v>
      </c>
      <c r="U54" s="12" t="str">
        <f>VLOOKUP(U19,Historic!$A$3:$B$37,2)</f>
        <v>Dolphins</v>
      </c>
      <c r="V54" s="12" t="str">
        <f>VLOOKUP(V19,Historic!$A$3:$B$37,2)</f>
        <v>Saints</v>
      </c>
      <c r="W54" s="12" t="str">
        <f>VLOOKUP(W19,Historic!$A$3:$B$37,2)</f>
        <v>Lions</v>
      </c>
      <c r="X54" s="12" t="str">
        <f>VLOOKUP(X19,Historic!$A$3:$B$37,2)</f>
        <v>Bengals</v>
      </c>
    </row>
    <row r="55" spans="2:24" x14ac:dyDescent="0.2">
      <c r="B55" s="12" t="str">
        <f>VLOOKUP(B20,Historic!$A$3:$B$37,2)</f>
        <v>Broncos</v>
      </c>
      <c r="C55" s="12" t="str">
        <f>VLOOKUP(C20,Historic!$A$3:$B$37,2)</f>
        <v>Patriots</v>
      </c>
      <c r="D55" s="12" t="str">
        <f>VLOOKUP(D20,Historic!$A$3:$B$37,2)</f>
        <v>Vikings</v>
      </c>
      <c r="E55" s="12" t="str">
        <f>VLOOKUP(E20,Historic!$A$3:$B$37,2)</f>
        <v>Rams</v>
      </c>
      <c r="F55" s="12" t="str">
        <f>VLOOKUP(F20,Historic!$A$3:$B$37,2)</f>
        <v>Chargers</v>
      </c>
      <c r="G55" s="12" t="str">
        <f>VLOOKUP(G20,Historic!$A$3:$B$37,2)</f>
        <v>Titans</v>
      </c>
      <c r="H55" s="12" t="str">
        <f>VLOOKUP(H20,Historic!$A$3:$B$37,2)</f>
        <v>Eagles</v>
      </c>
      <c r="I55" s="12" t="str">
        <f>VLOOKUP(I20,Historic!$A$3:$B$37,2)</f>
        <v>Buccaneers</v>
      </c>
      <c r="J55" s="12" t="str">
        <f>VLOOKUP(J20,Historic!$A$3:$B$37,2)</f>
        <v>Falcons</v>
      </c>
      <c r="K55" s="12" t="str">
        <f>VLOOKUP(K20,Historic!$A$3:$B$37,2)</f>
        <v>Giants</v>
      </c>
      <c r="L55" s="12" t="str">
        <f>VLOOKUP(L20,Historic!$A$3:$B$37,2)</f>
        <v>Bears</v>
      </c>
      <c r="M55" s="12" t="str">
        <f>VLOOKUP(M20,Historic!$A$3:$B$37,2)</f>
        <v>Giants</v>
      </c>
      <c r="N55" s="12" t="str">
        <f>VLOOKUP(N20,Historic!$A$3:$B$37,2)</f>
        <v>Dolphins</v>
      </c>
      <c r="O55" s="12" t="str">
        <f>VLOOKUP(O20,Historic!$A$3:$B$37,2)</f>
        <v>Bills</v>
      </c>
      <c r="P55" s="12" t="str">
        <f>VLOOKUP(P20,Historic!$A$3:$B$37,2)</f>
        <v>Bills</v>
      </c>
      <c r="Q55" s="12" t="str">
        <f>VLOOKUP(Q20,Historic!$A$3:$B$37,2)</f>
        <v>Buccaneers</v>
      </c>
      <c r="R55" s="12" t="str">
        <f>VLOOKUP(R20,Historic!$A$3:$B$37,2)</f>
        <v>Cowboys</v>
      </c>
      <c r="S55" s="12" t="str">
        <f>VLOOKUP(S20,Historic!$A$3:$B$37,2)</f>
        <v>Titans</v>
      </c>
      <c r="T55" s="12" t="str">
        <f>VLOOKUP(T20,Historic!$A$3:$B$37,2)</f>
        <v>Bears</v>
      </c>
      <c r="U55" s="12" t="str">
        <f>VLOOKUP(U20,Historic!$A$3:$B$37,2)</f>
        <v>Commanders</v>
      </c>
      <c r="V55" s="12" t="str">
        <f>VLOOKUP(V20,Historic!$A$3:$B$37,2)</f>
        <v>Eagles</v>
      </c>
      <c r="W55" s="12" t="str">
        <f>VLOOKUP(W20,Historic!$A$3:$B$37,2)</f>
        <v>Buccaneers</v>
      </c>
      <c r="X55" s="12" t="str">
        <f>VLOOKUP(X20,Historic!$A$3:$B$37,2)</f>
        <v>Rams</v>
      </c>
    </row>
    <row r="56" spans="2:24" x14ac:dyDescent="0.2">
      <c r="B56" s="12" t="str">
        <f>VLOOKUP(B21,Historic!$A$3:$B$37,2)</f>
        <v>Seahawks</v>
      </c>
      <c r="C56" s="12" t="str">
        <f>VLOOKUP(C21,Historic!$A$3:$B$37,2)</f>
        <v>Broncos</v>
      </c>
      <c r="D56" s="12" t="str">
        <f>VLOOKUP(D21,Historic!$A$3:$B$37,2)</f>
        <v>Dolphins</v>
      </c>
      <c r="E56" s="12" t="str">
        <f>VLOOKUP(E21,Historic!$A$3:$B$37,2)</f>
        <v>Bills</v>
      </c>
      <c r="F56" s="12" t="str">
        <f>VLOOKUP(F21,Historic!$A$3:$B$37,2)</f>
        <v>Chiefs</v>
      </c>
      <c r="G56" s="12" t="str">
        <f>VLOOKUP(G21,Historic!$A$3:$B$37,2)</f>
        <v>Giants</v>
      </c>
      <c r="H56" s="12" t="str">
        <f>VLOOKUP(H21,Historic!$A$3:$B$37,2)</f>
        <v>Buccaneers</v>
      </c>
      <c r="I56" s="12" t="str">
        <f>VLOOKUP(I21,Historic!$A$3:$B$37,2)</f>
        <v>Cowboys</v>
      </c>
      <c r="J56" s="12" t="str">
        <f>VLOOKUP(J21,Historic!$A$3:$B$37,2)</f>
        <v>Texans</v>
      </c>
      <c r="K56" s="12" t="str">
        <f>VLOOKUP(K21,Historic!$A$3:$B$37,2)</f>
        <v>Buccaneers</v>
      </c>
      <c r="L56" s="12" t="str">
        <f>VLOOKUP(L21,Historic!$A$3:$B$37,2)</f>
        <v>Titans</v>
      </c>
      <c r="M56" s="12" t="str">
        <f>VLOOKUP(M21,Historic!$A$3:$B$37,2)</f>
        <v>Bears</v>
      </c>
      <c r="N56" s="12" t="str">
        <f>VLOOKUP(N21,Historic!$A$3:$B$37,2)</f>
        <v>Cardinals</v>
      </c>
      <c r="O56" s="12" t="str">
        <f>VLOOKUP(O21,Historic!$A$3:$B$37,2)</f>
        <v>Eagles</v>
      </c>
      <c r="P56" s="12" t="str">
        <f>VLOOKUP(P21,Historic!$A$3:$B$37,2)</f>
        <v>Jets</v>
      </c>
      <c r="Q56" s="12" t="str">
        <f>VLOOKUP(Q21,Historic!$A$3:$B$37,2)</f>
        <v>Broncos</v>
      </c>
      <c r="R56" s="12" t="str">
        <f>VLOOKUP(R21,Historic!$A$3:$B$37,2)</f>
        <v>Lions</v>
      </c>
      <c r="S56" s="12" t="str">
        <f>VLOOKUP(S21,Historic!$A$3:$B$37,2)</f>
        <v>Steelers</v>
      </c>
      <c r="T56" s="12" t="str">
        <f>VLOOKUP(T21,Historic!$A$3:$B$37,2)</f>
        <v>Rams</v>
      </c>
      <c r="U56" s="12" t="str">
        <f>VLOOKUP(U21,Historic!$A$3:$B$37,2)</f>
        <v>Bears</v>
      </c>
      <c r="V56" s="12" t="str">
        <f>VLOOKUP(V21,Historic!$A$3:$B$37,2)</f>
        <v>Steelers</v>
      </c>
      <c r="W56" s="12" t="str">
        <f>VLOOKUP(W21,Historic!$A$3:$B$37,2)</f>
        <v>Seahawks</v>
      </c>
      <c r="X56" s="12" t="str">
        <f>VLOOKUP(X21,Historic!$A$3:$B$37,2)</f>
        <v>Steelers</v>
      </c>
    </row>
    <row r="57" spans="2:24" x14ac:dyDescent="0.2">
      <c r="B57" s="12" t="str">
        <f>VLOOKUP(B22,Historic!$A$3:$B$37,2)</f>
        <v>Buccaneers</v>
      </c>
      <c r="C57" s="12" t="str">
        <f>VLOOKUP(C22,Historic!$A$3:$B$37,2)</f>
        <v>Browns</v>
      </c>
      <c r="D57" s="12" t="str">
        <f>VLOOKUP(D22,Historic!$A$3:$B$37,2)</f>
        <v>Ravens</v>
      </c>
      <c r="E57" s="12" t="str">
        <f>VLOOKUP(E22,Historic!$A$3:$B$37,2)</f>
        <v>Jaguars</v>
      </c>
      <c r="F57" s="12" t="str">
        <f>VLOOKUP(F22,Historic!$A$3:$B$37,2)</f>
        <v>Patriots</v>
      </c>
      <c r="G57" s="12" t="str">
        <f>VLOOKUP(G22,Historic!$A$3:$B$37,2)</f>
        <v>Broncos</v>
      </c>
      <c r="H57" s="12" t="str">
        <f>VLOOKUP(H22,Historic!$A$3:$B$37,2)</f>
        <v>Commanders</v>
      </c>
      <c r="I57" s="12" t="str">
        <f>VLOOKUP(I22,Historic!$A$3:$B$37,2)</f>
        <v>Eagles</v>
      </c>
      <c r="J57" s="12" t="str">
        <f>VLOOKUP(J22,Historic!$A$3:$B$37,2)</f>
        <v>Bengals</v>
      </c>
      <c r="K57" s="12" t="str">
        <f>VLOOKUP(K22,Historic!$A$3:$B$37,2)</f>
        <v>Chiefs</v>
      </c>
      <c r="L57" s="12" t="str">
        <f>VLOOKUP(L22,Historic!$A$3:$B$37,2)</f>
        <v>Bengals</v>
      </c>
      <c r="M57" s="12" t="str">
        <f>VLOOKUP(M22,Historic!$A$3:$B$37,2)</f>
        <v>Bengals</v>
      </c>
      <c r="N57" s="12" t="str">
        <f>VLOOKUP(N22,Historic!$A$3:$B$37,2)</f>
        <v>Packers</v>
      </c>
      <c r="O57" s="12" t="str">
        <f>VLOOKUP(O22,Historic!$A$3:$B$37,2)</f>
        <v>Bengals</v>
      </c>
      <c r="P57" s="12" t="str">
        <f>VLOOKUP(P22,Historic!$A$3:$B$37,2)</f>
        <v>Commanders</v>
      </c>
      <c r="Q57" s="12" t="str">
        <f>VLOOKUP(Q22,Historic!$A$3:$B$37,2)</f>
        <v>Lions</v>
      </c>
      <c r="R57" s="12" t="str">
        <f>VLOOKUP(R22,Historic!$A$3:$B$37,2)</f>
        <v>Bills</v>
      </c>
      <c r="S57" s="12" t="str">
        <f>VLOOKUP(S22,Historic!$A$3:$B$37,2)</f>
        <v>Seahawks</v>
      </c>
      <c r="T57" s="12" t="str">
        <f>VLOOKUP(T22,Historic!$A$3:$B$37,2)</f>
        <v>Eagles</v>
      </c>
      <c r="U57" s="12" t="str">
        <f>VLOOKUP(U22,Historic!$A$3:$B$37,2)</f>
        <v>Colts</v>
      </c>
      <c r="V57" s="12" t="str">
        <f>VLOOKUP(V22,Historic!$A$3:$B$37,2)</f>
        <v>Patriots</v>
      </c>
      <c r="W57" s="12" t="str">
        <f>VLOOKUP(W22,Historic!$A$3:$B$37,2)</f>
        <v>Dolphins</v>
      </c>
      <c r="X57" s="12" t="str">
        <f>VLOOKUP(X22,Historic!$A$3:$B$37,2)</f>
        <v>Dolphins</v>
      </c>
    </row>
    <row r="58" spans="2:24" x14ac:dyDescent="0.2">
      <c r="B58" s="12" t="str">
        <f>VLOOKUP(B23,Historic!$A$3:$B$37,2)</f>
        <v>Jets</v>
      </c>
      <c r="C58" s="12" t="str">
        <f>VLOOKUP(C23,Historic!$A$3:$B$37,2)</f>
        <v>Jets</v>
      </c>
      <c r="D58" s="12" t="str">
        <f>VLOOKUP(D23,Historic!$A$3:$B$37,2)</f>
        <v>Cowboys</v>
      </c>
      <c r="E58" s="12" t="str">
        <f>VLOOKUP(E23,Historic!$A$3:$B$37,2)</f>
        <v>Ravens</v>
      </c>
      <c r="F58" s="12" t="str">
        <f>VLOOKUP(F23,Historic!$A$3:$B$37,2)</f>
        <v>Commanders</v>
      </c>
      <c r="G58" s="12" t="str">
        <f>VLOOKUP(G23,Historic!$A$3:$B$37,2)</f>
        <v>Cowboys</v>
      </c>
      <c r="H58" s="12" t="str">
        <f>VLOOKUP(H23,Historic!$A$3:$B$37,2)</f>
        <v>Browns</v>
      </c>
      <c r="I58" s="12" t="str">
        <f>VLOOKUP(I23,Historic!$A$3:$B$37,2)</f>
        <v>Vikings</v>
      </c>
      <c r="J58" s="12" t="str">
        <f>VLOOKUP(J23,Historic!$A$3:$B$37,2)</f>
        <v>Patriots</v>
      </c>
      <c r="K58" s="12" t="str">
        <f>VLOOKUP(K23,Historic!$A$3:$B$37,2)</f>
        <v>Colts</v>
      </c>
      <c r="L58" s="12" t="str">
        <f>VLOOKUP(L23,Historic!$A$3:$B$37,2)</f>
        <v>Falcons</v>
      </c>
      <c r="M58" s="12" t="str">
        <f>VLOOKUP(M23,Historic!$A$3:$B$37,2)</f>
        <v>Commanders</v>
      </c>
      <c r="N58" s="12" t="str">
        <f>VLOOKUP(N23,Historic!$A$3:$B$37,2)</f>
        <v>Eagles</v>
      </c>
      <c r="O58" s="12" t="str">
        <f>VLOOKUP(O23,Historic!$A$3:$B$37,2)</f>
        <v>Steelers</v>
      </c>
      <c r="P58" s="12" t="str">
        <f>VLOOKUP(P23,Historic!$A$3:$B$37,2)</f>
        <v>Texans</v>
      </c>
      <c r="Q58" s="12" t="str">
        <f>VLOOKUP(Q23,Historic!$A$3:$B$37,2)</f>
        <v>Dolphins</v>
      </c>
      <c r="R58" s="12" t="str">
        <f>VLOOKUP(R23,Historic!$A$3:$B$37,2)</f>
        <v>Chiefs</v>
      </c>
      <c r="S58" s="12" t="str">
        <f>VLOOKUP(S23,Historic!$A$3:$B$37,2)</f>
        <v>Ravens</v>
      </c>
      <c r="T58" s="12" t="str">
        <f>VLOOKUP(T23,Historic!$A$3:$B$37,2)</f>
        <v>Bills</v>
      </c>
      <c r="U58" s="12" t="str">
        <f>VLOOKUP(U23,Historic!$A$3:$B$37,2)</f>
        <v>Titans</v>
      </c>
      <c r="V58" s="12" t="str">
        <f>VLOOKUP(V23,Historic!$A$3:$B$37,2)</f>
        <v>Raiders</v>
      </c>
      <c r="W58" s="12" t="str">
        <f>VLOOKUP(W23,Historic!$A$3:$B$37,2)</f>
        <v>Chargers</v>
      </c>
      <c r="X58" s="12" t="str">
        <f>VLOOKUP(X23,Historic!$A$3:$B$37,2)</f>
        <v>Eagles</v>
      </c>
    </row>
    <row r="59" spans="2:24" x14ac:dyDescent="0.2">
      <c r="B59" s="12" t="str">
        <f>VLOOKUP(B24,Historic!$A$3:$B$37,2)</f>
        <v>Raiders</v>
      </c>
      <c r="C59" s="12" t="str">
        <f>VLOOKUP(C24,Historic!$A$3:$B$37,2)</f>
        <v>Falcons</v>
      </c>
      <c r="D59" s="12" t="str">
        <f>VLOOKUP(D24,Historic!$A$3:$B$37,2)</f>
        <v>Seahawks</v>
      </c>
      <c r="E59" s="12" t="str">
        <f>VLOOKUP(E24,Historic!$A$3:$B$37,2)</f>
        <v>Seahawks</v>
      </c>
      <c r="F59" s="12" t="str">
        <f>VLOOKUP(F24,Historic!$A$3:$B$37,2)</f>
        <v>Buccaneers</v>
      </c>
      <c r="G59" s="12" t="str">
        <f>VLOOKUP(G24,Historic!$A$3:$B$37,2)</f>
        <v>Chiefs</v>
      </c>
      <c r="H59" s="12" t="str">
        <f>VLOOKUP(H24,Historic!$A$3:$B$37,2)</f>
        <v>Steelers</v>
      </c>
      <c r="I59" s="12" t="str">
        <f>VLOOKUP(I24,Historic!$A$3:$B$37,2)</f>
        <v>Patriots</v>
      </c>
      <c r="J59" s="12" t="str">
        <f>VLOOKUP(J24,Historic!$A$3:$B$37,2)</f>
        <v>Packers</v>
      </c>
      <c r="K59" s="12" t="str">
        <f>VLOOKUP(K24,Historic!$A$3:$B$37,2)</f>
        <v>Eagles</v>
      </c>
      <c r="L59" s="12" t="str">
        <f>VLOOKUP(L24,Historic!$A$3:$B$37,2)</f>
        <v>Lions</v>
      </c>
      <c r="M59" s="12" t="str">
        <f>VLOOKUP(M24,Historic!$A$3:$B$37,2)</f>
        <v>Vikings</v>
      </c>
      <c r="N59" s="12" t="str">
        <f>VLOOKUP(N24,Historic!$A$3:$B$37,2)</f>
        <v>Chiefs</v>
      </c>
      <c r="O59" s="12" t="str">
        <f>VLOOKUP(O24,Historic!$A$3:$B$37,2)</f>
        <v>Lions</v>
      </c>
      <c r="P59" s="12" t="str">
        <f>VLOOKUP(P24,Historic!$A$3:$B$37,2)</f>
        <v>Vikings</v>
      </c>
      <c r="Q59" s="12" t="str">
        <f>VLOOKUP(Q24,Historic!$A$3:$B$37,2)</f>
        <v>Giants</v>
      </c>
      <c r="R59" s="12" t="str">
        <f>VLOOKUP(R24,Historic!$A$3:$B$37,2)</f>
        <v>Rams</v>
      </c>
      <c r="S59" s="12" t="str">
        <f>VLOOKUP(S24,Historic!$A$3:$B$37,2)</f>
        <v>Texans</v>
      </c>
      <c r="T59" s="12" t="str">
        <f>VLOOKUP(T24,Historic!$A$3:$B$37,2)</f>
        <v>Patriots</v>
      </c>
      <c r="U59" s="12" t="str">
        <f>VLOOKUP(U24,Historic!$A$3:$B$37,2)</f>
        <v>Seahawks</v>
      </c>
      <c r="V59" s="12" t="str">
        <f>VLOOKUP(V24,Historic!$A$3:$B$37,2)</f>
        <v>Cardinals</v>
      </c>
      <c r="W59" s="12" t="str">
        <f>VLOOKUP(W24,Historic!$A$3:$B$37,2)</f>
        <v>Ravens</v>
      </c>
      <c r="X59" s="12" t="str">
        <f>VLOOKUP(X24,Historic!$A$3:$B$37,2)</f>
        <v>Browns</v>
      </c>
    </row>
    <row r="60" spans="2:24" x14ac:dyDescent="0.2">
      <c r="B60" s="12" t="str">
        <f>VLOOKUP(B25,Historic!$A$3:$B$37,2)</f>
        <v>Ravens</v>
      </c>
      <c r="C60" s="12" t="str">
        <f>VLOOKUP(C25,Historic!$A$3:$B$37,2)</f>
        <v>Colts</v>
      </c>
      <c r="D60" s="12" t="str">
        <f>VLOOKUP(D25,Historic!$A$3:$B$37,2)</f>
        <v>Broncos</v>
      </c>
      <c r="E60" s="12" t="str">
        <f>VLOOKUP(E25,Historic!$A$3:$B$37,2)</f>
        <v>Packers</v>
      </c>
      <c r="F60" s="12" t="str">
        <f>VLOOKUP(F25,Historic!$A$3:$B$37,2)</f>
        <v>Bengals</v>
      </c>
      <c r="G60" s="12" t="str">
        <f>VLOOKUP(G25,Historic!$A$3:$B$37,2)</f>
        <v>Seahawks</v>
      </c>
      <c r="H60" s="12" t="str">
        <f>VLOOKUP(H25,Historic!$A$3:$B$37,2)</f>
        <v>Titans</v>
      </c>
      <c r="I60" s="12" t="str">
        <f>VLOOKUP(I25,Historic!$A$3:$B$37,2)</f>
        <v>Falcons</v>
      </c>
      <c r="J60" s="12" t="str">
        <f>VLOOKUP(J25,Historic!$A$3:$B$37,2)</f>
        <v>Eagles</v>
      </c>
      <c r="K60" s="12" t="str">
        <f>VLOOKUP(K25,Historic!$A$3:$B$37,2)</f>
        <v>Saints</v>
      </c>
      <c r="L60" s="12" t="str">
        <f>VLOOKUP(L25,Historic!$A$3:$B$37,2)</f>
        <v>Steelers</v>
      </c>
      <c r="M60" s="12" t="str">
        <f>VLOOKUP(M25,Historic!$A$3:$B$37,2)</f>
        <v>Colts</v>
      </c>
      <c r="N60" s="12" t="str">
        <f>VLOOKUP(N25,Historic!$A$3:$B$37,2)</f>
        <v>Bengals</v>
      </c>
      <c r="O60" s="12" t="str">
        <f>VLOOKUP(O25,Historic!$A$3:$B$37,2)</f>
        <v>Cardinals</v>
      </c>
      <c r="P60" s="12" t="str">
        <f>VLOOKUP(P25,Historic!$A$3:$B$37,2)</f>
        <v>Bengals</v>
      </c>
      <c r="Q60" s="12" t="str">
        <f>VLOOKUP(Q25,Historic!$A$3:$B$37,2)</f>
        <v>Raiders</v>
      </c>
      <c r="R60" s="12" t="str">
        <f>VLOOKUP(R25,Historic!$A$3:$B$37,2)</f>
        <v>Panthers</v>
      </c>
      <c r="S60" s="12" t="str">
        <f>VLOOKUP(S25,Historic!$A$3:$B$37,2)</f>
        <v>Bears</v>
      </c>
      <c r="T60" s="12" t="str">
        <f>VLOOKUP(T25,Historic!$A$3:$B$37,2)</f>
        <v>Saints</v>
      </c>
      <c r="U60" s="12" t="str">
        <f>VLOOKUP(U25,Historic!$A$3:$B$37,2)</f>
        <v>Steelers</v>
      </c>
      <c r="V60" s="12" t="str">
        <f>VLOOKUP(V25,Historic!$A$3:$B$37,2)</f>
        <v>Cowboys</v>
      </c>
      <c r="W60" s="12" t="str">
        <f>VLOOKUP(W25,Historic!$A$3:$B$37,2)</f>
        <v>Vikings</v>
      </c>
      <c r="X60" s="12" t="str">
        <f>VLOOKUP(X25,Historic!$A$3:$B$37,2)</f>
        <v>Cowboys</v>
      </c>
    </row>
    <row r="61" spans="2:24" x14ac:dyDescent="0.2">
      <c r="B61" s="12" t="str">
        <f>VLOOKUP(B26,Historic!$A$3:$B$37,2)</f>
        <v>Dolphins</v>
      </c>
      <c r="C61" s="12" t="str">
        <f>VLOOKUP(C26,Historic!$A$3:$B$37,2)</f>
        <v>Giants</v>
      </c>
      <c r="D61" s="12" t="str">
        <f>VLOOKUP(D26,Historic!$A$3:$B$37,2)</f>
        <v>Packers</v>
      </c>
      <c r="E61" s="12" t="str">
        <f>VLOOKUP(E26,Historic!$A$3:$B$37,2)</f>
        <v>Broncos</v>
      </c>
      <c r="F61" s="12" t="str">
        <f>VLOOKUP(F26,Historic!$A$3:$B$37,2)</f>
        <v>Giants</v>
      </c>
      <c r="G61" s="12" t="str">
        <f>VLOOKUP(G26,Historic!$A$3:$B$37,2)</f>
        <v>Jets</v>
      </c>
      <c r="H61" s="12" t="str">
        <f>VLOOKUP(H26,Historic!$A$3:$B$37,2)</f>
        <v>Seahawks</v>
      </c>
      <c r="I61" s="12" t="str">
        <f>VLOOKUP(I26,Historic!$A$3:$B$37,2)</f>
        <v>Dolphins</v>
      </c>
      <c r="J61" s="12" t="str">
        <f>VLOOKUP(J26,Historic!$A$3:$B$37,2)</f>
        <v>Ravens</v>
      </c>
      <c r="K61" s="12" t="str">
        <f>VLOOKUP(K26,Historic!$A$3:$B$37,2)</f>
        <v>Seahawks</v>
      </c>
      <c r="L61" s="12" t="str">
        <f>VLOOKUP(L26,Historic!$A$3:$B$37,2)</f>
        <v>Broncos</v>
      </c>
      <c r="M61" s="12" t="str">
        <f>VLOOKUP(M26,Historic!$A$3:$B$37,2)</f>
        <v>Seahawks</v>
      </c>
      <c r="N61" s="12" t="str">
        <f>VLOOKUP(N26,Historic!$A$3:$B$37,2)</f>
        <v>Chargers</v>
      </c>
      <c r="O61" s="12" t="str">
        <f>VLOOKUP(O26,Historic!$A$3:$B$37,2)</f>
        <v>Panthers</v>
      </c>
      <c r="P61" s="12" t="str">
        <f>VLOOKUP(P26,Historic!$A$3:$B$37,2)</f>
        <v>Steelers</v>
      </c>
      <c r="Q61" s="12" t="str">
        <f>VLOOKUP(Q26,Historic!$A$3:$B$37,2)</f>
        <v>Texans</v>
      </c>
      <c r="R61" s="12" t="str">
        <f>VLOOKUP(R26,Historic!$A$3:$B$37,2)</f>
        <v>Titans</v>
      </c>
      <c r="S61" s="12" t="str">
        <f>VLOOKUP(S26,Historic!$A$3:$B$37,2)</f>
        <v>Eagles</v>
      </c>
      <c r="T61" s="12" t="str">
        <f>VLOOKUP(T26,Historic!$A$3:$B$37,2)</f>
        <v>Vikings</v>
      </c>
      <c r="U61" s="12" t="str">
        <f>VLOOKUP(U26,Historic!$A$3:$B$37,2)</f>
        <v>Rams</v>
      </c>
      <c r="V61" s="12" t="str">
        <f>VLOOKUP(V26,Historic!$A$3:$B$37,2)</f>
        <v>Bills</v>
      </c>
      <c r="W61" s="12" t="str">
        <f>VLOOKUP(W26,Historic!$A$3:$B$37,2)</f>
        <v>Jaguars</v>
      </c>
      <c r="X61" s="12" t="str">
        <f>VLOOKUP(X26,Historic!$A$3:$B$37,2)</f>
        <v>Packers</v>
      </c>
    </row>
    <row r="62" spans="2:24" x14ac:dyDescent="0.2">
      <c r="B62" s="12" t="str">
        <f>VLOOKUP(B27,Historic!$A$3:$B$37,2)</f>
        <v>Eagles</v>
      </c>
      <c r="C62" s="12" t="str">
        <f>VLOOKUP(C27,Historic!$A$3:$B$37,2)</f>
        <v>49ers</v>
      </c>
      <c r="D62" s="12" t="str">
        <f>VLOOKUP(D27,Historic!$A$3:$B$37,2)</f>
        <v>Rams</v>
      </c>
      <c r="E62" s="12" t="str">
        <f>VLOOKUP(E27,Historic!$A$3:$B$37,2)</f>
        <v>Jets</v>
      </c>
      <c r="F62" s="12" t="str">
        <f>VLOOKUP(F27,Historic!$A$3:$B$37,2)</f>
        <v>Bears</v>
      </c>
      <c r="G62" s="12" t="str">
        <f>VLOOKUP(G27,Historic!$A$3:$B$37,2)</f>
        <v>Eagles</v>
      </c>
      <c r="H62" s="12" t="str">
        <f>VLOOKUP(H27,Historic!$A$3:$B$37,2)</f>
        <v>Jaguars</v>
      </c>
      <c r="I62" s="12" t="str">
        <f>VLOOKUP(I27,Historic!$A$3:$B$37,2)</f>
        <v>Ravens</v>
      </c>
      <c r="J62" s="12" t="str">
        <f>VLOOKUP(J27,Historic!$A$3:$B$37,2)</f>
        <v>Cardinals</v>
      </c>
      <c r="K62" s="12" t="str">
        <f>VLOOKUP(K27,Historic!$A$3:$B$37,2)</f>
        <v>Ravens</v>
      </c>
      <c r="L62" s="12" t="str">
        <f>VLOOKUP(L27,Historic!$A$3:$B$37,2)</f>
        <v>Texans</v>
      </c>
      <c r="M62" s="12" t="str">
        <f>VLOOKUP(M27,Historic!$A$3:$B$37,2)</f>
        <v>Packers</v>
      </c>
      <c r="N62" s="12" t="str">
        <f>VLOOKUP(N27,Historic!$A$3:$B$37,2)</f>
        <v>Colts</v>
      </c>
      <c r="O62" s="12" t="str">
        <f>VLOOKUP(O27,Historic!$A$3:$B$37,2)</f>
        <v>Ravens</v>
      </c>
      <c r="P62" s="12" t="str">
        <f>VLOOKUP(P27,Historic!$A$3:$B$37,2)</f>
        <v>Seahawks</v>
      </c>
      <c r="Q62" s="12" t="str">
        <f>VLOOKUP(Q27,Historic!$A$3:$B$37,2)</f>
        <v>Seahawks</v>
      </c>
      <c r="R62" s="12" t="str">
        <f>VLOOKUP(R27,Historic!$A$3:$B$37,2)</f>
        <v>Falcons</v>
      </c>
      <c r="S62" s="12" t="str">
        <f>VLOOKUP(S27,Historic!$A$3:$B$37,2)</f>
        <v>Colts</v>
      </c>
      <c r="T62" s="12" t="str">
        <f>VLOOKUP(T27,Historic!$A$3:$B$37,2)</f>
        <v>Texans</v>
      </c>
      <c r="U62" s="12" t="str">
        <f>VLOOKUP(U27,Historic!$A$3:$B$37,2)</f>
        <v>Browns</v>
      </c>
      <c r="V62" s="12" t="str">
        <f>VLOOKUP(V27,Historic!$A$3:$B$37,2)</f>
        <v>Titans</v>
      </c>
      <c r="W62" s="12" t="str">
        <f>VLOOKUP(W27,Historic!$A$3:$B$37,2)</f>
        <v>Giants</v>
      </c>
      <c r="X62" s="12" t="str">
        <f>VLOOKUP(X27,Historic!$A$3:$B$37,2)</f>
        <v>Buccaneers</v>
      </c>
    </row>
    <row r="63" spans="2:24" x14ac:dyDescent="0.2">
      <c r="B63" s="12" t="str">
        <f>VLOOKUP(B28,Historic!$A$3:$B$37,2)</f>
        <v>49ers</v>
      </c>
      <c r="C63" s="12" t="str">
        <f>VLOOKUP(C28,Historic!$A$3:$B$37,2)</f>
        <v>Steelers</v>
      </c>
      <c r="D63" s="12" t="str">
        <f>VLOOKUP(D28,Historic!$A$3:$B$37,2)</f>
        <v>Titans</v>
      </c>
      <c r="E63" s="12" t="str">
        <f>VLOOKUP(E28,Historic!$A$3:$B$37,2)</f>
        <v>Falcons</v>
      </c>
      <c r="F63" s="12" t="str">
        <f>VLOOKUP(F28,Historic!$A$3:$B$37,2)</f>
        <v>Panthers</v>
      </c>
      <c r="G63" s="12" t="str">
        <f>VLOOKUP(G28,Historic!$A$3:$B$37,2)</f>
        <v>Saints</v>
      </c>
      <c r="H63" s="12" t="str">
        <f>VLOOKUP(H28,Historic!$A$3:$B$37,2)</f>
        <v>Chargers</v>
      </c>
      <c r="I63" s="12" t="str">
        <f>VLOOKUP(I28,Historic!$A$3:$B$37,2)</f>
        <v>Colts</v>
      </c>
      <c r="J63" s="12" t="str">
        <f>VLOOKUP(J28,Historic!$A$3:$B$37,2)</f>
        <v>Cowboys</v>
      </c>
      <c r="K63" s="12" t="str">
        <f>VLOOKUP(K28,Historic!$A$3:$B$37,2)</f>
        <v>Falcons</v>
      </c>
      <c r="L63" s="12" t="str">
        <f>VLOOKUP(L28,Historic!$A$3:$B$37,2)</f>
        <v>Saints</v>
      </c>
      <c r="M63" s="12" t="str">
        <f>VLOOKUP(M28,Historic!$A$3:$B$37,2)</f>
        <v>Texans</v>
      </c>
      <c r="N63" s="12" t="str">
        <f>VLOOKUP(N28,Historic!$A$3:$B$37,2)</f>
        <v>Saints</v>
      </c>
      <c r="O63" s="12" t="str">
        <f>VLOOKUP(O28,Historic!$A$3:$B$37,2)</f>
        <v>Cowboys</v>
      </c>
      <c r="P63" s="12" t="str">
        <f>VLOOKUP(P28,Historic!$A$3:$B$37,2)</f>
        <v>Packers</v>
      </c>
      <c r="Q63" s="12" t="str">
        <f>VLOOKUP(Q28,Historic!$A$3:$B$37,2)</f>
        <v>Chiefs</v>
      </c>
      <c r="R63" s="12" t="str">
        <f>VLOOKUP(R28,Historic!$A$3:$B$37,2)</f>
        <v>Saints</v>
      </c>
      <c r="S63" s="12" t="str">
        <f>VLOOKUP(S28,Historic!$A$3:$B$37,2)</f>
        <v>Cowboys</v>
      </c>
      <c r="T63" s="12" t="str">
        <f>VLOOKUP(T28,Historic!$A$3:$B$37,2)</f>
        <v>Seahawks</v>
      </c>
      <c r="U63" s="12" t="str">
        <f>VLOOKUP(U28,Historic!$A$3:$B$37,2)</f>
        <v>Ravens</v>
      </c>
      <c r="V63" s="12" t="str">
        <f>VLOOKUP(V28,Historic!$A$3:$B$37,2)</f>
        <v>Buccaneers</v>
      </c>
      <c r="W63" s="12" t="str">
        <f>VLOOKUP(W28,Historic!$A$3:$B$37,2)</f>
        <v>Cowboys</v>
      </c>
      <c r="X63" s="12" t="str">
        <f>VLOOKUP(X28,Historic!$A$3:$B$37,2)</f>
        <v>Texans</v>
      </c>
    </row>
    <row r="64" spans="2:24" x14ac:dyDescent="0.2">
      <c r="B64" s="12" t="str">
        <f>VLOOKUP(B29,Historic!$A$3:$B$37,2)</f>
        <v>Packers</v>
      </c>
      <c r="C64" s="12" t="str">
        <f>VLOOKUP(C29,Historic!$A$3:$B$37,2)</f>
        <v>Titans</v>
      </c>
      <c r="D64" s="12" t="str">
        <f>VLOOKUP(D29,Historic!$A$3:$B$37,2)</f>
        <v>Eagles</v>
      </c>
      <c r="E64" s="12" t="str">
        <f>VLOOKUP(E29,Historic!$A$3:$B$37,2)</f>
        <v>Chargers</v>
      </c>
      <c r="F64" s="12" t="str">
        <f>VLOOKUP(F29,Historic!$A$3:$B$37,2)</f>
        <v>Jaguars</v>
      </c>
      <c r="G64" s="12" t="str">
        <f>VLOOKUP(G29,Historic!$A$3:$B$37,2)</f>
        <v>Patriots</v>
      </c>
      <c r="H64" s="12" t="str">
        <f>VLOOKUP(H29,Historic!$A$3:$B$37,2)</f>
        <v>Cowboys</v>
      </c>
      <c r="I64" s="12" t="str">
        <f>VLOOKUP(I29,Historic!$A$3:$B$37,2)</f>
        <v>Panthers</v>
      </c>
      <c r="J64" s="12" t="str">
        <f>VLOOKUP(J29,Historic!$A$3:$B$37,2)</f>
        <v>Chargers</v>
      </c>
      <c r="K64" s="12" t="str">
        <f>VLOOKUP(K29,Historic!$A$3:$B$37,2)</f>
        <v>Patriots</v>
      </c>
      <c r="L64" s="12" t="str">
        <f>VLOOKUP(L29,Historic!$A$3:$B$37,2)</f>
        <v>Packers</v>
      </c>
      <c r="M64" s="12" t="str">
        <f>VLOOKUP(M29,Historic!$A$3:$B$37,2)</f>
        <v>Broncos</v>
      </c>
      <c r="N64" s="12" t="str">
        <f>VLOOKUP(N29,Historic!$A$3:$B$37,2)</f>
        <v>Panthers</v>
      </c>
      <c r="O64" s="12" t="str">
        <f>VLOOKUP(O29,Historic!$A$3:$B$37,2)</f>
        <v>Broncos</v>
      </c>
      <c r="P64" s="12" t="str">
        <f>VLOOKUP(P29,Historic!$A$3:$B$37,2)</f>
        <v>Chiefs</v>
      </c>
      <c r="Q64" s="12" t="str">
        <f>VLOOKUP(Q29,Historic!$A$3:$B$37,2)</f>
        <v>Cowboys</v>
      </c>
      <c r="R64" s="12" t="str">
        <f>VLOOKUP(R29,Historic!$A$3:$B$37,2)</f>
        <v>Steelers</v>
      </c>
      <c r="S64" s="12" t="str">
        <f>VLOOKUP(S29,Historic!$A$3:$B$37,2)</f>
        <v>Chargers</v>
      </c>
      <c r="T64" s="12" t="str">
        <f>VLOOKUP(T29,Historic!$A$3:$B$37,2)</f>
        <v>Ravens</v>
      </c>
      <c r="U64" s="12" t="str">
        <f>VLOOKUP(U29,Historic!$A$3:$B$37,2)</f>
        <v>Saints</v>
      </c>
      <c r="V64" s="12" t="str">
        <f>VLOOKUP(V29,Historic!$A$3:$B$37,2)</f>
        <v>Packers</v>
      </c>
      <c r="W64" s="12" t="str">
        <f>VLOOKUP(W29,Historic!$A$3:$B$37,2)</f>
        <v>Bills</v>
      </c>
      <c r="X64" s="12" t="str">
        <f>VLOOKUP(X29,Historic!$A$3:$B$37,2)</f>
        <v>Bills</v>
      </c>
    </row>
    <row r="65" spans="2:24" x14ac:dyDescent="0.2">
      <c r="B65" s="12" t="str">
        <f>VLOOKUP(B30,Historic!$A$3:$B$37,2)</f>
        <v>Bears</v>
      </c>
      <c r="C65" s="12" t="str">
        <f>VLOOKUP(C30,Historic!$A$3:$B$37,2)</f>
        <v>Packers</v>
      </c>
      <c r="D65" s="12" t="str">
        <f>VLOOKUP(D30,Historic!$A$3:$B$37,2)</f>
        <v>Colts</v>
      </c>
      <c r="E65" s="12" t="str">
        <f>VLOOKUP(E30,Historic!$A$3:$B$37,2)</f>
        <v>Colts</v>
      </c>
      <c r="F65" s="12" t="str">
        <f>VLOOKUP(F30,Historic!$A$3:$B$37,2)</f>
        <v>Broncos</v>
      </c>
      <c r="G65" s="12" t="str">
        <f>VLOOKUP(G30,Historic!$A$3:$B$37,2)</f>
        <v>Ravens</v>
      </c>
      <c r="H65" s="12" t="str">
        <f>VLOOKUP(H30,Historic!$A$3:$B$37,2)</f>
        <v>Colts</v>
      </c>
      <c r="I65" s="12" t="str">
        <f>VLOOKUP(I30,Historic!$A$3:$B$37,2)</f>
        <v>Giants</v>
      </c>
      <c r="J65" s="12" t="str">
        <f>VLOOKUP(J30,Historic!$A$3:$B$37,2)</f>
        <v>Jets</v>
      </c>
      <c r="K65" s="12" t="str">
        <f>VLOOKUP(K30,Historic!$A$3:$B$37,2)</f>
        <v>Bears</v>
      </c>
      <c r="L65" s="12" t="str">
        <f>VLOOKUP(L30,Historic!$A$3:$B$37,2)</f>
        <v>Ravens</v>
      </c>
      <c r="M65" s="12" t="str">
        <f>VLOOKUP(M30,Historic!$A$3:$B$37,2)</f>
        <v>Patriots</v>
      </c>
      <c r="N65" s="12" t="str">
        <f>VLOOKUP(N30,Historic!$A$3:$B$37,2)</f>
        <v>Patriots</v>
      </c>
      <c r="O65" s="12" t="str">
        <f>VLOOKUP(O30,Historic!$A$3:$B$37,2)</f>
        <v>Colts</v>
      </c>
      <c r="P65" s="12" t="str">
        <f>VLOOKUP(P30,Historic!$A$3:$B$37,2)</f>
        <v>Patriots</v>
      </c>
      <c r="Q65" s="12" t="str">
        <f>VLOOKUP(Q30,Historic!$A$3:$B$37,2)</f>
        <v>Packers</v>
      </c>
      <c r="R65" s="12" t="str">
        <f>VLOOKUP(R30,Historic!$A$3:$B$37,2)</f>
        <v>Jaguars</v>
      </c>
      <c r="S65" s="12" t="str">
        <f>VLOOKUP(S30,Historic!$A$3:$B$37,2)</f>
        <v>Chiefs</v>
      </c>
      <c r="T65" s="12" t="str">
        <f>VLOOKUP(T30,Historic!$A$3:$B$37,2)</f>
        <v>Titans</v>
      </c>
      <c r="U65" s="12" t="str">
        <f>VLOOKUP(U30,Historic!$A$3:$B$37,2)</f>
        <v>Packers</v>
      </c>
      <c r="V65" s="12" t="str">
        <f>VLOOKUP(V30,Historic!$A$3:$B$37,2)</f>
        <v>49ers</v>
      </c>
      <c r="W65" s="12" t="str">
        <f>VLOOKUP(W30,Historic!$A$3:$B$37,2)</f>
        <v>Bengals</v>
      </c>
      <c r="X65" s="12" t="str">
        <f>VLOOKUP(X30,Historic!$A$3:$B$37,2)</f>
        <v>Lions</v>
      </c>
    </row>
    <row r="66" spans="2:24" x14ac:dyDescent="0.2">
      <c r="B66" s="12" t="str">
        <f>VLOOKUP(B31,Historic!$A$3:$B$37,2)</f>
        <v>Steelers</v>
      </c>
      <c r="C66" s="12" t="str">
        <f>VLOOKUP(C31,Historic!$A$3:$B$37,2)</f>
        <v>Eagles</v>
      </c>
      <c r="D66" s="12" t="str">
        <f>VLOOKUP(D31,Historic!$A$3:$B$37,2)</f>
        <v>Chiefs</v>
      </c>
      <c r="E66" s="12" t="str">
        <f>VLOOKUP(E31,Historic!$A$3:$B$37,2)</f>
        <v>Steelers</v>
      </c>
      <c r="F66" s="12" t="str">
        <f>VLOOKUP(F31,Historic!$A$3:$B$37,2)</f>
        <v>Colts</v>
      </c>
      <c r="G66" s="12" t="str">
        <f>VLOOKUP(G31,Historic!$A$3:$B$37,2)</f>
        <v>Chargers</v>
      </c>
      <c r="H66" s="12" t="str">
        <f>VLOOKUP(H31,Historic!$A$3:$B$37,2)</f>
        <v>Packers</v>
      </c>
      <c r="I66" s="12" t="str">
        <f>VLOOKUP(I31,Historic!$A$3:$B$37,2)</f>
        <v>Titans</v>
      </c>
      <c r="J66" s="12" t="str">
        <f>VLOOKUP(J31,Historic!$A$3:$B$37,2)</f>
        <v>Vikings</v>
      </c>
      <c r="K66" s="12" t="str">
        <f>VLOOKUP(K31,Historic!$A$3:$B$37,2)</f>
        <v>Jets</v>
      </c>
      <c r="L66" s="12" t="str">
        <f>VLOOKUP(L31,Historic!$A$3:$B$37,2)</f>
        <v>49ers</v>
      </c>
      <c r="M66" s="12" t="str">
        <f>VLOOKUP(M31,Historic!$A$3:$B$37,2)</f>
        <v>Falcons</v>
      </c>
      <c r="N66" s="12" t="str">
        <f>VLOOKUP(N31,Historic!$A$3:$B$37,2)</f>
        <v>49ers</v>
      </c>
      <c r="O66" s="12" t="str">
        <f>VLOOKUP(O31,Historic!$A$3:$B$37,2)</f>
        <v>Packers</v>
      </c>
      <c r="P66" s="12" t="str">
        <f>VLOOKUP(P31,Historic!$A$3:$B$37,2)</f>
        <v>Cardinals</v>
      </c>
      <c r="Q66" s="12" t="str">
        <f>VLOOKUP(Q31,Historic!$A$3:$B$37,2)</f>
        <v>Steelers</v>
      </c>
      <c r="R66" s="12" t="str">
        <f>VLOOKUP(R31,Historic!$A$3:$B$37,2)</f>
        <v>Vikings</v>
      </c>
      <c r="S66" s="12" t="str">
        <f>VLOOKUP(S31,Historic!$A$3:$B$37,2)</f>
        <v>Saints</v>
      </c>
      <c r="T66" s="12" t="str">
        <f>VLOOKUP(T31,Historic!$A$3:$B$37,2)</f>
        <v>Packers</v>
      </c>
      <c r="U66" s="12" t="str">
        <f>VLOOKUP(U31,Historic!$A$3:$B$37,2)</f>
        <v>Bills</v>
      </c>
      <c r="V66" s="12" t="str">
        <f>VLOOKUP(V31,Historic!$A$3:$B$37,2)</f>
        <v>Chiefs</v>
      </c>
      <c r="W66" s="12" t="str">
        <f>VLOOKUP(W31,Historic!$A$3:$B$37,2)</f>
        <v>49ers</v>
      </c>
      <c r="X66" s="12" t="str">
        <f>VLOOKUP(X31,Historic!$A$3:$B$37,2)</f>
        <v>Ravens</v>
      </c>
    </row>
    <row r="67" spans="2:24" x14ac:dyDescent="0.2">
      <c r="B67" s="12" t="str">
        <f>VLOOKUP(B32,Historic!$A$3:$B$37,2)</f>
        <v>Rams</v>
      </c>
      <c r="C67" s="12" t="str">
        <f>VLOOKUP(C32,Historic!$A$3:$B$37,2)</f>
        <v>Raiders</v>
      </c>
      <c r="D67" s="12" t="str">
        <f>VLOOKUP(D32,Historic!$A$3:$B$37,2)</f>
        <v>Panthers</v>
      </c>
      <c r="E67" s="12" t="str">
        <f>VLOOKUP(E32,Historic!$A$3:$B$37,2)</f>
        <v>Eagles</v>
      </c>
      <c r="F67" s="12" t="str">
        <f>VLOOKUP(F32,Historic!$A$3:$B$37,2)</f>
        <v>Seahawks</v>
      </c>
      <c r="G67" s="12" t="str">
        <f>VLOOKUP(G32,Historic!$A$3:$B$37,2)</f>
        <v>Bears</v>
      </c>
      <c r="H67" s="12" t="str">
        <f>VLOOKUP(H32,Historic!$A$3:$B$37,2)</f>
        <v>Patriots</v>
      </c>
      <c r="I67" s="12" t="str">
        <f>VLOOKUP(I32,Historic!$A$3:$B$37,2)</f>
        <v>Cardinals</v>
      </c>
      <c r="J67" s="12" t="str">
        <f>VLOOKUP(J32,Historic!$A$3:$B$37,2)</f>
        <v>Colts</v>
      </c>
      <c r="K67" s="12" t="str">
        <f>VLOOKUP(K32,Historic!$A$3:$B$37,2)</f>
        <v>Steelers</v>
      </c>
      <c r="L67" s="12" t="str">
        <f>VLOOKUP(L32,Historic!$A$3:$B$37,2)</f>
        <v>Patriots</v>
      </c>
      <c r="M67" s="12" t="str">
        <f>VLOOKUP(M32,Historic!$A$3:$B$37,2)</f>
        <v>49ers</v>
      </c>
      <c r="N67" s="12" t="str">
        <f>VLOOKUP(N32,Historic!$A$3:$B$37,2)</f>
        <v>Broncos</v>
      </c>
      <c r="O67" s="12" t="str">
        <f>VLOOKUP(O32,Historic!$A$3:$B$37,2)</f>
        <v>Seahawks</v>
      </c>
      <c r="P67" s="12" t="str">
        <f>VLOOKUP(P32,Historic!$A$3:$B$37,2)</f>
        <v>Panthers</v>
      </c>
      <c r="Q67" s="12" t="str">
        <f>VLOOKUP(Q32,Historic!$A$3:$B$37,2)</f>
        <v>Falcons</v>
      </c>
      <c r="R67" s="12" t="str">
        <f>VLOOKUP(R32,Historic!$A$3:$B$37,2)</f>
        <v>Patriots</v>
      </c>
      <c r="S67" s="12" t="str">
        <f>VLOOKUP(S32,Historic!$A$3:$B$37,2)</f>
        <v>Rams</v>
      </c>
      <c r="T67" s="12" t="str">
        <f>VLOOKUP(T32,Historic!$A$3:$B$37,2)</f>
        <v>49ers</v>
      </c>
      <c r="U67" s="12" t="str">
        <f>VLOOKUP(U32,Historic!$A$3:$B$37,2)</f>
        <v>Chiefs</v>
      </c>
      <c r="V67" s="12" t="str">
        <f>VLOOKUP(V32,Historic!$A$3:$B$37,2)</f>
        <v>Bengals</v>
      </c>
      <c r="W67" s="12" t="str">
        <f>VLOOKUP(W32,Historic!$A$3:$B$37,2)</f>
        <v>Eagles</v>
      </c>
      <c r="X67" s="12" t="str">
        <f>VLOOKUP(X32,Historic!$A$3:$B$37,2)</f>
        <v>49ers</v>
      </c>
    </row>
    <row r="68" spans="2:24" x14ac:dyDescent="0.2">
      <c r="B68" s="12" t="str">
        <f>VLOOKUP(B33,Historic!$A$3:$B$37,2)</f>
        <v>Patriots</v>
      </c>
      <c r="C68" s="12" t="str">
        <f>VLOOKUP(C33,Historic!$A$3:$B$37,2)</f>
        <v>Buccaneers</v>
      </c>
      <c r="D68" s="12" t="str">
        <f>VLOOKUP(D33,Historic!$A$3:$B$37,2)</f>
        <v>Patriots</v>
      </c>
      <c r="E68" s="12" t="str">
        <f>VLOOKUP(E33,Historic!$A$3:$B$37,2)</f>
        <v>Patriots</v>
      </c>
      <c r="F68" s="12" t="str">
        <f>VLOOKUP(F33,Historic!$A$3:$B$37,2)</f>
        <v>Steelers</v>
      </c>
      <c r="G68" s="12" t="str">
        <f>VLOOKUP(G33,Historic!$A$3:$B$37,2)</f>
        <v>Colts</v>
      </c>
      <c r="H68" s="12" t="str">
        <f>VLOOKUP(H33,Historic!$A$3:$B$37,2)</f>
        <v>Giants</v>
      </c>
      <c r="I68" s="12" t="str">
        <f>VLOOKUP(I33,Historic!$A$3:$B$37,2)</f>
        <v>Steelers</v>
      </c>
      <c r="J68" s="12" t="str">
        <f>VLOOKUP(J33,Historic!$A$3:$B$37,2)</f>
        <v>Saints</v>
      </c>
      <c r="K68" s="12" t="str">
        <f>VLOOKUP(K33,Historic!$A$3:$B$37,2)</f>
        <v>Packers</v>
      </c>
      <c r="L68" s="12" t="str">
        <f>VLOOKUP(L33,Historic!$A$3:$B$37,2)</f>
        <v>Giants</v>
      </c>
      <c r="M68" s="12" t="str">
        <f>VLOOKUP(M33,Historic!$A$3:$B$37,2)</f>
        <v>Ravens</v>
      </c>
      <c r="N68" s="12" t="str">
        <f>VLOOKUP(N33,Historic!$A$3:$B$37,2)</f>
        <v>Seahawks</v>
      </c>
      <c r="O68" s="12" t="str">
        <f>VLOOKUP(O33,Historic!$A$3:$B$37,2)</f>
        <v>Patriots</v>
      </c>
      <c r="P68" s="12" t="str">
        <f>VLOOKUP(P33,Historic!$A$3:$B$37,2)</f>
        <v>Broncos</v>
      </c>
      <c r="Q68" s="12" t="str">
        <f>VLOOKUP(Q33,Historic!$A$3:$B$37,2)</f>
        <v>Patriots</v>
      </c>
      <c r="R68" s="12" t="str">
        <f>VLOOKUP(R33,Historic!$A$3:$B$37,2)</f>
        <v>Eagles</v>
      </c>
      <c r="S68" s="12" t="str">
        <f>VLOOKUP(S33,Historic!$A$3:$B$37,2)</f>
        <v>Patriots</v>
      </c>
      <c r="T68" s="12" t="str">
        <f>VLOOKUP(T33,Historic!$A$3:$B$37,2)</f>
        <v>Chiefs</v>
      </c>
      <c r="U68" s="12" t="str">
        <f>VLOOKUP(U33,Historic!$A$3:$B$37,2)</f>
        <v>Buccaneers</v>
      </c>
      <c r="V68" s="12" t="str">
        <f>VLOOKUP(V33,Historic!$A$3:$B$37,2)</f>
        <v>Rams</v>
      </c>
      <c r="W68" s="12" t="str">
        <f>VLOOKUP(W33,Historic!$A$3:$B$37,2)</f>
        <v>Chiefs</v>
      </c>
      <c r="X68" s="12" t="str">
        <f>VLOOKUP(X33,Historic!$A$3:$B$37,2)</f>
        <v>Chiefs</v>
      </c>
    </row>
    <row r="70" spans="2:24" x14ac:dyDescent="0.2">
      <c r="B70" s="12">
        <f t="shared" ref="B70:L70" si="5">COUNTIF(B$37:B$68,B37)</f>
        <v>1</v>
      </c>
      <c r="C70" s="12">
        <f t="shared" si="5"/>
        <v>1</v>
      </c>
      <c r="D70" s="12">
        <f t="shared" si="5"/>
        <v>1</v>
      </c>
      <c r="E70" s="12">
        <f t="shared" si="5"/>
        <v>1</v>
      </c>
      <c r="F70" s="12">
        <f t="shared" si="5"/>
        <v>1</v>
      </c>
      <c r="G70" s="12">
        <f t="shared" si="5"/>
        <v>1</v>
      </c>
      <c r="H70" s="12">
        <f t="shared" si="5"/>
        <v>1</v>
      </c>
      <c r="I70" s="12">
        <f t="shared" si="5"/>
        <v>1</v>
      </c>
      <c r="J70" s="12">
        <f t="shared" si="5"/>
        <v>1</v>
      </c>
      <c r="K70" s="12">
        <f t="shared" si="5"/>
        <v>1</v>
      </c>
      <c r="L70" s="12">
        <f t="shared" si="5"/>
        <v>1</v>
      </c>
      <c r="M70" s="12">
        <f t="shared" ref="M70:N70" si="6">COUNTIF(M$37:M$68,M37)</f>
        <v>1</v>
      </c>
      <c r="N70" s="12">
        <f t="shared" si="6"/>
        <v>1</v>
      </c>
      <c r="O70" s="12">
        <f t="shared" ref="O70" si="7">COUNTIF(O$37:O$68,O37)</f>
        <v>1</v>
      </c>
      <c r="P70" s="12">
        <f t="shared" ref="P70" si="8">COUNTIF(P$37:P$68,P37)</f>
        <v>1</v>
      </c>
      <c r="Q70" s="12">
        <f t="shared" ref="Q70:W70" si="9">COUNTIF(Q$37:Q$68,Q37)</f>
        <v>1</v>
      </c>
      <c r="R70" s="12">
        <f t="shared" si="9"/>
        <v>1</v>
      </c>
      <c r="S70" s="12">
        <f t="shared" si="9"/>
        <v>1</v>
      </c>
      <c r="T70" s="12">
        <f t="shared" si="9"/>
        <v>1</v>
      </c>
      <c r="U70" s="12">
        <f t="shared" si="9"/>
        <v>1</v>
      </c>
      <c r="V70" s="12">
        <f t="shared" si="9"/>
        <v>1</v>
      </c>
      <c r="W70" s="12">
        <f t="shared" si="9"/>
        <v>1</v>
      </c>
      <c r="X70" s="12">
        <f>COUNTIF(X$37:X$68,X37)</f>
        <v>1</v>
      </c>
    </row>
    <row r="71" spans="2:24" x14ac:dyDescent="0.2">
      <c r="B71" s="12">
        <f t="shared" ref="B71:L71" si="10">COUNTIF(B$37:B$68,B38)</f>
        <v>1</v>
      </c>
      <c r="C71" s="12">
        <f t="shared" si="10"/>
        <v>1</v>
      </c>
      <c r="D71" s="12">
        <f t="shared" si="10"/>
        <v>1</v>
      </c>
      <c r="E71" s="12">
        <f t="shared" si="10"/>
        <v>1</v>
      </c>
      <c r="F71" s="12">
        <f t="shared" si="10"/>
        <v>1</v>
      </c>
      <c r="G71" s="12">
        <f t="shared" si="10"/>
        <v>1</v>
      </c>
      <c r="H71" s="12">
        <f t="shared" si="10"/>
        <v>1</v>
      </c>
      <c r="I71" s="12">
        <f t="shared" si="10"/>
        <v>1</v>
      </c>
      <c r="J71" s="12">
        <f t="shared" si="10"/>
        <v>1</v>
      </c>
      <c r="K71" s="12">
        <f t="shared" si="10"/>
        <v>1</v>
      </c>
      <c r="L71" s="12">
        <f t="shared" si="10"/>
        <v>1</v>
      </c>
      <c r="M71" s="12">
        <f t="shared" ref="M71:N71" si="11">COUNTIF(M$37:M$68,M38)</f>
        <v>1</v>
      </c>
      <c r="N71" s="12">
        <f t="shared" si="11"/>
        <v>1</v>
      </c>
      <c r="O71" s="12">
        <f t="shared" ref="O71" si="12">COUNTIF(O$37:O$68,O38)</f>
        <v>1</v>
      </c>
      <c r="P71" s="12">
        <f t="shared" ref="P71" si="13">COUNTIF(P$37:P$68,P38)</f>
        <v>1</v>
      </c>
      <c r="Q71" s="12">
        <f t="shared" ref="Q71:X71" si="14">COUNTIF(Q$37:Q$68,Q38)</f>
        <v>1</v>
      </c>
      <c r="R71" s="12">
        <f t="shared" si="14"/>
        <v>1</v>
      </c>
      <c r="S71" s="12">
        <f t="shared" si="14"/>
        <v>1</v>
      </c>
      <c r="T71" s="12">
        <f t="shared" si="14"/>
        <v>1</v>
      </c>
      <c r="U71" s="12">
        <f t="shared" si="14"/>
        <v>1</v>
      </c>
      <c r="V71" s="12">
        <f t="shared" si="14"/>
        <v>1</v>
      </c>
      <c r="W71" s="12">
        <f t="shared" si="14"/>
        <v>1</v>
      </c>
      <c r="X71" s="12">
        <f t="shared" si="14"/>
        <v>1</v>
      </c>
    </row>
    <row r="72" spans="2:24" x14ac:dyDescent="0.2">
      <c r="B72" s="12">
        <f t="shared" ref="B72:L72" si="15">COUNTIF(B$37:B$68,B39)</f>
        <v>1</v>
      </c>
      <c r="C72" s="12">
        <f t="shared" si="15"/>
        <v>1</v>
      </c>
      <c r="D72" s="12">
        <f t="shared" si="15"/>
        <v>1</v>
      </c>
      <c r="E72" s="12">
        <f t="shared" si="15"/>
        <v>1</v>
      </c>
      <c r="F72" s="12">
        <f t="shared" si="15"/>
        <v>1</v>
      </c>
      <c r="G72" s="12">
        <f t="shared" si="15"/>
        <v>1</v>
      </c>
      <c r="H72" s="12">
        <f t="shared" si="15"/>
        <v>1</v>
      </c>
      <c r="I72" s="12">
        <f t="shared" si="15"/>
        <v>1</v>
      </c>
      <c r="J72" s="12">
        <f t="shared" si="15"/>
        <v>1</v>
      </c>
      <c r="K72" s="12">
        <f t="shared" si="15"/>
        <v>1</v>
      </c>
      <c r="L72" s="12">
        <f t="shared" si="15"/>
        <v>1</v>
      </c>
      <c r="M72" s="12">
        <f t="shared" ref="M72:N72" si="16">COUNTIF(M$37:M$68,M39)</f>
        <v>1</v>
      </c>
      <c r="N72" s="12">
        <f t="shared" si="16"/>
        <v>1</v>
      </c>
      <c r="O72" s="12">
        <f t="shared" ref="O72" si="17">COUNTIF(O$37:O$68,O39)</f>
        <v>1</v>
      </c>
      <c r="P72" s="12">
        <f t="shared" ref="P72" si="18">COUNTIF(P$37:P$68,P39)</f>
        <v>1</v>
      </c>
      <c r="Q72" s="12">
        <f t="shared" ref="Q72:X72" si="19">COUNTIF(Q$37:Q$68,Q39)</f>
        <v>1</v>
      </c>
      <c r="R72" s="12">
        <f t="shared" si="19"/>
        <v>1</v>
      </c>
      <c r="S72" s="12">
        <f t="shared" si="19"/>
        <v>1</v>
      </c>
      <c r="T72" s="12">
        <f t="shared" si="19"/>
        <v>1</v>
      </c>
      <c r="U72" s="12">
        <f t="shared" si="19"/>
        <v>1</v>
      </c>
      <c r="V72" s="12">
        <f t="shared" si="19"/>
        <v>1</v>
      </c>
      <c r="W72" s="12">
        <f t="shared" si="19"/>
        <v>1</v>
      </c>
      <c r="X72" s="12">
        <f t="shared" si="19"/>
        <v>1</v>
      </c>
    </row>
    <row r="73" spans="2:24" x14ac:dyDescent="0.2">
      <c r="B73" s="12">
        <f t="shared" ref="B73:L73" si="20">COUNTIF(B$37:B$68,B40)</f>
        <v>1</v>
      </c>
      <c r="C73" s="12">
        <f t="shared" si="20"/>
        <v>1</v>
      </c>
      <c r="D73" s="12">
        <f t="shared" si="20"/>
        <v>1</v>
      </c>
      <c r="E73" s="12">
        <f t="shared" si="20"/>
        <v>1</v>
      </c>
      <c r="F73" s="12">
        <f t="shared" si="20"/>
        <v>1</v>
      </c>
      <c r="G73" s="12">
        <f t="shared" si="20"/>
        <v>1</v>
      </c>
      <c r="H73" s="12">
        <f t="shared" si="20"/>
        <v>1</v>
      </c>
      <c r="I73" s="12">
        <f t="shared" si="20"/>
        <v>1</v>
      </c>
      <c r="J73" s="12">
        <f t="shared" si="20"/>
        <v>1</v>
      </c>
      <c r="K73" s="12">
        <f t="shared" si="20"/>
        <v>1</v>
      </c>
      <c r="L73" s="12">
        <f t="shared" si="20"/>
        <v>1</v>
      </c>
      <c r="M73" s="12">
        <f t="shared" ref="M73:N73" si="21">COUNTIF(M$37:M$68,M40)</f>
        <v>1</v>
      </c>
      <c r="N73" s="12">
        <f t="shared" si="21"/>
        <v>1</v>
      </c>
      <c r="O73" s="12">
        <f t="shared" ref="O73" si="22">COUNTIF(O$37:O$68,O40)</f>
        <v>1</v>
      </c>
      <c r="P73" s="12">
        <f t="shared" ref="P73" si="23">COUNTIF(P$37:P$68,P40)</f>
        <v>1</v>
      </c>
      <c r="Q73" s="12">
        <f t="shared" ref="Q73:X73" si="24">COUNTIF(Q$37:Q$68,Q40)</f>
        <v>1</v>
      </c>
      <c r="R73" s="12">
        <f t="shared" si="24"/>
        <v>1</v>
      </c>
      <c r="S73" s="12">
        <f t="shared" si="24"/>
        <v>1</v>
      </c>
      <c r="T73" s="12">
        <f t="shared" si="24"/>
        <v>1</v>
      </c>
      <c r="U73" s="12">
        <f t="shared" si="24"/>
        <v>1</v>
      </c>
      <c r="V73" s="12">
        <f t="shared" si="24"/>
        <v>1</v>
      </c>
      <c r="W73" s="12">
        <f t="shared" si="24"/>
        <v>1</v>
      </c>
      <c r="X73" s="12">
        <f t="shared" si="24"/>
        <v>1</v>
      </c>
    </row>
    <row r="74" spans="2:24" x14ac:dyDescent="0.2">
      <c r="B74" s="12">
        <f t="shared" ref="B74:L74" si="25">COUNTIF(B$37:B$68,B41)</f>
        <v>1</v>
      </c>
      <c r="C74" s="12">
        <f t="shared" si="25"/>
        <v>1</v>
      </c>
      <c r="D74" s="12">
        <f t="shared" si="25"/>
        <v>1</v>
      </c>
      <c r="E74" s="12">
        <f t="shared" si="25"/>
        <v>1</v>
      </c>
      <c r="F74" s="12">
        <f t="shared" si="25"/>
        <v>1</v>
      </c>
      <c r="G74" s="12">
        <f t="shared" si="25"/>
        <v>1</v>
      </c>
      <c r="H74" s="12">
        <f t="shared" si="25"/>
        <v>1</v>
      </c>
      <c r="I74" s="12">
        <f t="shared" si="25"/>
        <v>1</v>
      </c>
      <c r="J74" s="12">
        <f t="shared" si="25"/>
        <v>1</v>
      </c>
      <c r="K74" s="12">
        <f t="shared" si="25"/>
        <v>1</v>
      </c>
      <c r="L74" s="12">
        <f t="shared" si="25"/>
        <v>1</v>
      </c>
      <c r="M74" s="12">
        <f t="shared" ref="M74:N74" si="26">COUNTIF(M$37:M$68,M41)</f>
        <v>1</v>
      </c>
      <c r="N74" s="12">
        <f t="shared" si="26"/>
        <v>1</v>
      </c>
      <c r="O74" s="12">
        <f t="shared" ref="O74" si="27">COUNTIF(O$37:O$68,O41)</f>
        <v>1</v>
      </c>
      <c r="P74" s="12">
        <f t="shared" ref="P74" si="28">COUNTIF(P$37:P$68,P41)</f>
        <v>1</v>
      </c>
      <c r="Q74" s="12">
        <f t="shared" ref="Q74:X74" si="29">COUNTIF(Q$37:Q$68,Q41)</f>
        <v>1</v>
      </c>
      <c r="R74" s="12">
        <f t="shared" si="29"/>
        <v>1</v>
      </c>
      <c r="S74" s="12">
        <f t="shared" si="29"/>
        <v>1</v>
      </c>
      <c r="T74" s="12">
        <f t="shared" si="29"/>
        <v>1</v>
      </c>
      <c r="U74" s="12">
        <f t="shared" si="29"/>
        <v>1</v>
      </c>
      <c r="V74" s="12">
        <f t="shared" si="29"/>
        <v>1</v>
      </c>
      <c r="W74" s="12">
        <f t="shared" si="29"/>
        <v>1</v>
      </c>
      <c r="X74" s="12">
        <f t="shared" si="29"/>
        <v>1</v>
      </c>
    </row>
    <row r="75" spans="2:24" x14ac:dyDescent="0.2">
      <c r="B75" s="12">
        <f t="shared" ref="B75:L75" si="30">COUNTIF(B$37:B$68,B42)</f>
        <v>1</v>
      </c>
      <c r="C75" s="12">
        <f t="shared" si="30"/>
        <v>1</v>
      </c>
      <c r="D75" s="12">
        <f t="shared" si="30"/>
        <v>1</v>
      </c>
      <c r="E75" s="12">
        <f t="shared" si="30"/>
        <v>1</v>
      </c>
      <c r="F75" s="12">
        <f t="shared" si="30"/>
        <v>1</v>
      </c>
      <c r="G75" s="12">
        <f t="shared" si="30"/>
        <v>1</v>
      </c>
      <c r="H75" s="12">
        <f t="shared" si="30"/>
        <v>1</v>
      </c>
      <c r="I75" s="12">
        <f t="shared" si="30"/>
        <v>1</v>
      </c>
      <c r="J75" s="12">
        <f t="shared" si="30"/>
        <v>1</v>
      </c>
      <c r="K75" s="12">
        <f t="shared" si="30"/>
        <v>1</v>
      </c>
      <c r="L75" s="12">
        <f t="shared" si="30"/>
        <v>1</v>
      </c>
      <c r="M75" s="12">
        <f t="shared" ref="M75:N75" si="31">COUNTIF(M$37:M$68,M42)</f>
        <v>1</v>
      </c>
      <c r="N75" s="12">
        <f t="shared" si="31"/>
        <v>1</v>
      </c>
      <c r="O75" s="12">
        <f t="shared" ref="O75" si="32">COUNTIF(O$37:O$68,O42)</f>
        <v>1</v>
      </c>
      <c r="P75" s="12">
        <f t="shared" ref="P75" si="33">COUNTIF(P$37:P$68,P42)</f>
        <v>1</v>
      </c>
      <c r="Q75" s="12">
        <f t="shared" ref="Q75:X75" si="34">COUNTIF(Q$37:Q$68,Q42)</f>
        <v>1</v>
      </c>
      <c r="R75" s="12">
        <f t="shared" si="34"/>
        <v>1</v>
      </c>
      <c r="S75" s="12">
        <f t="shared" si="34"/>
        <v>1</v>
      </c>
      <c r="T75" s="12">
        <f t="shared" si="34"/>
        <v>1</v>
      </c>
      <c r="U75" s="12">
        <f t="shared" si="34"/>
        <v>1</v>
      </c>
      <c r="V75" s="12">
        <f t="shared" si="34"/>
        <v>1</v>
      </c>
      <c r="W75" s="12">
        <f t="shared" si="34"/>
        <v>1</v>
      </c>
      <c r="X75" s="12">
        <f t="shared" si="34"/>
        <v>1</v>
      </c>
    </row>
    <row r="76" spans="2:24" x14ac:dyDescent="0.2">
      <c r="B76" s="12">
        <f t="shared" ref="B76:L76" si="35">COUNTIF(B$37:B$68,B43)</f>
        <v>1</v>
      </c>
      <c r="C76" s="12">
        <f t="shared" si="35"/>
        <v>1</v>
      </c>
      <c r="D76" s="12">
        <f t="shared" si="35"/>
        <v>1</v>
      </c>
      <c r="E76" s="12">
        <f t="shared" si="35"/>
        <v>1</v>
      </c>
      <c r="F76" s="12">
        <f t="shared" si="35"/>
        <v>1</v>
      </c>
      <c r="G76" s="12">
        <f t="shared" si="35"/>
        <v>1</v>
      </c>
      <c r="H76" s="12">
        <f t="shared" si="35"/>
        <v>1</v>
      </c>
      <c r="I76" s="12">
        <f t="shared" si="35"/>
        <v>1</v>
      </c>
      <c r="J76" s="12">
        <f t="shared" si="35"/>
        <v>1</v>
      </c>
      <c r="K76" s="12">
        <f t="shared" si="35"/>
        <v>1</v>
      </c>
      <c r="L76" s="12">
        <f t="shared" si="35"/>
        <v>1</v>
      </c>
      <c r="M76" s="12">
        <f t="shared" ref="M76:N76" si="36">COUNTIF(M$37:M$68,M43)</f>
        <v>1</v>
      </c>
      <c r="N76" s="12">
        <f t="shared" si="36"/>
        <v>1</v>
      </c>
      <c r="O76" s="12">
        <f t="shared" ref="O76" si="37">COUNTIF(O$37:O$68,O43)</f>
        <v>1</v>
      </c>
      <c r="P76" s="12">
        <f t="shared" ref="P76" si="38">COUNTIF(P$37:P$68,P43)</f>
        <v>1</v>
      </c>
      <c r="Q76" s="12">
        <f t="shared" ref="Q76:X76" si="39">COUNTIF(Q$37:Q$68,Q43)</f>
        <v>1</v>
      </c>
      <c r="R76" s="12">
        <f t="shared" si="39"/>
        <v>1</v>
      </c>
      <c r="S76" s="12">
        <f t="shared" si="39"/>
        <v>1</v>
      </c>
      <c r="T76" s="12">
        <f t="shared" si="39"/>
        <v>1</v>
      </c>
      <c r="U76" s="12">
        <f t="shared" si="39"/>
        <v>1</v>
      </c>
      <c r="V76" s="12">
        <f t="shared" si="39"/>
        <v>1</v>
      </c>
      <c r="W76" s="12">
        <f t="shared" si="39"/>
        <v>1</v>
      </c>
      <c r="X76" s="12">
        <f t="shared" si="39"/>
        <v>1</v>
      </c>
    </row>
    <row r="77" spans="2:24" x14ac:dyDescent="0.2">
      <c r="B77" s="12">
        <f t="shared" ref="B77:L77" si="40">COUNTIF(B$37:B$68,B44)</f>
        <v>1</v>
      </c>
      <c r="C77" s="12">
        <f t="shared" si="40"/>
        <v>1</v>
      </c>
      <c r="D77" s="12">
        <f t="shared" si="40"/>
        <v>1</v>
      </c>
      <c r="E77" s="12">
        <f t="shared" si="40"/>
        <v>1</v>
      </c>
      <c r="F77" s="12">
        <f t="shared" si="40"/>
        <v>1</v>
      </c>
      <c r="G77" s="12">
        <f t="shared" si="40"/>
        <v>1</v>
      </c>
      <c r="H77" s="12">
        <f t="shared" si="40"/>
        <v>1</v>
      </c>
      <c r="I77" s="12">
        <f t="shared" si="40"/>
        <v>1</v>
      </c>
      <c r="J77" s="12">
        <f t="shared" si="40"/>
        <v>1</v>
      </c>
      <c r="K77" s="12">
        <f t="shared" si="40"/>
        <v>1</v>
      </c>
      <c r="L77" s="12">
        <f t="shared" si="40"/>
        <v>1</v>
      </c>
      <c r="M77" s="12">
        <f t="shared" ref="M77:N77" si="41">COUNTIF(M$37:M$68,M44)</f>
        <v>1</v>
      </c>
      <c r="N77" s="12">
        <f t="shared" si="41"/>
        <v>1</v>
      </c>
      <c r="O77" s="12">
        <f t="shared" ref="O77" si="42">COUNTIF(O$37:O$68,O44)</f>
        <v>1</v>
      </c>
      <c r="P77" s="12">
        <f t="shared" ref="P77" si="43">COUNTIF(P$37:P$68,P44)</f>
        <v>1</v>
      </c>
      <c r="Q77" s="12">
        <f t="shared" ref="Q77:X77" si="44">COUNTIF(Q$37:Q$68,Q44)</f>
        <v>1</v>
      </c>
      <c r="R77" s="12">
        <f t="shared" si="44"/>
        <v>1</v>
      </c>
      <c r="S77" s="12">
        <f t="shared" si="44"/>
        <v>1</v>
      </c>
      <c r="T77" s="12">
        <f t="shared" si="44"/>
        <v>1</v>
      </c>
      <c r="U77" s="12">
        <f t="shared" si="44"/>
        <v>1</v>
      </c>
      <c r="V77" s="12">
        <f t="shared" si="44"/>
        <v>1</v>
      </c>
      <c r="W77" s="12">
        <f t="shared" si="44"/>
        <v>1</v>
      </c>
      <c r="X77" s="12">
        <f t="shared" si="44"/>
        <v>1</v>
      </c>
    </row>
    <row r="78" spans="2:24" x14ac:dyDescent="0.2">
      <c r="B78" s="12">
        <f t="shared" ref="B78:L78" si="45">COUNTIF(B$37:B$68,B45)</f>
        <v>1</v>
      </c>
      <c r="C78" s="12">
        <f t="shared" si="45"/>
        <v>1</v>
      </c>
      <c r="D78" s="12">
        <f t="shared" si="45"/>
        <v>1</v>
      </c>
      <c r="E78" s="12">
        <f t="shared" si="45"/>
        <v>1</v>
      </c>
      <c r="F78" s="12">
        <f t="shared" si="45"/>
        <v>1</v>
      </c>
      <c r="G78" s="12">
        <f t="shared" si="45"/>
        <v>1</v>
      </c>
      <c r="H78" s="12">
        <f t="shared" si="45"/>
        <v>1</v>
      </c>
      <c r="I78" s="12">
        <f t="shared" si="45"/>
        <v>1</v>
      </c>
      <c r="J78" s="12">
        <f t="shared" si="45"/>
        <v>1</v>
      </c>
      <c r="K78" s="12">
        <f t="shared" si="45"/>
        <v>1</v>
      </c>
      <c r="L78" s="12">
        <f t="shared" si="45"/>
        <v>1</v>
      </c>
      <c r="M78" s="12">
        <f t="shared" ref="M78:N78" si="46">COUNTIF(M$37:M$68,M45)</f>
        <v>1</v>
      </c>
      <c r="N78" s="12">
        <f t="shared" si="46"/>
        <v>1</v>
      </c>
      <c r="O78" s="12">
        <f t="shared" ref="O78" si="47">COUNTIF(O$37:O$68,O45)</f>
        <v>1</v>
      </c>
      <c r="P78" s="12">
        <f t="shared" ref="P78" si="48">COUNTIF(P$37:P$68,P45)</f>
        <v>1</v>
      </c>
      <c r="Q78" s="12">
        <f t="shared" ref="Q78:X78" si="49">COUNTIF(Q$37:Q$68,Q45)</f>
        <v>1</v>
      </c>
      <c r="R78" s="12">
        <f t="shared" si="49"/>
        <v>1</v>
      </c>
      <c r="S78" s="12">
        <f t="shared" si="49"/>
        <v>1</v>
      </c>
      <c r="T78" s="12">
        <f t="shared" si="49"/>
        <v>1</v>
      </c>
      <c r="U78" s="12">
        <f t="shared" si="49"/>
        <v>1</v>
      </c>
      <c r="V78" s="12">
        <f t="shared" si="49"/>
        <v>1</v>
      </c>
      <c r="W78" s="12">
        <f t="shared" si="49"/>
        <v>1</v>
      </c>
      <c r="X78" s="12">
        <f t="shared" si="49"/>
        <v>1</v>
      </c>
    </row>
    <row r="79" spans="2:24" x14ac:dyDescent="0.2">
      <c r="B79" s="12">
        <f t="shared" ref="B79:L79" si="50">COUNTIF(B$37:B$68,B46)</f>
        <v>1</v>
      </c>
      <c r="C79" s="12">
        <f t="shared" si="50"/>
        <v>1</v>
      </c>
      <c r="D79" s="12">
        <f t="shared" si="50"/>
        <v>1</v>
      </c>
      <c r="E79" s="12">
        <f t="shared" si="50"/>
        <v>1</v>
      </c>
      <c r="F79" s="12">
        <f t="shared" si="50"/>
        <v>1</v>
      </c>
      <c r="G79" s="12">
        <f t="shared" si="50"/>
        <v>1</v>
      </c>
      <c r="H79" s="12">
        <f t="shared" si="50"/>
        <v>1</v>
      </c>
      <c r="I79" s="12">
        <f t="shared" si="50"/>
        <v>1</v>
      </c>
      <c r="J79" s="12">
        <f t="shared" si="50"/>
        <v>1</v>
      </c>
      <c r="K79" s="12">
        <f t="shared" si="50"/>
        <v>1</v>
      </c>
      <c r="L79" s="12">
        <f t="shared" si="50"/>
        <v>1</v>
      </c>
      <c r="M79" s="12">
        <f t="shared" ref="M79:N79" si="51">COUNTIF(M$37:M$68,M46)</f>
        <v>1</v>
      </c>
      <c r="N79" s="12">
        <f t="shared" si="51"/>
        <v>1</v>
      </c>
      <c r="O79" s="12">
        <f t="shared" ref="O79" si="52">COUNTIF(O$37:O$68,O46)</f>
        <v>1</v>
      </c>
      <c r="P79" s="12">
        <f t="shared" ref="P79" si="53">COUNTIF(P$37:P$68,P46)</f>
        <v>1</v>
      </c>
      <c r="Q79" s="12">
        <f t="shared" ref="Q79:X79" si="54">COUNTIF(Q$37:Q$68,Q46)</f>
        <v>1</v>
      </c>
      <c r="R79" s="12">
        <f t="shared" si="54"/>
        <v>1</v>
      </c>
      <c r="S79" s="12">
        <f t="shared" si="54"/>
        <v>1</v>
      </c>
      <c r="T79" s="12">
        <f t="shared" si="54"/>
        <v>1</v>
      </c>
      <c r="U79" s="12">
        <f t="shared" si="54"/>
        <v>1</v>
      </c>
      <c r="V79" s="12">
        <f t="shared" si="54"/>
        <v>1</v>
      </c>
      <c r="W79" s="12">
        <f t="shared" si="54"/>
        <v>1</v>
      </c>
      <c r="X79" s="12">
        <f t="shared" si="54"/>
        <v>1</v>
      </c>
    </row>
    <row r="80" spans="2:24" x14ac:dyDescent="0.2">
      <c r="B80" s="12">
        <f t="shared" ref="B80:L80" si="55">COUNTIF(B$37:B$68,B47)</f>
        <v>1</v>
      </c>
      <c r="C80" s="12">
        <f t="shared" si="55"/>
        <v>1</v>
      </c>
      <c r="D80" s="12">
        <f t="shared" si="55"/>
        <v>1</v>
      </c>
      <c r="E80" s="12">
        <f t="shared" si="55"/>
        <v>1</v>
      </c>
      <c r="F80" s="12">
        <f t="shared" si="55"/>
        <v>1</v>
      </c>
      <c r="G80" s="12">
        <f t="shared" si="55"/>
        <v>1</v>
      </c>
      <c r="H80" s="12">
        <f t="shared" si="55"/>
        <v>1</v>
      </c>
      <c r="I80" s="12">
        <f t="shared" si="55"/>
        <v>1</v>
      </c>
      <c r="J80" s="12">
        <f t="shared" si="55"/>
        <v>1</v>
      </c>
      <c r="K80" s="12">
        <f t="shared" si="55"/>
        <v>1</v>
      </c>
      <c r="L80" s="12">
        <f t="shared" si="55"/>
        <v>1</v>
      </c>
      <c r="M80" s="12">
        <f t="shared" ref="M80:N80" si="56">COUNTIF(M$37:M$68,M47)</f>
        <v>1</v>
      </c>
      <c r="N80" s="12">
        <f t="shared" si="56"/>
        <v>1</v>
      </c>
      <c r="O80" s="12">
        <f t="shared" ref="O80" si="57">COUNTIF(O$37:O$68,O47)</f>
        <v>1</v>
      </c>
      <c r="P80" s="12">
        <f t="shared" ref="P80" si="58">COUNTIF(P$37:P$68,P47)</f>
        <v>1</v>
      </c>
      <c r="Q80" s="12">
        <f t="shared" ref="Q80:X80" si="59">COUNTIF(Q$37:Q$68,Q47)</f>
        <v>1</v>
      </c>
      <c r="R80" s="12">
        <f t="shared" si="59"/>
        <v>1</v>
      </c>
      <c r="S80" s="12">
        <f t="shared" si="59"/>
        <v>1</v>
      </c>
      <c r="T80" s="12">
        <f t="shared" si="59"/>
        <v>1</v>
      </c>
      <c r="U80" s="12">
        <f t="shared" si="59"/>
        <v>1</v>
      </c>
      <c r="V80" s="12">
        <f t="shared" si="59"/>
        <v>1</v>
      </c>
      <c r="W80" s="12">
        <f t="shared" si="59"/>
        <v>1</v>
      </c>
      <c r="X80" s="12">
        <f t="shared" si="59"/>
        <v>1</v>
      </c>
    </row>
    <row r="81" spans="2:24" x14ac:dyDescent="0.2">
      <c r="B81" s="12">
        <f t="shared" ref="B81:L81" si="60">COUNTIF(B$37:B$68,B48)</f>
        <v>1</v>
      </c>
      <c r="C81" s="12">
        <f t="shared" si="60"/>
        <v>1</v>
      </c>
      <c r="D81" s="12">
        <f t="shared" si="60"/>
        <v>1</v>
      </c>
      <c r="E81" s="12">
        <f t="shared" si="60"/>
        <v>1</v>
      </c>
      <c r="F81" s="12">
        <f t="shared" si="60"/>
        <v>1</v>
      </c>
      <c r="G81" s="12">
        <f t="shared" si="60"/>
        <v>1</v>
      </c>
      <c r="H81" s="12">
        <f t="shared" si="60"/>
        <v>1</v>
      </c>
      <c r="I81" s="12">
        <f t="shared" si="60"/>
        <v>1</v>
      </c>
      <c r="J81" s="12">
        <f t="shared" si="60"/>
        <v>1</v>
      </c>
      <c r="K81" s="12">
        <f t="shared" si="60"/>
        <v>1</v>
      </c>
      <c r="L81" s="12">
        <f t="shared" si="60"/>
        <v>1</v>
      </c>
      <c r="M81" s="12">
        <f t="shared" ref="M81:N81" si="61">COUNTIF(M$37:M$68,M48)</f>
        <v>1</v>
      </c>
      <c r="N81" s="12">
        <f t="shared" si="61"/>
        <v>1</v>
      </c>
      <c r="O81" s="12">
        <f t="shared" ref="O81" si="62">COUNTIF(O$37:O$68,O48)</f>
        <v>1</v>
      </c>
      <c r="P81" s="12">
        <f t="shared" ref="P81" si="63">COUNTIF(P$37:P$68,P48)</f>
        <v>1</v>
      </c>
      <c r="Q81" s="12">
        <f t="shared" ref="Q81:X81" si="64">COUNTIF(Q$37:Q$68,Q48)</f>
        <v>1</v>
      </c>
      <c r="R81" s="12">
        <f t="shared" si="64"/>
        <v>1</v>
      </c>
      <c r="S81" s="12">
        <f t="shared" si="64"/>
        <v>1</v>
      </c>
      <c r="T81" s="12">
        <f t="shared" si="64"/>
        <v>1</v>
      </c>
      <c r="U81" s="12">
        <f t="shared" si="64"/>
        <v>1</v>
      </c>
      <c r="V81" s="12">
        <f t="shared" si="64"/>
        <v>1</v>
      </c>
      <c r="W81" s="12">
        <f t="shared" si="64"/>
        <v>1</v>
      </c>
      <c r="X81" s="12">
        <f t="shared" si="64"/>
        <v>1</v>
      </c>
    </row>
    <row r="82" spans="2:24" x14ac:dyDescent="0.2">
      <c r="B82" s="12">
        <f t="shared" ref="B82:L82" si="65">COUNTIF(B$37:B$68,B49)</f>
        <v>1</v>
      </c>
      <c r="C82" s="12">
        <f t="shared" si="65"/>
        <v>1</v>
      </c>
      <c r="D82" s="12">
        <f t="shared" si="65"/>
        <v>1</v>
      </c>
      <c r="E82" s="12">
        <f t="shared" si="65"/>
        <v>1</v>
      </c>
      <c r="F82" s="12">
        <f t="shared" si="65"/>
        <v>1</v>
      </c>
      <c r="G82" s="12">
        <f t="shared" si="65"/>
        <v>1</v>
      </c>
      <c r="H82" s="12">
        <f t="shared" si="65"/>
        <v>1</v>
      </c>
      <c r="I82" s="12">
        <f t="shared" si="65"/>
        <v>1</v>
      </c>
      <c r="J82" s="12">
        <f t="shared" si="65"/>
        <v>1</v>
      </c>
      <c r="K82" s="12">
        <f t="shared" si="65"/>
        <v>1</v>
      </c>
      <c r="L82" s="12">
        <f t="shared" si="65"/>
        <v>1</v>
      </c>
      <c r="M82" s="12">
        <f t="shared" ref="M82:N82" si="66">COUNTIF(M$37:M$68,M49)</f>
        <v>1</v>
      </c>
      <c r="N82" s="12">
        <f t="shared" si="66"/>
        <v>1</v>
      </c>
      <c r="O82" s="12">
        <f t="shared" ref="O82" si="67">COUNTIF(O$37:O$68,O49)</f>
        <v>1</v>
      </c>
      <c r="P82" s="12">
        <f t="shared" ref="P82" si="68">COUNTIF(P$37:P$68,P49)</f>
        <v>1</v>
      </c>
      <c r="Q82" s="12">
        <f t="shared" ref="Q82:X82" si="69">COUNTIF(Q$37:Q$68,Q49)</f>
        <v>1</v>
      </c>
      <c r="R82" s="12">
        <f t="shared" si="69"/>
        <v>1</v>
      </c>
      <c r="S82" s="12">
        <f t="shared" si="69"/>
        <v>1</v>
      </c>
      <c r="T82" s="12">
        <f t="shared" si="69"/>
        <v>1</v>
      </c>
      <c r="U82" s="12">
        <f t="shared" si="69"/>
        <v>1</v>
      </c>
      <c r="V82" s="12">
        <f t="shared" si="69"/>
        <v>1</v>
      </c>
      <c r="W82" s="12">
        <f t="shared" si="69"/>
        <v>1</v>
      </c>
      <c r="X82" s="12">
        <f t="shared" si="69"/>
        <v>1</v>
      </c>
    </row>
    <row r="83" spans="2:24" x14ac:dyDescent="0.2">
      <c r="B83" s="12">
        <f t="shared" ref="B83:L83" si="70">COUNTIF(B$37:B$68,B50)</f>
        <v>1</v>
      </c>
      <c r="C83" s="12">
        <f t="shared" si="70"/>
        <v>1</v>
      </c>
      <c r="D83" s="12">
        <f t="shared" si="70"/>
        <v>1</v>
      </c>
      <c r="E83" s="12">
        <f t="shared" si="70"/>
        <v>1</v>
      </c>
      <c r="F83" s="12">
        <f t="shared" si="70"/>
        <v>1</v>
      </c>
      <c r="G83" s="12">
        <f t="shared" si="70"/>
        <v>1</v>
      </c>
      <c r="H83" s="12">
        <f t="shared" si="70"/>
        <v>1</v>
      </c>
      <c r="I83" s="12">
        <f t="shared" si="70"/>
        <v>1</v>
      </c>
      <c r="J83" s="12">
        <f t="shared" si="70"/>
        <v>1</v>
      </c>
      <c r="K83" s="12">
        <f t="shared" si="70"/>
        <v>1</v>
      </c>
      <c r="L83" s="12">
        <f t="shared" si="70"/>
        <v>1</v>
      </c>
      <c r="M83" s="12">
        <f t="shared" ref="M83:N83" si="71">COUNTIF(M$37:M$68,M50)</f>
        <v>1</v>
      </c>
      <c r="N83" s="12">
        <f t="shared" si="71"/>
        <v>1</v>
      </c>
      <c r="O83" s="12">
        <f t="shared" ref="O83" si="72">COUNTIF(O$37:O$68,O50)</f>
        <v>1</v>
      </c>
      <c r="P83" s="12">
        <f t="shared" ref="P83" si="73">COUNTIF(P$37:P$68,P50)</f>
        <v>1</v>
      </c>
      <c r="Q83" s="12">
        <f t="shared" ref="Q83:X83" si="74">COUNTIF(Q$37:Q$68,Q50)</f>
        <v>1</v>
      </c>
      <c r="R83" s="12">
        <f t="shared" si="74"/>
        <v>1</v>
      </c>
      <c r="S83" s="12">
        <f t="shared" si="74"/>
        <v>1</v>
      </c>
      <c r="T83" s="12">
        <f t="shared" si="74"/>
        <v>1</v>
      </c>
      <c r="U83" s="12">
        <f t="shared" si="74"/>
        <v>1</v>
      </c>
      <c r="V83" s="12">
        <f t="shared" si="74"/>
        <v>1</v>
      </c>
      <c r="W83" s="12">
        <f t="shared" si="74"/>
        <v>1</v>
      </c>
      <c r="X83" s="12">
        <f t="shared" si="74"/>
        <v>1</v>
      </c>
    </row>
    <row r="84" spans="2:24" x14ac:dyDescent="0.2">
      <c r="B84" s="12">
        <f t="shared" ref="B84:L84" si="75">COUNTIF(B$37:B$68,B51)</f>
        <v>1</v>
      </c>
      <c r="C84" s="12">
        <f t="shared" si="75"/>
        <v>1</v>
      </c>
      <c r="D84" s="12">
        <f t="shared" si="75"/>
        <v>1</v>
      </c>
      <c r="E84" s="12">
        <f t="shared" si="75"/>
        <v>1</v>
      </c>
      <c r="F84" s="12">
        <f t="shared" si="75"/>
        <v>1</v>
      </c>
      <c r="G84" s="12">
        <f t="shared" si="75"/>
        <v>1</v>
      </c>
      <c r="H84" s="12">
        <f t="shared" si="75"/>
        <v>1</v>
      </c>
      <c r="I84" s="12">
        <f t="shared" si="75"/>
        <v>1</v>
      </c>
      <c r="J84" s="12">
        <f t="shared" si="75"/>
        <v>1</v>
      </c>
      <c r="K84" s="12">
        <f t="shared" si="75"/>
        <v>1</v>
      </c>
      <c r="L84" s="12">
        <f t="shared" si="75"/>
        <v>1</v>
      </c>
      <c r="M84" s="12">
        <f t="shared" ref="M84:N84" si="76">COUNTIF(M$37:M$68,M51)</f>
        <v>1</v>
      </c>
      <c r="N84" s="12">
        <f t="shared" si="76"/>
        <v>1</v>
      </c>
      <c r="O84" s="12">
        <f t="shared" ref="O84" si="77">COUNTIF(O$37:O$68,O51)</f>
        <v>1</v>
      </c>
      <c r="P84" s="12">
        <f t="shared" ref="P84" si="78">COUNTIF(P$37:P$68,P51)</f>
        <v>1</v>
      </c>
      <c r="Q84" s="12">
        <f t="shared" ref="Q84:X84" si="79">COUNTIF(Q$37:Q$68,Q51)</f>
        <v>1</v>
      </c>
      <c r="R84" s="12">
        <f t="shared" si="79"/>
        <v>1</v>
      </c>
      <c r="S84" s="12">
        <f t="shared" si="79"/>
        <v>1</v>
      </c>
      <c r="T84" s="12">
        <f t="shared" si="79"/>
        <v>1</v>
      </c>
      <c r="U84" s="12">
        <f t="shared" si="79"/>
        <v>1</v>
      </c>
      <c r="V84" s="12">
        <f t="shared" si="79"/>
        <v>1</v>
      </c>
      <c r="W84" s="12">
        <f t="shared" si="79"/>
        <v>1</v>
      </c>
      <c r="X84" s="12">
        <f t="shared" si="79"/>
        <v>1</v>
      </c>
    </row>
    <row r="85" spans="2:24" x14ac:dyDescent="0.2">
      <c r="B85" s="12">
        <f t="shared" ref="B85:L85" si="80">COUNTIF(B$37:B$68,B52)</f>
        <v>1</v>
      </c>
      <c r="C85" s="12">
        <f t="shared" si="80"/>
        <v>1</v>
      </c>
      <c r="D85" s="12">
        <f t="shared" si="80"/>
        <v>1</v>
      </c>
      <c r="E85" s="12">
        <f t="shared" si="80"/>
        <v>1</v>
      </c>
      <c r="F85" s="12">
        <f t="shared" si="80"/>
        <v>1</v>
      </c>
      <c r="G85" s="12">
        <f t="shared" si="80"/>
        <v>1</v>
      </c>
      <c r="H85" s="12">
        <f t="shared" si="80"/>
        <v>1</v>
      </c>
      <c r="I85" s="12">
        <f t="shared" si="80"/>
        <v>1</v>
      </c>
      <c r="J85" s="12">
        <f t="shared" si="80"/>
        <v>1</v>
      </c>
      <c r="K85" s="12">
        <f t="shared" si="80"/>
        <v>1</v>
      </c>
      <c r="L85" s="12">
        <f t="shared" si="80"/>
        <v>1</v>
      </c>
      <c r="M85" s="12">
        <f t="shared" ref="M85:N85" si="81">COUNTIF(M$37:M$68,M52)</f>
        <v>1</v>
      </c>
      <c r="N85" s="12">
        <f t="shared" si="81"/>
        <v>1</v>
      </c>
      <c r="O85" s="12">
        <f t="shared" ref="O85" si="82">COUNTIF(O$37:O$68,O52)</f>
        <v>1</v>
      </c>
      <c r="P85" s="12">
        <f t="shared" ref="P85" si="83">COUNTIF(P$37:P$68,P52)</f>
        <v>1</v>
      </c>
      <c r="Q85" s="12">
        <f t="shared" ref="Q85:X85" si="84">COUNTIF(Q$37:Q$68,Q52)</f>
        <v>1</v>
      </c>
      <c r="R85" s="12">
        <f t="shared" si="84"/>
        <v>1</v>
      </c>
      <c r="S85" s="12">
        <f t="shared" si="84"/>
        <v>1</v>
      </c>
      <c r="T85" s="12">
        <f t="shared" si="84"/>
        <v>1</v>
      </c>
      <c r="U85" s="12">
        <f t="shared" si="84"/>
        <v>1</v>
      </c>
      <c r="V85" s="12">
        <f t="shared" si="84"/>
        <v>1</v>
      </c>
      <c r="W85" s="12">
        <f t="shared" si="84"/>
        <v>1</v>
      </c>
      <c r="X85" s="12">
        <f t="shared" si="84"/>
        <v>1</v>
      </c>
    </row>
    <row r="86" spans="2:24" x14ac:dyDescent="0.2">
      <c r="B86" s="12">
        <f t="shared" ref="B86:L86" si="85">COUNTIF(B$37:B$68,B53)</f>
        <v>1</v>
      </c>
      <c r="C86" s="12">
        <f t="shared" si="85"/>
        <v>1</v>
      </c>
      <c r="D86" s="12">
        <f t="shared" si="85"/>
        <v>1</v>
      </c>
      <c r="E86" s="12">
        <f t="shared" si="85"/>
        <v>1</v>
      </c>
      <c r="F86" s="12">
        <f t="shared" si="85"/>
        <v>1</v>
      </c>
      <c r="G86" s="12">
        <f t="shared" si="85"/>
        <v>1</v>
      </c>
      <c r="H86" s="12">
        <f t="shared" si="85"/>
        <v>1</v>
      </c>
      <c r="I86" s="12">
        <f t="shared" si="85"/>
        <v>1</v>
      </c>
      <c r="J86" s="12">
        <f t="shared" si="85"/>
        <v>1</v>
      </c>
      <c r="K86" s="12">
        <f t="shared" si="85"/>
        <v>1</v>
      </c>
      <c r="L86" s="12">
        <f t="shared" si="85"/>
        <v>1</v>
      </c>
      <c r="M86" s="12">
        <f t="shared" ref="M86:N86" si="86">COUNTIF(M$37:M$68,M53)</f>
        <v>1</v>
      </c>
      <c r="N86" s="12">
        <f t="shared" si="86"/>
        <v>1</v>
      </c>
      <c r="O86" s="12">
        <f t="shared" ref="O86" si="87">COUNTIF(O$37:O$68,O53)</f>
        <v>1</v>
      </c>
      <c r="P86" s="12">
        <f t="shared" ref="P86" si="88">COUNTIF(P$37:P$68,P53)</f>
        <v>1</v>
      </c>
      <c r="Q86" s="12">
        <f t="shared" ref="Q86:X86" si="89">COUNTIF(Q$37:Q$68,Q53)</f>
        <v>1</v>
      </c>
      <c r="R86" s="12">
        <f t="shared" si="89"/>
        <v>1</v>
      </c>
      <c r="S86" s="12">
        <f t="shared" si="89"/>
        <v>1</v>
      </c>
      <c r="T86" s="12">
        <f t="shared" si="89"/>
        <v>1</v>
      </c>
      <c r="U86" s="12">
        <f t="shared" si="89"/>
        <v>1</v>
      </c>
      <c r="V86" s="12">
        <f t="shared" si="89"/>
        <v>1</v>
      </c>
      <c r="W86" s="12">
        <f t="shared" si="89"/>
        <v>1</v>
      </c>
      <c r="X86" s="12">
        <f t="shared" si="89"/>
        <v>1</v>
      </c>
    </row>
    <row r="87" spans="2:24" x14ac:dyDescent="0.2">
      <c r="B87" s="12">
        <f t="shared" ref="B87:L87" si="90">COUNTIF(B$37:B$68,B54)</f>
        <v>1</v>
      </c>
      <c r="C87" s="12">
        <f t="shared" si="90"/>
        <v>1</v>
      </c>
      <c r="D87" s="12">
        <f t="shared" si="90"/>
        <v>1</v>
      </c>
      <c r="E87" s="12">
        <f t="shared" si="90"/>
        <v>1</v>
      </c>
      <c r="F87" s="12">
        <f t="shared" si="90"/>
        <v>1</v>
      </c>
      <c r="G87" s="12">
        <f t="shared" si="90"/>
        <v>1</v>
      </c>
      <c r="H87" s="12">
        <f t="shared" si="90"/>
        <v>1</v>
      </c>
      <c r="I87" s="12">
        <f t="shared" si="90"/>
        <v>1</v>
      </c>
      <c r="J87" s="12">
        <f t="shared" si="90"/>
        <v>1</v>
      </c>
      <c r="K87" s="12">
        <f t="shared" si="90"/>
        <v>1</v>
      </c>
      <c r="L87" s="12">
        <f t="shared" si="90"/>
        <v>1</v>
      </c>
      <c r="M87" s="12">
        <f t="shared" ref="M87:N87" si="91">COUNTIF(M$37:M$68,M54)</f>
        <v>1</v>
      </c>
      <c r="N87" s="12">
        <f t="shared" si="91"/>
        <v>1</v>
      </c>
      <c r="O87" s="12">
        <f t="shared" ref="O87" si="92">COUNTIF(O$37:O$68,O54)</f>
        <v>1</v>
      </c>
      <c r="P87" s="12">
        <f t="shared" ref="P87" si="93">COUNTIF(P$37:P$68,P54)</f>
        <v>1</v>
      </c>
      <c r="Q87" s="12">
        <f t="shared" ref="Q87:X87" si="94">COUNTIF(Q$37:Q$68,Q54)</f>
        <v>1</v>
      </c>
      <c r="R87" s="12">
        <f t="shared" si="94"/>
        <v>1</v>
      </c>
      <c r="S87" s="12">
        <f t="shared" si="94"/>
        <v>1</v>
      </c>
      <c r="T87" s="12">
        <f t="shared" si="94"/>
        <v>1</v>
      </c>
      <c r="U87" s="12">
        <f t="shared" si="94"/>
        <v>1</v>
      </c>
      <c r="V87" s="12">
        <f t="shared" si="94"/>
        <v>1</v>
      </c>
      <c r="W87" s="12">
        <f t="shared" si="94"/>
        <v>1</v>
      </c>
      <c r="X87" s="12">
        <f t="shared" si="94"/>
        <v>1</v>
      </c>
    </row>
    <row r="88" spans="2:24" x14ac:dyDescent="0.2">
      <c r="B88" s="12">
        <f t="shared" ref="B88:L88" si="95">COUNTIF(B$37:B$68,B55)</f>
        <v>1</v>
      </c>
      <c r="C88" s="12">
        <f t="shared" si="95"/>
        <v>1</v>
      </c>
      <c r="D88" s="12">
        <f t="shared" si="95"/>
        <v>1</v>
      </c>
      <c r="E88" s="12">
        <f t="shared" si="95"/>
        <v>1</v>
      </c>
      <c r="F88" s="12">
        <f t="shared" si="95"/>
        <v>1</v>
      </c>
      <c r="G88" s="12">
        <f t="shared" si="95"/>
        <v>1</v>
      </c>
      <c r="H88" s="12">
        <f t="shared" si="95"/>
        <v>1</v>
      </c>
      <c r="I88" s="12">
        <f t="shared" si="95"/>
        <v>1</v>
      </c>
      <c r="J88" s="12">
        <f t="shared" si="95"/>
        <v>1</v>
      </c>
      <c r="K88" s="12">
        <f t="shared" si="95"/>
        <v>1</v>
      </c>
      <c r="L88" s="12">
        <f t="shared" si="95"/>
        <v>1</v>
      </c>
      <c r="M88" s="12">
        <f t="shared" ref="M88:N88" si="96">COUNTIF(M$37:M$68,M55)</f>
        <v>1</v>
      </c>
      <c r="N88" s="12">
        <f t="shared" si="96"/>
        <v>1</v>
      </c>
      <c r="O88" s="12">
        <f t="shared" ref="O88" si="97">COUNTIF(O$37:O$68,O55)</f>
        <v>1</v>
      </c>
      <c r="P88" s="12">
        <f t="shared" ref="P88" si="98">COUNTIF(P$37:P$68,P55)</f>
        <v>1</v>
      </c>
      <c r="Q88" s="12">
        <f t="shared" ref="Q88:X88" si="99">COUNTIF(Q$37:Q$68,Q55)</f>
        <v>1</v>
      </c>
      <c r="R88" s="12">
        <f t="shared" si="99"/>
        <v>1</v>
      </c>
      <c r="S88" s="12">
        <f t="shared" si="99"/>
        <v>1</v>
      </c>
      <c r="T88" s="12">
        <f t="shared" si="99"/>
        <v>1</v>
      </c>
      <c r="U88" s="12">
        <f t="shared" si="99"/>
        <v>1</v>
      </c>
      <c r="V88" s="12">
        <f t="shared" si="99"/>
        <v>1</v>
      </c>
      <c r="W88" s="12">
        <f t="shared" si="99"/>
        <v>1</v>
      </c>
      <c r="X88" s="12">
        <f t="shared" si="99"/>
        <v>1</v>
      </c>
    </row>
    <row r="89" spans="2:24" x14ac:dyDescent="0.2">
      <c r="B89" s="12">
        <f t="shared" ref="B89:L89" si="100">COUNTIF(B$37:B$68,B56)</f>
        <v>1</v>
      </c>
      <c r="C89" s="12">
        <f t="shared" si="100"/>
        <v>1</v>
      </c>
      <c r="D89" s="12">
        <f t="shared" si="100"/>
        <v>1</v>
      </c>
      <c r="E89" s="12">
        <f t="shared" si="100"/>
        <v>1</v>
      </c>
      <c r="F89" s="12">
        <f t="shared" si="100"/>
        <v>1</v>
      </c>
      <c r="G89" s="12">
        <f t="shared" si="100"/>
        <v>1</v>
      </c>
      <c r="H89" s="12">
        <f t="shared" si="100"/>
        <v>1</v>
      </c>
      <c r="I89" s="12">
        <f t="shared" si="100"/>
        <v>1</v>
      </c>
      <c r="J89" s="12">
        <f t="shared" si="100"/>
        <v>1</v>
      </c>
      <c r="K89" s="12">
        <f t="shared" si="100"/>
        <v>1</v>
      </c>
      <c r="L89" s="12">
        <f t="shared" si="100"/>
        <v>1</v>
      </c>
      <c r="M89" s="12">
        <f t="shared" ref="M89:N89" si="101">COUNTIF(M$37:M$68,M56)</f>
        <v>1</v>
      </c>
      <c r="N89" s="12">
        <f t="shared" si="101"/>
        <v>1</v>
      </c>
      <c r="O89" s="12">
        <f t="shared" ref="O89" si="102">COUNTIF(O$37:O$68,O56)</f>
        <v>1</v>
      </c>
      <c r="P89" s="12">
        <f t="shared" ref="P89" si="103">COUNTIF(P$37:P$68,P56)</f>
        <v>1</v>
      </c>
      <c r="Q89" s="12">
        <f t="shared" ref="Q89:X89" si="104">COUNTIF(Q$37:Q$68,Q56)</f>
        <v>1</v>
      </c>
      <c r="R89" s="12">
        <f t="shared" si="104"/>
        <v>1</v>
      </c>
      <c r="S89" s="12">
        <f t="shared" si="104"/>
        <v>1</v>
      </c>
      <c r="T89" s="12">
        <f t="shared" si="104"/>
        <v>1</v>
      </c>
      <c r="U89" s="12">
        <f t="shared" si="104"/>
        <v>1</v>
      </c>
      <c r="V89" s="12">
        <f t="shared" si="104"/>
        <v>1</v>
      </c>
      <c r="W89" s="12">
        <f t="shared" si="104"/>
        <v>1</v>
      </c>
      <c r="X89" s="12">
        <f t="shared" si="104"/>
        <v>1</v>
      </c>
    </row>
    <row r="90" spans="2:24" x14ac:dyDescent="0.2">
      <c r="B90" s="12">
        <f t="shared" ref="B90:L90" si="105">COUNTIF(B$37:B$68,B57)</f>
        <v>1</v>
      </c>
      <c r="C90" s="12">
        <f t="shared" si="105"/>
        <v>1</v>
      </c>
      <c r="D90" s="12">
        <f t="shared" si="105"/>
        <v>1</v>
      </c>
      <c r="E90" s="12">
        <f t="shared" si="105"/>
        <v>1</v>
      </c>
      <c r="F90" s="12">
        <f t="shared" si="105"/>
        <v>1</v>
      </c>
      <c r="G90" s="12">
        <f t="shared" si="105"/>
        <v>1</v>
      </c>
      <c r="H90" s="12">
        <f t="shared" si="105"/>
        <v>1</v>
      </c>
      <c r="I90" s="12">
        <f t="shared" si="105"/>
        <v>1</v>
      </c>
      <c r="J90" s="12">
        <f t="shared" si="105"/>
        <v>1</v>
      </c>
      <c r="K90" s="12">
        <f t="shared" si="105"/>
        <v>1</v>
      </c>
      <c r="L90" s="12">
        <f t="shared" si="105"/>
        <v>1</v>
      </c>
      <c r="M90" s="12">
        <f t="shared" ref="M90:N90" si="106">COUNTIF(M$37:M$68,M57)</f>
        <v>1</v>
      </c>
      <c r="N90" s="12">
        <f t="shared" si="106"/>
        <v>1</v>
      </c>
      <c r="O90" s="12">
        <f t="shared" ref="O90" si="107">COUNTIF(O$37:O$68,O57)</f>
        <v>1</v>
      </c>
      <c r="P90" s="12">
        <f t="shared" ref="P90" si="108">COUNTIF(P$37:P$68,P57)</f>
        <v>1</v>
      </c>
      <c r="Q90" s="12">
        <f t="shared" ref="Q90:X90" si="109">COUNTIF(Q$37:Q$68,Q57)</f>
        <v>1</v>
      </c>
      <c r="R90" s="12">
        <f t="shared" si="109"/>
        <v>1</v>
      </c>
      <c r="S90" s="12">
        <f t="shared" si="109"/>
        <v>1</v>
      </c>
      <c r="T90" s="12">
        <f t="shared" si="109"/>
        <v>1</v>
      </c>
      <c r="U90" s="12">
        <f t="shared" si="109"/>
        <v>1</v>
      </c>
      <c r="V90" s="12">
        <f t="shared" si="109"/>
        <v>1</v>
      </c>
      <c r="W90" s="12">
        <f t="shared" si="109"/>
        <v>1</v>
      </c>
      <c r="X90" s="12">
        <f t="shared" si="109"/>
        <v>1</v>
      </c>
    </row>
    <row r="91" spans="2:24" x14ac:dyDescent="0.2">
      <c r="B91" s="12">
        <f t="shared" ref="B91:L91" si="110">COUNTIF(B$37:B$68,B58)</f>
        <v>1</v>
      </c>
      <c r="C91" s="12">
        <f t="shared" si="110"/>
        <v>1</v>
      </c>
      <c r="D91" s="12">
        <f t="shared" si="110"/>
        <v>1</v>
      </c>
      <c r="E91" s="12">
        <f t="shared" si="110"/>
        <v>1</v>
      </c>
      <c r="F91" s="12">
        <f t="shared" si="110"/>
        <v>1</v>
      </c>
      <c r="G91" s="12">
        <f t="shared" si="110"/>
        <v>1</v>
      </c>
      <c r="H91" s="12">
        <f t="shared" si="110"/>
        <v>1</v>
      </c>
      <c r="I91" s="12">
        <f t="shared" si="110"/>
        <v>1</v>
      </c>
      <c r="J91" s="12">
        <f t="shared" si="110"/>
        <v>1</v>
      </c>
      <c r="K91" s="12">
        <f t="shared" si="110"/>
        <v>1</v>
      </c>
      <c r="L91" s="12">
        <f t="shared" si="110"/>
        <v>1</v>
      </c>
      <c r="M91" s="12">
        <f t="shared" ref="M91:N91" si="111">COUNTIF(M$37:M$68,M58)</f>
        <v>1</v>
      </c>
      <c r="N91" s="12">
        <f t="shared" si="111"/>
        <v>1</v>
      </c>
      <c r="O91" s="12">
        <f t="shared" ref="O91" si="112">COUNTIF(O$37:O$68,O58)</f>
        <v>1</v>
      </c>
      <c r="P91" s="12">
        <f t="shared" ref="P91" si="113">COUNTIF(P$37:P$68,P58)</f>
        <v>1</v>
      </c>
      <c r="Q91" s="12">
        <f t="shared" ref="Q91:X91" si="114">COUNTIF(Q$37:Q$68,Q58)</f>
        <v>1</v>
      </c>
      <c r="R91" s="12">
        <f t="shared" si="114"/>
        <v>1</v>
      </c>
      <c r="S91" s="12">
        <f t="shared" si="114"/>
        <v>1</v>
      </c>
      <c r="T91" s="12">
        <f t="shared" si="114"/>
        <v>1</v>
      </c>
      <c r="U91" s="12">
        <f t="shared" si="114"/>
        <v>1</v>
      </c>
      <c r="V91" s="12">
        <f t="shared" si="114"/>
        <v>1</v>
      </c>
      <c r="W91" s="12">
        <f t="shared" si="114"/>
        <v>1</v>
      </c>
      <c r="X91" s="12">
        <f t="shared" si="114"/>
        <v>1</v>
      </c>
    </row>
    <row r="92" spans="2:24" x14ac:dyDescent="0.2">
      <c r="B92" s="12">
        <f t="shared" ref="B92:L92" si="115">COUNTIF(B$37:B$68,B59)</f>
        <v>1</v>
      </c>
      <c r="C92" s="12">
        <f t="shared" si="115"/>
        <v>1</v>
      </c>
      <c r="D92" s="12">
        <f t="shared" si="115"/>
        <v>1</v>
      </c>
      <c r="E92" s="12">
        <f t="shared" si="115"/>
        <v>1</v>
      </c>
      <c r="F92" s="12">
        <f t="shared" si="115"/>
        <v>1</v>
      </c>
      <c r="G92" s="12">
        <f t="shared" si="115"/>
        <v>1</v>
      </c>
      <c r="H92" s="12">
        <f t="shared" si="115"/>
        <v>1</v>
      </c>
      <c r="I92" s="12">
        <f t="shared" si="115"/>
        <v>1</v>
      </c>
      <c r="J92" s="12">
        <f t="shared" si="115"/>
        <v>1</v>
      </c>
      <c r="K92" s="12">
        <f t="shared" si="115"/>
        <v>1</v>
      </c>
      <c r="L92" s="12">
        <f t="shared" si="115"/>
        <v>1</v>
      </c>
      <c r="M92" s="12">
        <f t="shared" ref="M92:N92" si="116">COUNTIF(M$37:M$68,M59)</f>
        <v>1</v>
      </c>
      <c r="N92" s="12">
        <f t="shared" si="116"/>
        <v>1</v>
      </c>
      <c r="O92" s="12">
        <f t="shared" ref="O92" si="117">COUNTIF(O$37:O$68,O59)</f>
        <v>1</v>
      </c>
      <c r="P92" s="12">
        <f t="shared" ref="P92" si="118">COUNTIF(P$37:P$68,P59)</f>
        <v>1</v>
      </c>
      <c r="Q92" s="12">
        <f t="shared" ref="Q92:X92" si="119">COUNTIF(Q$37:Q$68,Q59)</f>
        <v>1</v>
      </c>
      <c r="R92" s="12">
        <f t="shared" si="119"/>
        <v>1</v>
      </c>
      <c r="S92" s="12">
        <f t="shared" si="119"/>
        <v>1</v>
      </c>
      <c r="T92" s="12">
        <f t="shared" si="119"/>
        <v>1</v>
      </c>
      <c r="U92" s="12">
        <f t="shared" si="119"/>
        <v>1</v>
      </c>
      <c r="V92" s="12">
        <f t="shared" si="119"/>
        <v>1</v>
      </c>
      <c r="W92" s="12">
        <f t="shared" si="119"/>
        <v>1</v>
      </c>
      <c r="X92" s="12">
        <f t="shared" si="119"/>
        <v>1</v>
      </c>
    </row>
    <row r="93" spans="2:24" x14ac:dyDescent="0.2">
      <c r="B93" s="12">
        <f t="shared" ref="B93:L93" si="120">COUNTIF(B$37:B$68,B60)</f>
        <v>1</v>
      </c>
      <c r="C93" s="12">
        <f t="shared" si="120"/>
        <v>1</v>
      </c>
      <c r="D93" s="12">
        <f t="shared" si="120"/>
        <v>1</v>
      </c>
      <c r="E93" s="12">
        <f t="shared" si="120"/>
        <v>1</v>
      </c>
      <c r="F93" s="12">
        <f t="shared" si="120"/>
        <v>1</v>
      </c>
      <c r="G93" s="12">
        <f t="shared" si="120"/>
        <v>1</v>
      </c>
      <c r="H93" s="12">
        <f t="shared" si="120"/>
        <v>1</v>
      </c>
      <c r="I93" s="12">
        <f t="shared" si="120"/>
        <v>1</v>
      </c>
      <c r="J93" s="12">
        <f t="shared" si="120"/>
        <v>1</v>
      </c>
      <c r="K93" s="12">
        <f t="shared" si="120"/>
        <v>1</v>
      </c>
      <c r="L93" s="12">
        <f t="shared" si="120"/>
        <v>1</v>
      </c>
      <c r="M93" s="12">
        <f t="shared" ref="M93:N93" si="121">COUNTIF(M$37:M$68,M60)</f>
        <v>1</v>
      </c>
      <c r="N93" s="12">
        <f t="shared" si="121"/>
        <v>1</v>
      </c>
      <c r="O93" s="12">
        <f t="shared" ref="O93" si="122">COUNTIF(O$37:O$68,O60)</f>
        <v>1</v>
      </c>
      <c r="P93" s="12">
        <f t="shared" ref="P93" si="123">COUNTIF(P$37:P$68,P60)</f>
        <v>1</v>
      </c>
      <c r="Q93" s="12">
        <f t="shared" ref="Q93:X93" si="124">COUNTIF(Q$37:Q$68,Q60)</f>
        <v>1</v>
      </c>
      <c r="R93" s="12">
        <f t="shared" si="124"/>
        <v>1</v>
      </c>
      <c r="S93" s="12">
        <f t="shared" si="124"/>
        <v>1</v>
      </c>
      <c r="T93" s="12">
        <f t="shared" si="124"/>
        <v>1</v>
      </c>
      <c r="U93" s="12">
        <f t="shared" si="124"/>
        <v>1</v>
      </c>
      <c r="V93" s="12">
        <f t="shared" si="124"/>
        <v>1</v>
      </c>
      <c r="W93" s="12">
        <f t="shared" si="124"/>
        <v>1</v>
      </c>
      <c r="X93" s="12">
        <f t="shared" si="124"/>
        <v>1</v>
      </c>
    </row>
    <row r="94" spans="2:24" x14ac:dyDescent="0.2">
      <c r="B94" s="12">
        <f t="shared" ref="B94:L94" si="125">COUNTIF(B$37:B$68,B61)</f>
        <v>1</v>
      </c>
      <c r="C94" s="12">
        <f t="shared" si="125"/>
        <v>1</v>
      </c>
      <c r="D94" s="12">
        <f t="shared" si="125"/>
        <v>1</v>
      </c>
      <c r="E94" s="12">
        <f t="shared" si="125"/>
        <v>1</v>
      </c>
      <c r="F94" s="12">
        <f t="shared" si="125"/>
        <v>1</v>
      </c>
      <c r="G94" s="12">
        <f t="shared" si="125"/>
        <v>1</v>
      </c>
      <c r="H94" s="12">
        <f t="shared" si="125"/>
        <v>1</v>
      </c>
      <c r="I94" s="12">
        <f t="shared" si="125"/>
        <v>1</v>
      </c>
      <c r="J94" s="12">
        <f t="shared" si="125"/>
        <v>1</v>
      </c>
      <c r="K94" s="12">
        <f t="shared" si="125"/>
        <v>1</v>
      </c>
      <c r="L94" s="12">
        <f t="shared" si="125"/>
        <v>1</v>
      </c>
      <c r="M94" s="12">
        <f t="shared" ref="M94:N94" si="126">COUNTIF(M$37:M$68,M61)</f>
        <v>1</v>
      </c>
      <c r="N94" s="12">
        <f t="shared" si="126"/>
        <v>1</v>
      </c>
      <c r="O94" s="12">
        <f t="shared" ref="O94" si="127">COUNTIF(O$37:O$68,O61)</f>
        <v>1</v>
      </c>
      <c r="P94" s="12">
        <f t="shared" ref="P94" si="128">COUNTIF(P$37:P$68,P61)</f>
        <v>1</v>
      </c>
      <c r="Q94" s="12">
        <f t="shared" ref="Q94:X94" si="129">COUNTIF(Q$37:Q$68,Q61)</f>
        <v>1</v>
      </c>
      <c r="R94" s="12">
        <f t="shared" si="129"/>
        <v>1</v>
      </c>
      <c r="S94" s="12">
        <f t="shared" si="129"/>
        <v>1</v>
      </c>
      <c r="T94" s="12">
        <f t="shared" si="129"/>
        <v>1</v>
      </c>
      <c r="U94" s="12">
        <f t="shared" si="129"/>
        <v>1</v>
      </c>
      <c r="V94" s="12">
        <f t="shared" si="129"/>
        <v>1</v>
      </c>
      <c r="W94" s="12">
        <f t="shared" si="129"/>
        <v>1</v>
      </c>
      <c r="X94" s="12">
        <f t="shared" si="129"/>
        <v>1</v>
      </c>
    </row>
    <row r="95" spans="2:24" x14ac:dyDescent="0.2">
      <c r="B95" s="12">
        <f t="shared" ref="B95:L95" si="130">COUNTIF(B$37:B$68,B62)</f>
        <v>1</v>
      </c>
      <c r="C95" s="12">
        <f t="shared" si="130"/>
        <v>1</v>
      </c>
      <c r="D95" s="12">
        <f t="shared" si="130"/>
        <v>1</v>
      </c>
      <c r="E95" s="12">
        <f t="shared" si="130"/>
        <v>1</v>
      </c>
      <c r="F95" s="12">
        <f t="shared" si="130"/>
        <v>1</v>
      </c>
      <c r="G95" s="12">
        <f t="shared" si="130"/>
        <v>1</v>
      </c>
      <c r="H95" s="12">
        <f t="shared" si="130"/>
        <v>1</v>
      </c>
      <c r="I95" s="12">
        <f t="shared" si="130"/>
        <v>1</v>
      </c>
      <c r="J95" s="12">
        <f t="shared" si="130"/>
        <v>1</v>
      </c>
      <c r="K95" s="12">
        <f t="shared" si="130"/>
        <v>1</v>
      </c>
      <c r="L95" s="12">
        <f t="shared" si="130"/>
        <v>1</v>
      </c>
      <c r="M95" s="12">
        <f t="shared" ref="M95:N95" si="131">COUNTIF(M$37:M$68,M62)</f>
        <v>1</v>
      </c>
      <c r="N95" s="12">
        <f t="shared" si="131"/>
        <v>1</v>
      </c>
      <c r="O95" s="12">
        <f t="shared" ref="O95" si="132">COUNTIF(O$37:O$68,O62)</f>
        <v>1</v>
      </c>
      <c r="P95" s="12">
        <f t="shared" ref="P95" si="133">COUNTIF(P$37:P$68,P62)</f>
        <v>1</v>
      </c>
      <c r="Q95" s="12">
        <f t="shared" ref="Q95:X95" si="134">COUNTIF(Q$37:Q$68,Q62)</f>
        <v>1</v>
      </c>
      <c r="R95" s="12">
        <f t="shared" si="134"/>
        <v>1</v>
      </c>
      <c r="S95" s="12">
        <f t="shared" si="134"/>
        <v>1</v>
      </c>
      <c r="T95" s="12">
        <f t="shared" si="134"/>
        <v>1</v>
      </c>
      <c r="U95" s="12">
        <f t="shared" si="134"/>
        <v>1</v>
      </c>
      <c r="V95" s="12">
        <f t="shared" si="134"/>
        <v>1</v>
      </c>
      <c r="W95" s="12">
        <f t="shared" si="134"/>
        <v>1</v>
      </c>
      <c r="X95" s="12">
        <f t="shared" si="134"/>
        <v>1</v>
      </c>
    </row>
    <row r="96" spans="2:24" x14ac:dyDescent="0.2">
      <c r="B96" s="12">
        <f t="shared" ref="B96:L96" si="135">COUNTIF(B$37:B$68,B63)</f>
        <v>1</v>
      </c>
      <c r="C96" s="12">
        <f t="shared" si="135"/>
        <v>1</v>
      </c>
      <c r="D96" s="12">
        <f t="shared" si="135"/>
        <v>1</v>
      </c>
      <c r="E96" s="12">
        <f t="shared" si="135"/>
        <v>1</v>
      </c>
      <c r="F96" s="12">
        <f t="shared" si="135"/>
        <v>1</v>
      </c>
      <c r="G96" s="12">
        <f t="shared" si="135"/>
        <v>1</v>
      </c>
      <c r="H96" s="12">
        <f t="shared" si="135"/>
        <v>1</v>
      </c>
      <c r="I96" s="12">
        <f t="shared" si="135"/>
        <v>1</v>
      </c>
      <c r="J96" s="12">
        <f t="shared" si="135"/>
        <v>1</v>
      </c>
      <c r="K96" s="12">
        <f t="shared" si="135"/>
        <v>1</v>
      </c>
      <c r="L96" s="12">
        <f t="shared" si="135"/>
        <v>1</v>
      </c>
      <c r="M96" s="12">
        <f t="shared" ref="M96:N96" si="136">COUNTIF(M$37:M$68,M63)</f>
        <v>1</v>
      </c>
      <c r="N96" s="12">
        <f t="shared" si="136"/>
        <v>1</v>
      </c>
      <c r="O96" s="12">
        <f t="shared" ref="O96" si="137">COUNTIF(O$37:O$68,O63)</f>
        <v>1</v>
      </c>
      <c r="P96" s="12">
        <f t="shared" ref="P96" si="138">COUNTIF(P$37:P$68,P63)</f>
        <v>1</v>
      </c>
      <c r="Q96" s="12">
        <f t="shared" ref="Q96:X96" si="139">COUNTIF(Q$37:Q$68,Q63)</f>
        <v>1</v>
      </c>
      <c r="R96" s="12">
        <f t="shared" si="139"/>
        <v>1</v>
      </c>
      <c r="S96" s="12">
        <f t="shared" si="139"/>
        <v>1</v>
      </c>
      <c r="T96" s="12">
        <f t="shared" si="139"/>
        <v>1</v>
      </c>
      <c r="U96" s="12">
        <f t="shared" si="139"/>
        <v>1</v>
      </c>
      <c r="V96" s="12">
        <f t="shared" si="139"/>
        <v>1</v>
      </c>
      <c r="W96" s="12">
        <f t="shared" si="139"/>
        <v>1</v>
      </c>
      <c r="X96" s="12">
        <f t="shared" si="139"/>
        <v>1</v>
      </c>
    </row>
    <row r="97" spans="2:24" x14ac:dyDescent="0.2">
      <c r="B97" s="12">
        <f t="shared" ref="B97:L97" si="140">COUNTIF(B$37:B$68,B64)</f>
        <v>1</v>
      </c>
      <c r="C97" s="12">
        <f t="shared" si="140"/>
        <v>1</v>
      </c>
      <c r="D97" s="12">
        <f t="shared" si="140"/>
        <v>1</v>
      </c>
      <c r="E97" s="12">
        <f t="shared" si="140"/>
        <v>1</v>
      </c>
      <c r="F97" s="12">
        <f t="shared" si="140"/>
        <v>1</v>
      </c>
      <c r="G97" s="12">
        <f t="shared" si="140"/>
        <v>1</v>
      </c>
      <c r="H97" s="12">
        <f t="shared" si="140"/>
        <v>1</v>
      </c>
      <c r="I97" s="12">
        <f t="shared" si="140"/>
        <v>1</v>
      </c>
      <c r="J97" s="12">
        <f t="shared" si="140"/>
        <v>1</v>
      </c>
      <c r="K97" s="12">
        <f t="shared" si="140"/>
        <v>1</v>
      </c>
      <c r="L97" s="12">
        <f t="shared" si="140"/>
        <v>1</v>
      </c>
      <c r="M97" s="12">
        <f t="shared" ref="M97:N97" si="141">COUNTIF(M$37:M$68,M64)</f>
        <v>1</v>
      </c>
      <c r="N97" s="12">
        <f t="shared" si="141"/>
        <v>1</v>
      </c>
      <c r="O97" s="12">
        <f t="shared" ref="O97" si="142">COUNTIF(O$37:O$68,O64)</f>
        <v>1</v>
      </c>
      <c r="P97" s="12">
        <f t="shared" ref="P97" si="143">COUNTIF(P$37:P$68,P64)</f>
        <v>1</v>
      </c>
      <c r="Q97" s="12">
        <f t="shared" ref="Q97:X97" si="144">COUNTIF(Q$37:Q$68,Q64)</f>
        <v>1</v>
      </c>
      <c r="R97" s="12">
        <f t="shared" si="144"/>
        <v>1</v>
      </c>
      <c r="S97" s="12">
        <f t="shared" si="144"/>
        <v>1</v>
      </c>
      <c r="T97" s="12">
        <f t="shared" si="144"/>
        <v>1</v>
      </c>
      <c r="U97" s="12">
        <f t="shared" si="144"/>
        <v>1</v>
      </c>
      <c r="V97" s="12">
        <f t="shared" si="144"/>
        <v>1</v>
      </c>
      <c r="W97" s="12">
        <f t="shared" si="144"/>
        <v>1</v>
      </c>
      <c r="X97" s="12">
        <f t="shared" si="144"/>
        <v>1</v>
      </c>
    </row>
    <row r="98" spans="2:24" x14ac:dyDescent="0.2">
      <c r="B98" s="12">
        <f t="shared" ref="B98:L98" si="145">COUNTIF(B$37:B$68,B65)</f>
        <v>1</v>
      </c>
      <c r="C98" s="12">
        <f t="shared" si="145"/>
        <v>1</v>
      </c>
      <c r="D98" s="12">
        <f t="shared" si="145"/>
        <v>1</v>
      </c>
      <c r="E98" s="12">
        <f t="shared" si="145"/>
        <v>1</v>
      </c>
      <c r="F98" s="12">
        <f t="shared" si="145"/>
        <v>1</v>
      </c>
      <c r="G98" s="12">
        <f t="shared" si="145"/>
        <v>1</v>
      </c>
      <c r="H98" s="12">
        <f t="shared" si="145"/>
        <v>1</v>
      </c>
      <c r="I98" s="12">
        <f t="shared" si="145"/>
        <v>1</v>
      </c>
      <c r="J98" s="12">
        <f t="shared" si="145"/>
        <v>1</v>
      </c>
      <c r="K98" s="12">
        <f t="shared" si="145"/>
        <v>1</v>
      </c>
      <c r="L98" s="12">
        <f t="shared" si="145"/>
        <v>1</v>
      </c>
      <c r="M98" s="12">
        <f t="shared" ref="M98:N98" si="146">COUNTIF(M$37:M$68,M65)</f>
        <v>1</v>
      </c>
      <c r="N98" s="12">
        <f t="shared" si="146"/>
        <v>1</v>
      </c>
      <c r="O98" s="12">
        <f t="shared" ref="O98" si="147">COUNTIF(O$37:O$68,O65)</f>
        <v>1</v>
      </c>
      <c r="P98" s="12">
        <f t="shared" ref="P98" si="148">COUNTIF(P$37:P$68,P65)</f>
        <v>1</v>
      </c>
      <c r="Q98" s="12">
        <f t="shared" ref="Q98:X98" si="149">COUNTIF(Q$37:Q$68,Q65)</f>
        <v>1</v>
      </c>
      <c r="R98" s="12">
        <f t="shared" si="149"/>
        <v>1</v>
      </c>
      <c r="S98" s="12">
        <f t="shared" si="149"/>
        <v>1</v>
      </c>
      <c r="T98" s="12">
        <f t="shared" si="149"/>
        <v>1</v>
      </c>
      <c r="U98" s="12">
        <f t="shared" si="149"/>
        <v>1</v>
      </c>
      <c r="V98" s="12">
        <f t="shared" si="149"/>
        <v>1</v>
      </c>
      <c r="W98" s="12">
        <f t="shared" si="149"/>
        <v>1</v>
      </c>
      <c r="X98" s="12">
        <f t="shared" si="149"/>
        <v>1</v>
      </c>
    </row>
    <row r="99" spans="2:24" x14ac:dyDescent="0.2">
      <c r="B99" s="12">
        <f t="shared" ref="B99:L99" si="150">COUNTIF(B$37:B$68,B66)</f>
        <v>1</v>
      </c>
      <c r="C99" s="12">
        <f t="shared" si="150"/>
        <v>1</v>
      </c>
      <c r="D99" s="12">
        <f t="shared" si="150"/>
        <v>1</v>
      </c>
      <c r="E99" s="12">
        <f t="shared" si="150"/>
        <v>1</v>
      </c>
      <c r="F99" s="12">
        <f t="shared" si="150"/>
        <v>1</v>
      </c>
      <c r="G99" s="12">
        <f t="shared" si="150"/>
        <v>1</v>
      </c>
      <c r="H99" s="12">
        <f t="shared" si="150"/>
        <v>1</v>
      </c>
      <c r="I99" s="12">
        <f t="shared" si="150"/>
        <v>1</v>
      </c>
      <c r="J99" s="12">
        <f t="shared" si="150"/>
        <v>1</v>
      </c>
      <c r="K99" s="12">
        <f t="shared" si="150"/>
        <v>1</v>
      </c>
      <c r="L99" s="12">
        <f t="shared" si="150"/>
        <v>1</v>
      </c>
      <c r="M99" s="12">
        <f t="shared" ref="M99:N99" si="151">COUNTIF(M$37:M$68,M66)</f>
        <v>1</v>
      </c>
      <c r="N99" s="12">
        <f t="shared" si="151"/>
        <v>1</v>
      </c>
      <c r="O99" s="12">
        <f t="shared" ref="O99" si="152">COUNTIF(O$37:O$68,O66)</f>
        <v>1</v>
      </c>
      <c r="P99" s="12">
        <f t="shared" ref="P99" si="153">COUNTIF(P$37:P$68,P66)</f>
        <v>1</v>
      </c>
      <c r="Q99" s="12">
        <f t="shared" ref="Q99:X99" si="154">COUNTIF(Q$37:Q$68,Q66)</f>
        <v>1</v>
      </c>
      <c r="R99" s="12">
        <f t="shared" si="154"/>
        <v>1</v>
      </c>
      <c r="S99" s="12">
        <f t="shared" si="154"/>
        <v>1</v>
      </c>
      <c r="T99" s="12">
        <f t="shared" si="154"/>
        <v>1</v>
      </c>
      <c r="U99" s="12">
        <f t="shared" si="154"/>
        <v>1</v>
      </c>
      <c r="V99" s="12">
        <f t="shared" si="154"/>
        <v>1</v>
      </c>
      <c r="W99" s="12">
        <f t="shared" si="154"/>
        <v>1</v>
      </c>
      <c r="X99" s="12">
        <f t="shared" si="154"/>
        <v>1</v>
      </c>
    </row>
    <row r="100" spans="2:24" x14ac:dyDescent="0.2">
      <c r="B100" s="12">
        <f t="shared" ref="B100:L100" si="155">COUNTIF(B$37:B$68,B67)</f>
        <v>1</v>
      </c>
      <c r="C100" s="12">
        <f t="shared" si="155"/>
        <v>1</v>
      </c>
      <c r="D100" s="12">
        <f t="shared" si="155"/>
        <v>1</v>
      </c>
      <c r="E100" s="12">
        <f t="shared" si="155"/>
        <v>1</v>
      </c>
      <c r="F100" s="12">
        <f t="shared" si="155"/>
        <v>1</v>
      </c>
      <c r="G100" s="12">
        <f t="shared" si="155"/>
        <v>1</v>
      </c>
      <c r="H100" s="12">
        <f t="shared" si="155"/>
        <v>1</v>
      </c>
      <c r="I100" s="12">
        <f t="shared" si="155"/>
        <v>1</v>
      </c>
      <c r="J100" s="12">
        <f t="shared" si="155"/>
        <v>1</v>
      </c>
      <c r="K100" s="12">
        <f t="shared" si="155"/>
        <v>1</v>
      </c>
      <c r="L100" s="12">
        <f t="shared" si="155"/>
        <v>1</v>
      </c>
      <c r="M100" s="12">
        <f t="shared" ref="M100:N100" si="156">COUNTIF(M$37:M$68,M67)</f>
        <v>1</v>
      </c>
      <c r="N100" s="12">
        <f t="shared" si="156"/>
        <v>1</v>
      </c>
      <c r="O100" s="12">
        <f t="shared" ref="O100" si="157">COUNTIF(O$37:O$68,O67)</f>
        <v>1</v>
      </c>
      <c r="P100" s="12">
        <f t="shared" ref="P100" si="158">COUNTIF(P$37:P$68,P67)</f>
        <v>1</v>
      </c>
      <c r="Q100" s="12">
        <f t="shared" ref="Q100:X100" si="159">COUNTIF(Q$37:Q$68,Q67)</f>
        <v>1</v>
      </c>
      <c r="R100" s="12">
        <f t="shared" si="159"/>
        <v>1</v>
      </c>
      <c r="S100" s="12">
        <f t="shared" si="159"/>
        <v>1</v>
      </c>
      <c r="T100" s="12">
        <f t="shared" si="159"/>
        <v>1</v>
      </c>
      <c r="U100" s="12">
        <f t="shared" si="159"/>
        <v>1</v>
      </c>
      <c r="V100" s="12">
        <f t="shared" si="159"/>
        <v>1</v>
      </c>
      <c r="W100" s="12">
        <f t="shared" si="159"/>
        <v>1</v>
      </c>
      <c r="X100" s="12">
        <f t="shared" si="159"/>
        <v>1</v>
      </c>
    </row>
    <row r="101" spans="2:24" x14ac:dyDescent="0.2">
      <c r="B101" s="12">
        <f t="shared" ref="B101:L101" si="160">COUNTIF(B$37:B$68,B68)</f>
        <v>1</v>
      </c>
      <c r="C101" s="12">
        <f t="shared" si="160"/>
        <v>1</v>
      </c>
      <c r="D101" s="12">
        <f t="shared" si="160"/>
        <v>1</v>
      </c>
      <c r="E101" s="12">
        <f t="shared" si="160"/>
        <v>1</v>
      </c>
      <c r="F101" s="12">
        <f t="shared" si="160"/>
        <v>1</v>
      </c>
      <c r="G101" s="12">
        <f t="shared" si="160"/>
        <v>1</v>
      </c>
      <c r="H101" s="12">
        <f t="shared" si="160"/>
        <v>1</v>
      </c>
      <c r="I101" s="12">
        <f t="shared" si="160"/>
        <v>1</v>
      </c>
      <c r="J101" s="12">
        <f t="shared" si="160"/>
        <v>1</v>
      </c>
      <c r="K101" s="12">
        <f t="shared" si="160"/>
        <v>1</v>
      </c>
      <c r="L101" s="12">
        <f t="shared" si="160"/>
        <v>1</v>
      </c>
      <c r="M101" s="12">
        <f t="shared" ref="M101:N101" si="161">COUNTIF(M$37:M$68,M68)</f>
        <v>1</v>
      </c>
      <c r="N101" s="12">
        <f t="shared" si="161"/>
        <v>1</v>
      </c>
      <c r="O101" s="12">
        <f t="shared" ref="O101" si="162">COUNTIF(O$37:O$68,O68)</f>
        <v>1</v>
      </c>
      <c r="P101" s="12">
        <f t="shared" ref="P101" si="163">COUNTIF(P$37:P$68,P68)</f>
        <v>1</v>
      </c>
      <c r="Q101" s="12">
        <f t="shared" ref="Q101:X101" si="164">COUNTIF(Q$37:Q$68,Q68)</f>
        <v>1</v>
      </c>
      <c r="R101" s="12">
        <f t="shared" si="164"/>
        <v>1</v>
      </c>
      <c r="S101" s="12">
        <f t="shared" si="164"/>
        <v>1</v>
      </c>
      <c r="T101" s="12">
        <f t="shared" si="164"/>
        <v>1</v>
      </c>
      <c r="U101" s="12">
        <f t="shared" si="164"/>
        <v>1</v>
      </c>
      <c r="V101" s="12">
        <f t="shared" si="164"/>
        <v>1</v>
      </c>
      <c r="W101" s="12">
        <f t="shared" si="164"/>
        <v>1</v>
      </c>
      <c r="X101" s="12">
        <f t="shared" si="164"/>
        <v>1</v>
      </c>
    </row>
  </sheetData>
  <conditionalFormatting sqref="B35:X35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/>
  </sheetViews>
  <sheetFormatPr baseColWidth="10" defaultRowHeight="14.25" x14ac:dyDescent="0.2"/>
  <cols>
    <col min="1" max="1" width="12.625" style="4" customWidth="1"/>
    <col min="2" max="24" width="5.625" style="4" customWidth="1"/>
    <col min="25" max="33" width="3.625" style="4" customWidth="1"/>
    <col min="34" max="16384" width="11" style="4"/>
  </cols>
  <sheetData>
    <row r="1" spans="1:33" ht="15" x14ac:dyDescent="0.25">
      <c r="A1" s="36" t="str">
        <f>Übersicht!D1</f>
        <v>Rams</v>
      </c>
      <c r="B1" s="37" t="s">
        <v>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3" x14ac:dyDescent="0.2">
      <c r="A2" s="1">
        <v>32</v>
      </c>
      <c r="B2" s="31" t="str">
        <f>IF('Draft Order'!B37=$A$1,ABS(33-'Draft Order'!$A2),IF(SUM(B$1:B1)=0,"","|"))</f>
        <v/>
      </c>
      <c r="C2" s="31" t="str">
        <f>IF('Draft Order'!C37=$A$1,ABS(33-'Draft Order'!$A2),IF(SUM(C$1:C1)=0,"","|"))</f>
        <v/>
      </c>
      <c r="D2" s="31" t="str">
        <f>IF('Draft Order'!D37=$A$1,ABS(33-'Draft Order'!$A2),IF(SUM(D$1:D1)=0,"","|"))</f>
        <v/>
      </c>
      <c r="E2" s="31" t="str">
        <f>IF('Draft Order'!E37=$A$1,ABS(33-'Draft Order'!$A2),IF(SUM(E$1:E1)=0,"","|"))</f>
        <v/>
      </c>
      <c r="F2" s="31" t="str">
        <f>IF('Draft Order'!F37=$A$1,ABS(33-'Draft Order'!$A2),IF(SUM(F$1:F1)=0,"","|"))</f>
        <v/>
      </c>
      <c r="G2" s="31" t="str">
        <f>IF('Draft Order'!G37=$A$1,ABS(33-'Draft Order'!$A2),IF(SUM(G$1:G1)=0,"","|"))</f>
        <v/>
      </c>
      <c r="H2" s="31" t="str">
        <f>IF('Draft Order'!H37=$A$1,ABS(33-'Draft Order'!$A2),IF(SUM(H$1:H1)=0,"","|"))</f>
        <v/>
      </c>
      <c r="I2" s="31" t="str">
        <f>IF('Draft Order'!I37=$A$1,ABS(33-'Draft Order'!$A2),IF(SUM(I$1:I1)=0,"","|"))</f>
        <v/>
      </c>
      <c r="J2" s="31">
        <f>IF('Draft Order'!J37=$A$1,ABS(33-'Draft Order'!$A2),IF(SUM(J$1:J1)=0,"","|"))</f>
        <v>32</v>
      </c>
      <c r="K2" s="31" t="str">
        <f>IF('Draft Order'!K37=$A$1,ABS(33-'Draft Order'!$A2),IF(SUM(K$1:K1)=0,"","|"))</f>
        <v/>
      </c>
      <c r="L2" s="31" t="str">
        <f>IF('Draft Order'!L37=$A$1,ABS(33-'Draft Order'!$A2),IF(SUM(L$1:L1)=0,"","|"))</f>
        <v/>
      </c>
      <c r="M2" s="31" t="str">
        <f>IF('Draft Order'!M37=$A$1,ABS(33-'Draft Order'!$A2),IF(SUM(M$1:M1)=0,"","|"))</f>
        <v/>
      </c>
      <c r="N2" s="31" t="str">
        <f>IF('Draft Order'!N37=$A$1,ABS(33-'Draft Order'!$A2),IF(SUM(N$1:N1)=0,"","|"))</f>
        <v/>
      </c>
      <c r="O2" s="31" t="str">
        <f>IF('Draft Order'!O37=$A$1,ABS(33-'Draft Order'!$A2),IF(SUM(O$1:O1)=0,"","|"))</f>
        <v/>
      </c>
      <c r="P2" s="31" t="str">
        <f>IF('Draft Order'!P37=$A$1,ABS(33-'Draft Order'!$A2),IF(SUM(P$1:P1)=0,"","|"))</f>
        <v/>
      </c>
      <c r="Q2" s="31" t="str">
        <f>IF('Draft Order'!Q37=$A$1,ABS(33-'Draft Order'!$A2),IF(SUM(Q$1:Q1)=0,"","|"))</f>
        <v/>
      </c>
      <c r="R2" s="31" t="str">
        <f>IF('Draft Order'!R37=$A$1,ABS(33-'Draft Order'!$A2),IF(SUM(R$1:R1)=0,"","|"))</f>
        <v/>
      </c>
      <c r="S2" s="31" t="str">
        <f>IF('Draft Order'!S37=$A$1,ABS(33-'Draft Order'!$A2),IF(SUM(S$1:S1)=0,"","|"))</f>
        <v/>
      </c>
      <c r="T2" s="31" t="str">
        <f>IF('Draft Order'!T37=$A$1,ABS(33-'Draft Order'!$A2),IF(SUM(T$1:T1)=0,"","|"))</f>
        <v/>
      </c>
      <c r="U2" s="31" t="str">
        <f>IF('Draft Order'!U37=$A$1,ABS(33-'Draft Order'!$A2),IF(SUM(U$1:U1)=0,"","|"))</f>
        <v/>
      </c>
      <c r="V2" s="31" t="str">
        <f>IF('Draft Order'!V37=$A$1,ABS(33-'Draft Order'!$A2),IF(SUM(V$1:V1)=0,"","|"))</f>
        <v/>
      </c>
      <c r="W2" s="31" t="str">
        <f>IF('Draft Order'!W37=$A$1,ABS(33-'Draft Order'!$A2),IF(SUM(W$1:W1)=0,"","|"))</f>
        <v/>
      </c>
      <c r="X2" s="31" t="str">
        <f>IF('Draft Order'!X37=$A$1,ABS(33-'Draft Order'!$A2),IF(SUM(X$1:X1)=0,"","|"))</f>
        <v/>
      </c>
      <c r="Z2" s="21">
        <v>32</v>
      </c>
      <c r="AA2" s="17"/>
      <c r="AB2" s="17" t="str">
        <f t="shared" ref="AB2:AB33" si="0">IF(AND(AG2&lt;=3,AG2&gt;=1),"---",IF(AND(AG2="",OR(AF2=3,AF2=2)),"|    ",""))</f>
        <v/>
      </c>
      <c r="AC2" s="17" t="str">
        <f t="shared" ref="AC2:AC33" si="1">IF(AG2&lt;&gt;"","---",IF(OR(AF2=4,AF2=1),"|",""))</f>
        <v>---</v>
      </c>
      <c r="AD2" s="18" t="str">
        <f t="shared" ref="AD2:AD33" si="2">IF(AND(AG2&lt;=3,AG2&gt;=1),"---",IF(AND(AG2="",OR(AF2=3,AF2=2)),"    |",""))</f>
        <v/>
      </c>
      <c r="AE2" s="16"/>
      <c r="AF2" s="15">
        <f t="shared" ref="AF2:AF33" si="3">COUNTIF($B$39:$B$43,"&lt;"&amp;Z2)</f>
        <v>4</v>
      </c>
      <c r="AG2" s="15">
        <f>IF(AF2=4,4,"")</f>
        <v>4</v>
      </c>
    </row>
    <row r="3" spans="1:33" x14ac:dyDescent="0.2">
      <c r="A3" s="15">
        <v>31</v>
      </c>
      <c r="B3" s="31" t="str">
        <f>IF('Draft Order'!B38=$A$1,ABS(33-'Draft Order'!$A3),IF(SUM(B$1:B2)=0,"","|"))</f>
        <v/>
      </c>
      <c r="C3" s="31" t="str">
        <f>IF('Draft Order'!C38=$A$1,ABS(33-'Draft Order'!$A3),IF(SUM(C$1:C2)=0,"","|"))</f>
        <v/>
      </c>
      <c r="D3" s="31" t="str">
        <f>IF('Draft Order'!D38=$A$1,ABS(33-'Draft Order'!$A3),IF(SUM(D$1:D2)=0,"","|"))</f>
        <v/>
      </c>
      <c r="E3" s="31" t="str">
        <f>IF('Draft Order'!E38=$A$1,ABS(33-'Draft Order'!$A3),IF(SUM(E$1:E2)=0,"","|"))</f>
        <v/>
      </c>
      <c r="F3" s="31" t="str">
        <f>IF('Draft Order'!F38=$A$1,ABS(33-'Draft Order'!$A3),IF(SUM(F$1:F2)=0,"","|"))</f>
        <v/>
      </c>
      <c r="G3" s="31" t="str">
        <f>IF('Draft Order'!G38=$A$1,ABS(33-'Draft Order'!$A3),IF(SUM(G$1:G2)=0,"","|"))</f>
        <v/>
      </c>
      <c r="H3" s="31">
        <f>IF('Draft Order'!H38=$A$1,ABS(33-'Draft Order'!$A3),IF(SUM(H$1:H2)=0,"","|"))</f>
        <v>31</v>
      </c>
      <c r="I3" s="31">
        <f>IF('Draft Order'!I38=$A$1,ABS(33-'Draft Order'!$A3),IF(SUM(I$1:I2)=0,"","|"))</f>
        <v>31</v>
      </c>
      <c r="J3" s="31" t="str">
        <f>IF('Draft Order'!J38=$A$1,ABS(33-'Draft Order'!$A3),IF(SUM(J$1:J2)=0,"","|"))</f>
        <v>|</v>
      </c>
      <c r="K3" s="31" t="str">
        <f>IF('Draft Order'!K38=$A$1,ABS(33-'Draft Order'!$A3),IF(SUM(K$1:K2)=0,"","|"))</f>
        <v/>
      </c>
      <c r="L3" s="31">
        <f>IF('Draft Order'!L38=$A$1,ABS(33-'Draft Order'!$A3),IF(SUM(L$1:L2)=0,"","|"))</f>
        <v>31</v>
      </c>
      <c r="M3" s="31" t="str">
        <f>IF('Draft Order'!M38=$A$1,ABS(33-'Draft Order'!$A3),IF(SUM(M$1:M2)=0,"","|"))</f>
        <v/>
      </c>
      <c r="N3" s="31" t="str">
        <f>IF('Draft Order'!N38=$A$1,ABS(33-'Draft Order'!$A3),IF(SUM(N$1:N2)=0,"","|"))</f>
        <v/>
      </c>
      <c r="O3" s="31" t="str">
        <f>IF('Draft Order'!O38=$A$1,ABS(33-'Draft Order'!$A3),IF(SUM(O$1:O2)=0,"","|"))</f>
        <v/>
      </c>
      <c r="P3" s="31" t="str">
        <f>IF('Draft Order'!P38=$A$1,ABS(33-'Draft Order'!$A3),IF(SUM(P$1:P2)=0,"","|"))</f>
        <v/>
      </c>
      <c r="Q3" s="31" t="str">
        <f>IF('Draft Order'!Q38=$A$1,ABS(33-'Draft Order'!$A3),IF(SUM(Q$1:Q2)=0,"","|"))</f>
        <v/>
      </c>
      <c r="R3" s="31" t="str">
        <f>IF('Draft Order'!R38=$A$1,ABS(33-'Draft Order'!$A3),IF(SUM(R$1:R2)=0,"","|"))</f>
        <v/>
      </c>
      <c r="S3" s="31" t="str">
        <f>IF('Draft Order'!S38=$A$1,ABS(33-'Draft Order'!$A3),IF(SUM(S$1:S2)=0,"","|"))</f>
        <v/>
      </c>
      <c r="T3" s="31" t="str">
        <f>IF('Draft Order'!T38=$A$1,ABS(33-'Draft Order'!$A3),IF(SUM(T$1:T2)=0,"","|"))</f>
        <v/>
      </c>
      <c r="U3" s="31" t="str">
        <f>IF('Draft Order'!U38=$A$1,ABS(33-'Draft Order'!$A3),IF(SUM(U$1:U2)=0,"","|"))</f>
        <v/>
      </c>
      <c r="V3" s="31" t="str">
        <f>IF('Draft Order'!V38=$A$1,ABS(33-'Draft Order'!$A3),IF(SUM(V$1:V2)=0,"","|"))</f>
        <v/>
      </c>
      <c r="W3" s="31" t="str">
        <f>IF('Draft Order'!W38=$A$1,ABS(33-'Draft Order'!$A3),IF(SUM(W$1:W2)=0,"","|"))</f>
        <v/>
      </c>
      <c r="X3" s="31" t="str">
        <f>IF('Draft Order'!X38=$A$1,ABS(33-'Draft Order'!$A3),IF(SUM(X$1:X2)=0,"","|"))</f>
        <v/>
      </c>
      <c r="Z3" s="22">
        <v>31</v>
      </c>
      <c r="AA3" s="17"/>
      <c r="AB3" s="17" t="str">
        <f t="shared" si="0"/>
        <v/>
      </c>
      <c r="AC3" s="17" t="str">
        <f t="shared" si="1"/>
        <v>|</v>
      </c>
      <c r="AD3" s="18" t="str">
        <f t="shared" si="2"/>
        <v/>
      </c>
      <c r="AE3" s="16"/>
      <c r="AF3" s="15">
        <f t="shared" si="3"/>
        <v>4</v>
      </c>
      <c r="AG3" s="15" t="str">
        <f>IF(AF3=AF2,"",AF3)</f>
        <v/>
      </c>
    </row>
    <row r="4" spans="1:33" x14ac:dyDescent="0.2">
      <c r="A4" s="15">
        <v>30</v>
      </c>
      <c r="B4" s="31" t="str">
        <f>IF('Draft Order'!B39=$A$1,ABS(33-'Draft Order'!$A4),IF(SUM(B$1:B3)=0,"","|"))</f>
        <v/>
      </c>
      <c r="C4" s="31" t="str">
        <f>IF('Draft Order'!C39=$A$1,ABS(33-'Draft Order'!$A4),IF(SUM(C$1:C3)=0,"","|"))</f>
        <v/>
      </c>
      <c r="D4" s="31" t="str">
        <f>IF('Draft Order'!D39=$A$1,ABS(33-'Draft Order'!$A4),IF(SUM(D$1:D3)=0,"","|"))</f>
        <v/>
      </c>
      <c r="E4" s="31" t="str">
        <f>IF('Draft Order'!E39=$A$1,ABS(33-'Draft Order'!$A4),IF(SUM(E$1:E3)=0,"","|"))</f>
        <v/>
      </c>
      <c r="F4" s="31" t="str">
        <f>IF('Draft Order'!F39=$A$1,ABS(33-'Draft Order'!$A4),IF(SUM(F$1:F3)=0,"","|"))</f>
        <v/>
      </c>
      <c r="G4" s="31" t="str">
        <f>IF('Draft Order'!G39=$A$1,ABS(33-'Draft Order'!$A4),IF(SUM(G$1:G3)=0,"","|"))</f>
        <v/>
      </c>
      <c r="H4" s="31" t="str">
        <f>IF('Draft Order'!H39=$A$1,ABS(33-'Draft Order'!$A4),IF(SUM(H$1:H3)=0,"","|"))</f>
        <v>|</v>
      </c>
      <c r="I4" s="31" t="str">
        <f>IF('Draft Order'!I39=$A$1,ABS(33-'Draft Order'!$A4),IF(SUM(I$1:I3)=0,"","|"))</f>
        <v>|</v>
      </c>
      <c r="J4" s="31" t="str">
        <f>IF('Draft Order'!J39=$A$1,ABS(33-'Draft Order'!$A4),IF(SUM(J$1:J3)=0,"","|"))</f>
        <v>|</v>
      </c>
      <c r="K4" s="31" t="str">
        <f>IF('Draft Order'!K39=$A$1,ABS(33-'Draft Order'!$A4),IF(SUM(K$1:K3)=0,"","|"))</f>
        <v/>
      </c>
      <c r="L4" s="31" t="str">
        <f>IF('Draft Order'!L39=$A$1,ABS(33-'Draft Order'!$A4),IF(SUM(L$1:L3)=0,"","|"))</f>
        <v>|</v>
      </c>
      <c r="M4" s="31" t="str">
        <f>IF('Draft Order'!M39=$A$1,ABS(33-'Draft Order'!$A4),IF(SUM(M$1:M3)=0,"","|"))</f>
        <v/>
      </c>
      <c r="N4" s="31" t="str">
        <f>IF('Draft Order'!N39=$A$1,ABS(33-'Draft Order'!$A4),IF(SUM(N$1:N3)=0,"","|"))</f>
        <v/>
      </c>
      <c r="O4" s="31" t="str">
        <f>IF('Draft Order'!O39=$A$1,ABS(33-'Draft Order'!$A4),IF(SUM(O$1:O3)=0,"","|"))</f>
        <v/>
      </c>
      <c r="P4" s="31" t="str">
        <f>IF('Draft Order'!P39=$A$1,ABS(33-'Draft Order'!$A4),IF(SUM(P$1:P3)=0,"","|"))</f>
        <v/>
      </c>
      <c r="Q4" s="31" t="str">
        <f>IF('Draft Order'!Q39=$A$1,ABS(33-'Draft Order'!$A4),IF(SUM(Q$1:Q3)=0,"","|"))</f>
        <v/>
      </c>
      <c r="R4" s="31" t="str">
        <f>IF('Draft Order'!R39=$A$1,ABS(33-'Draft Order'!$A4),IF(SUM(R$1:R3)=0,"","|"))</f>
        <v/>
      </c>
      <c r="S4" s="31" t="str">
        <f>IF('Draft Order'!S39=$A$1,ABS(33-'Draft Order'!$A4),IF(SUM(S$1:S3)=0,"","|"))</f>
        <v/>
      </c>
      <c r="T4" s="31" t="str">
        <f>IF('Draft Order'!T39=$A$1,ABS(33-'Draft Order'!$A4),IF(SUM(T$1:T3)=0,"","|"))</f>
        <v/>
      </c>
      <c r="U4" s="31" t="str">
        <f>IF('Draft Order'!U39=$A$1,ABS(33-'Draft Order'!$A4),IF(SUM(U$1:U3)=0,"","|"))</f>
        <v/>
      </c>
      <c r="V4" s="31" t="str">
        <f>IF('Draft Order'!V39=$A$1,ABS(33-'Draft Order'!$A4),IF(SUM(V$1:V3)=0,"","|"))</f>
        <v/>
      </c>
      <c r="W4" s="31" t="str">
        <f>IF('Draft Order'!W39=$A$1,ABS(33-'Draft Order'!$A4),IF(SUM(W$1:W3)=0,"","|"))</f>
        <v/>
      </c>
      <c r="X4" s="31" t="str">
        <f>IF('Draft Order'!X39=$A$1,ABS(33-'Draft Order'!$A4),IF(SUM(X$1:X3)=0,"","|"))</f>
        <v/>
      </c>
      <c r="Z4" s="22">
        <v>30</v>
      </c>
      <c r="AA4" s="17"/>
      <c r="AB4" s="17" t="str">
        <f t="shared" si="0"/>
        <v/>
      </c>
      <c r="AC4" s="17" t="str">
        <f t="shared" si="1"/>
        <v>|</v>
      </c>
      <c r="AD4" s="18" t="str">
        <f t="shared" si="2"/>
        <v/>
      </c>
      <c r="AE4" s="16"/>
      <c r="AF4" s="15">
        <f t="shared" si="3"/>
        <v>4</v>
      </c>
      <c r="AG4" s="15" t="str">
        <f t="shared" ref="AG4:AG33" si="4">IF(AF4=AF3,"",AF4)</f>
        <v/>
      </c>
    </row>
    <row r="5" spans="1:33" x14ac:dyDescent="0.2">
      <c r="A5" s="15">
        <v>29</v>
      </c>
      <c r="B5" s="31" t="str">
        <f>IF('Draft Order'!B40=$A$1,ABS(33-'Draft Order'!$A5),IF(SUM(B$1:B4)=0,"","|"))</f>
        <v/>
      </c>
      <c r="C5" s="31" t="str">
        <f>IF('Draft Order'!C40=$A$1,ABS(33-'Draft Order'!$A5),IF(SUM(C$1:C4)=0,"","|"))</f>
        <v/>
      </c>
      <c r="D5" s="31" t="str">
        <f>IF('Draft Order'!D40=$A$1,ABS(33-'Draft Order'!$A5),IF(SUM(D$1:D4)=0,"","|"))</f>
        <v/>
      </c>
      <c r="E5" s="31" t="str">
        <f>IF('Draft Order'!E40=$A$1,ABS(33-'Draft Order'!$A5),IF(SUM(E$1:E4)=0,"","|"))</f>
        <v/>
      </c>
      <c r="F5" s="31" t="str">
        <f>IF('Draft Order'!F40=$A$1,ABS(33-'Draft Order'!$A5),IF(SUM(F$1:F4)=0,"","|"))</f>
        <v/>
      </c>
      <c r="G5" s="31" t="str">
        <f>IF('Draft Order'!G40=$A$1,ABS(33-'Draft Order'!$A5),IF(SUM(G$1:G4)=0,"","|"))</f>
        <v/>
      </c>
      <c r="H5" s="31" t="str">
        <f>IF('Draft Order'!H40=$A$1,ABS(33-'Draft Order'!$A5),IF(SUM(H$1:H4)=0,"","|"))</f>
        <v>|</v>
      </c>
      <c r="I5" s="31" t="str">
        <f>IF('Draft Order'!I40=$A$1,ABS(33-'Draft Order'!$A5),IF(SUM(I$1:I4)=0,"","|"))</f>
        <v>|</v>
      </c>
      <c r="J5" s="31" t="str">
        <f>IF('Draft Order'!J40=$A$1,ABS(33-'Draft Order'!$A5),IF(SUM(J$1:J4)=0,"","|"))</f>
        <v>|</v>
      </c>
      <c r="K5" s="31" t="str">
        <f>IF('Draft Order'!K40=$A$1,ABS(33-'Draft Order'!$A5),IF(SUM(K$1:K4)=0,"","|"))</f>
        <v/>
      </c>
      <c r="L5" s="31" t="str">
        <f>IF('Draft Order'!L40=$A$1,ABS(33-'Draft Order'!$A5),IF(SUM(L$1:L4)=0,"","|"))</f>
        <v>|</v>
      </c>
      <c r="M5" s="31" t="str">
        <f>IF('Draft Order'!M40=$A$1,ABS(33-'Draft Order'!$A5),IF(SUM(M$1:M4)=0,"","|"))</f>
        <v/>
      </c>
      <c r="N5" s="31" t="str">
        <f>IF('Draft Order'!N40=$A$1,ABS(33-'Draft Order'!$A5),IF(SUM(N$1:N4)=0,"","|"))</f>
        <v/>
      </c>
      <c r="O5" s="31" t="str">
        <f>IF('Draft Order'!O40=$A$1,ABS(33-'Draft Order'!$A5),IF(SUM(O$1:O4)=0,"","|"))</f>
        <v/>
      </c>
      <c r="P5" s="31" t="str">
        <f>IF('Draft Order'!P40=$A$1,ABS(33-'Draft Order'!$A5),IF(SUM(P$1:P4)=0,"","|"))</f>
        <v/>
      </c>
      <c r="Q5" s="31" t="str">
        <f>IF('Draft Order'!Q40=$A$1,ABS(33-'Draft Order'!$A5),IF(SUM(Q$1:Q4)=0,"","|"))</f>
        <v/>
      </c>
      <c r="R5" s="31" t="str">
        <f>IF('Draft Order'!R40=$A$1,ABS(33-'Draft Order'!$A5),IF(SUM(R$1:R4)=0,"","|"))</f>
        <v/>
      </c>
      <c r="S5" s="31" t="str">
        <f>IF('Draft Order'!S40=$A$1,ABS(33-'Draft Order'!$A5),IF(SUM(S$1:S4)=0,"","|"))</f>
        <v/>
      </c>
      <c r="T5" s="31" t="str">
        <f>IF('Draft Order'!T40=$A$1,ABS(33-'Draft Order'!$A5),IF(SUM(T$1:T4)=0,"","|"))</f>
        <v/>
      </c>
      <c r="U5" s="31" t="str">
        <f>IF('Draft Order'!U40=$A$1,ABS(33-'Draft Order'!$A5),IF(SUM(U$1:U4)=0,"","|"))</f>
        <v/>
      </c>
      <c r="V5" s="31" t="str">
        <f>IF('Draft Order'!V40=$A$1,ABS(33-'Draft Order'!$A5),IF(SUM(V$1:V4)=0,"","|"))</f>
        <v/>
      </c>
      <c r="W5" s="31" t="str">
        <f>IF('Draft Order'!W40=$A$1,ABS(33-'Draft Order'!$A5),IF(SUM(W$1:W4)=0,"","|"))</f>
        <v/>
      </c>
      <c r="X5" s="31" t="str">
        <f>IF('Draft Order'!X40=$A$1,ABS(33-'Draft Order'!$A5),IF(SUM(X$1:X4)=0,"","|"))</f>
        <v/>
      </c>
      <c r="Z5" s="22">
        <v>29</v>
      </c>
      <c r="AA5" s="17"/>
      <c r="AB5" s="17" t="str">
        <f t="shared" si="0"/>
        <v/>
      </c>
      <c r="AC5" s="17" t="str">
        <f t="shared" si="1"/>
        <v>|</v>
      </c>
      <c r="AD5" s="18" t="str">
        <f t="shared" si="2"/>
        <v/>
      </c>
      <c r="AE5" s="16"/>
      <c r="AF5" s="15">
        <f t="shared" si="3"/>
        <v>4</v>
      </c>
      <c r="AG5" s="15" t="str">
        <f t="shared" si="4"/>
        <v/>
      </c>
    </row>
    <row r="6" spans="1:33" x14ac:dyDescent="0.2">
      <c r="A6" s="15">
        <v>28</v>
      </c>
      <c r="B6" s="31" t="str">
        <f>IF('Draft Order'!B41=$A$1,ABS(33-'Draft Order'!$A6),IF(SUM(B$1:B5)=0,"","|"))</f>
        <v/>
      </c>
      <c r="C6" s="31" t="str">
        <f>IF('Draft Order'!C41=$A$1,ABS(33-'Draft Order'!$A6),IF(SUM(C$1:C5)=0,"","|"))</f>
        <v/>
      </c>
      <c r="D6" s="31" t="str">
        <f>IF('Draft Order'!D41=$A$1,ABS(33-'Draft Order'!$A6),IF(SUM(D$1:D5)=0,"","|"))</f>
        <v/>
      </c>
      <c r="E6" s="31" t="str">
        <f>IF('Draft Order'!E41=$A$1,ABS(33-'Draft Order'!$A6),IF(SUM(E$1:E5)=0,"","|"))</f>
        <v/>
      </c>
      <c r="F6" s="31" t="str">
        <f>IF('Draft Order'!F41=$A$1,ABS(33-'Draft Order'!$A6),IF(SUM(F$1:F5)=0,"","|"))</f>
        <v/>
      </c>
      <c r="G6" s="31" t="str">
        <f>IF('Draft Order'!G41=$A$1,ABS(33-'Draft Order'!$A6),IF(SUM(G$1:G5)=0,"","|"))</f>
        <v/>
      </c>
      <c r="H6" s="31" t="str">
        <f>IF('Draft Order'!H41=$A$1,ABS(33-'Draft Order'!$A6),IF(SUM(H$1:H5)=0,"","|"))</f>
        <v>|</v>
      </c>
      <c r="I6" s="31" t="str">
        <f>IF('Draft Order'!I41=$A$1,ABS(33-'Draft Order'!$A6),IF(SUM(I$1:I5)=0,"","|"))</f>
        <v>|</v>
      </c>
      <c r="J6" s="31" t="str">
        <f>IF('Draft Order'!J41=$A$1,ABS(33-'Draft Order'!$A6),IF(SUM(J$1:J5)=0,"","|"))</f>
        <v>|</v>
      </c>
      <c r="K6" s="31" t="str">
        <f>IF('Draft Order'!K41=$A$1,ABS(33-'Draft Order'!$A6),IF(SUM(K$1:K5)=0,"","|"))</f>
        <v/>
      </c>
      <c r="L6" s="31" t="str">
        <f>IF('Draft Order'!L41=$A$1,ABS(33-'Draft Order'!$A6),IF(SUM(L$1:L5)=0,"","|"))</f>
        <v>|</v>
      </c>
      <c r="M6" s="31" t="str">
        <f>IF('Draft Order'!M41=$A$1,ABS(33-'Draft Order'!$A6),IF(SUM(M$1:M5)=0,"","|"))</f>
        <v/>
      </c>
      <c r="N6" s="31" t="str">
        <f>IF('Draft Order'!N41=$A$1,ABS(33-'Draft Order'!$A6),IF(SUM(N$1:N5)=0,"","|"))</f>
        <v/>
      </c>
      <c r="O6" s="31" t="str">
        <f>IF('Draft Order'!O41=$A$1,ABS(33-'Draft Order'!$A6),IF(SUM(O$1:O5)=0,"","|"))</f>
        <v/>
      </c>
      <c r="P6" s="31" t="str">
        <f>IF('Draft Order'!P41=$A$1,ABS(33-'Draft Order'!$A6),IF(SUM(P$1:P5)=0,"","|"))</f>
        <v/>
      </c>
      <c r="Q6" s="31">
        <f>IF('Draft Order'!Q41=$A$1,ABS(33-'Draft Order'!$A6),IF(SUM(Q$1:Q5)=0,"","|"))</f>
        <v>28</v>
      </c>
      <c r="R6" s="31" t="str">
        <f>IF('Draft Order'!R41=$A$1,ABS(33-'Draft Order'!$A6),IF(SUM(R$1:R5)=0,"","|"))</f>
        <v/>
      </c>
      <c r="S6" s="31" t="str">
        <f>IF('Draft Order'!S41=$A$1,ABS(33-'Draft Order'!$A6),IF(SUM(S$1:S5)=0,"","|"))</f>
        <v/>
      </c>
      <c r="T6" s="31" t="str">
        <f>IF('Draft Order'!T41=$A$1,ABS(33-'Draft Order'!$A6),IF(SUM(T$1:T5)=0,"","|"))</f>
        <v/>
      </c>
      <c r="U6" s="31" t="str">
        <f>IF('Draft Order'!U41=$A$1,ABS(33-'Draft Order'!$A6),IF(SUM(U$1:U5)=0,"","|"))</f>
        <v/>
      </c>
      <c r="V6" s="31" t="str">
        <f>IF('Draft Order'!V41=$A$1,ABS(33-'Draft Order'!$A6),IF(SUM(V$1:V5)=0,"","|"))</f>
        <v/>
      </c>
      <c r="W6" s="31" t="str">
        <f>IF('Draft Order'!W41=$A$1,ABS(33-'Draft Order'!$A6),IF(SUM(W$1:W5)=0,"","|"))</f>
        <v/>
      </c>
      <c r="X6" s="31" t="str">
        <f>IF('Draft Order'!X41=$A$1,ABS(33-'Draft Order'!$A6),IF(SUM(X$1:X5)=0,"","|"))</f>
        <v/>
      </c>
      <c r="Z6" s="22">
        <v>28</v>
      </c>
      <c r="AA6" s="17"/>
      <c r="AB6" s="17" t="str">
        <f t="shared" si="0"/>
        <v/>
      </c>
      <c r="AC6" s="17" t="str">
        <f t="shared" si="1"/>
        <v>|</v>
      </c>
      <c r="AD6" s="18" t="str">
        <f t="shared" si="2"/>
        <v/>
      </c>
      <c r="AE6" s="16"/>
      <c r="AF6" s="15">
        <f t="shared" si="3"/>
        <v>4</v>
      </c>
      <c r="AG6" s="15" t="str">
        <f t="shared" si="4"/>
        <v/>
      </c>
    </row>
    <row r="7" spans="1:33" x14ac:dyDescent="0.2">
      <c r="A7" s="15">
        <v>27</v>
      </c>
      <c r="B7" s="31" t="str">
        <f>IF('Draft Order'!B42=$A$1,ABS(33-'Draft Order'!$A7),IF(SUM(B$1:B6)=0,"","|"))</f>
        <v/>
      </c>
      <c r="C7" s="31" t="str">
        <f>IF('Draft Order'!C42=$A$1,ABS(33-'Draft Order'!$A7),IF(SUM(C$1:C6)=0,"","|"))</f>
        <v/>
      </c>
      <c r="D7" s="31" t="str">
        <f>IF('Draft Order'!D42=$A$1,ABS(33-'Draft Order'!$A7),IF(SUM(D$1:D6)=0,"","|"))</f>
        <v/>
      </c>
      <c r="E7" s="31" t="str">
        <f>IF('Draft Order'!E42=$A$1,ABS(33-'Draft Order'!$A7),IF(SUM(E$1:E6)=0,"","|"))</f>
        <v/>
      </c>
      <c r="F7" s="31" t="str">
        <f>IF('Draft Order'!F42=$A$1,ABS(33-'Draft Order'!$A7),IF(SUM(F$1:F6)=0,"","|"))</f>
        <v/>
      </c>
      <c r="G7" s="31" t="str">
        <f>IF('Draft Order'!G42=$A$1,ABS(33-'Draft Order'!$A7),IF(SUM(G$1:G6)=0,"","|"))</f>
        <v/>
      </c>
      <c r="H7" s="31" t="str">
        <f>IF('Draft Order'!H42=$A$1,ABS(33-'Draft Order'!$A7),IF(SUM(H$1:H6)=0,"","|"))</f>
        <v>|</v>
      </c>
      <c r="I7" s="31" t="str">
        <f>IF('Draft Order'!I42=$A$1,ABS(33-'Draft Order'!$A7),IF(SUM(I$1:I6)=0,"","|"))</f>
        <v>|</v>
      </c>
      <c r="J7" s="31" t="str">
        <f>IF('Draft Order'!J42=$A$1,ABS(33-'Draft Order'!$A7),IF(SUM(J$1:J6)=0,"","|"))</f>
        <v>|</v>
      </c>
      <c r="K7" s="31" t="str">
        <f>IF('Draft Order'!K42=$A$1,ABS(33-'Draft Order'!$A7),IF(SUM(K$1:K6)=0,"","|"))</f>
        <v/>
      </c>
      <c r="L7" s="31" t="str">
        <f>IF('Draft Order'!L42=$A$1,ABS(33-'Draft Order'!$A7),IF(SUM(L$1:L6)=0,"","|"))</f>
        <v>|</v>
      </c>
      <c r="M7" s="31" t="str">
        <f>IF('Draft Order'!M42=$A$1,ABS(33-'Draft Order'!$A7),IF(SUM(M$1:M6)=0,"","|"))</f>
        <v/>
      </c>
      <c r="N7" s="31" t="str">
        <f>IF('Draft Order'!N42=$A$1,ABS(33-'Draft Order'!$A7),IF(SUM(N$1:N6)=0,"","|"))</f>
        <v/>
      </c>
      <c r="O7" s="31" t="str">
        <f>IF('Draft Order'!O42=$A$1,ABS(33-'Draft Order'!$A7),IF(SUM(O$1:O6)=0,"","|"))</f>
        <v/>
      </c>
      <c r="P7" s="31" t="str">
        <f>IF('Draft Order'!P42=$A$1,ABS(33-'Draft Order'!$A7),IF(SUM(P$1:P6)=0,"","|"))</f>
        <v/>
      </c>
      <c r="Q7" s="31" t="str">
        <f>IF('Draft Order'!Q42=$A$1,ABS(33-'Draft Order'!$A7),IF(SUM(Q$1:Q6)=0,"","|"))</f>
        <v>|</v>
      </c>
      <c r="R7" s="31" t="str">
        <f>IF('Draft Order'!R42=$A$1,ABS(33-'Draft Order'!$A7),IF(SUM(R$1:R6)=0,"","|"))</f>
        <v/>
      </c>
      <c r="S7" s="31" t="str">
        <f>IF('Draft Order'!S42=$A$1,ABS(33-'Draft Order'!$A7),IF(SUM(S$1:S6)=0,"","|"))</f>
        <v/>
      </c>
      <c r="T7" s="31" t="str">
        <f>IF('Draft Order'!T42=$A$1,ABS(33-'Draft Order'!$A7),IF(SUM(T$1:T6)=0,"","|"))</f>
        <v/>
      </c>
      <c r="U7" s="31" t="str">
        <f>IF('Draft Order'!U42=$A$1,ABS(33-'Draft Order'!$A7),IF(SUM(U$1:U6)=0,"","|"))</f>
        <v/>
      </c>
      <c r="V7" s="31" t="str">
        <f>IF('Draft Order'!V42=$A$1,ABS(33-'Draft Order'!$A7),IF(SUM(V$1:V6)=0,"","|"))</f>
        <v/>
      </c>
      <c r="W7" s="31">
        <f>IF('Draft Order'!W42=$A$1,ABS(33-'Draft Order'!$A7),IF(SUM(W$1:W6)=0,"","|"))</f>
        <v>27</v>
      </c>
      <c r="X7" s="31" t="str">
        <f>IF('Draft Order'!X42=$A$1,ABS(33-'Draft Order'!$A7),IF(SUM(X$1:X6)=0,"","|"))</f>
        <v/>
      </c>
      <c r="Z7" s="22">
        <v>27</v>
      </c>
      <c r="AA7" s="17"/>
      <c r="AB7" s="17" t="str">
        <f t="shared" si="0"/>
        <v/>
      </c>
      <c r="AC7" s="17" t="str">
        <f t="shared" si="1"/>
        <v>|</v>
      </c>
      <c r="AD7" s="18" t="str">
        <f t="shared" si="2"/>
        <v/>
      </c>
      <c r="AE7" s="16"/>
      <c r="AF7" s="15">
        <f t="shared" si="3"/>
        <v>4</v>
      </c>
      <c r="AG7" s="15" t="str">
        <f t="shared" si="4"/>
        <v/>
      </c>
    </row>
    <row r="8" spans="1:33" x14ac:dyDescent="0.2">
      <c r="A8" s="15">
        <v>26</v>
      </c>
      <c r="B8" s="31" t="str">
        <f>IF('Draft Order'!B43=$A$1,ABS(33-'Draft Order'!$A8),IF(SUM(B$1:B7)=0,"","|"))</f>
        <v/>
      </c>
      <c r="C8" s="31" t="str">
        <f>IF('Draft Order'!C43=$A$1,ABS(33-'Draft Order'!$A8),IF(SUM(C$1:C7)=0,"","|"))</f>
        <v/>
      </c>
      <c r="D8" s="31" t="str">
        <f>IF('Draft Order'!D43=$A$1,ABS(33-'Draft Order'!$A8),IF(SUM(D$1:D7)=0,"","|"))</f>
        <v/>
      </c>
      <c r="E8" s="31" t="str">
        <f>IF('Draft Order'!E43=$A$1,ABS(33-'Draft Order'!$A8),IF(SUM(E$1:E7)=0,"","|"))</f>
        <v/>
      </c>
      <c r="F8" s="31" t="str">
        <f>IF('Draft Order'!F43=$A$1,ABS(33-'Draft Order'!$A8),IF(SUM(F$1:F7)=0,"","|"))</f>
        <v/>
      </c>
      <c r="G8" s="31" t="str">
        <f>IF('Draft Order'!G43=$A$1,ABS(33-'Draft Order'!$A8),IF(SUM(G$1:G7)=0,"","|"))</f>
        <v/>
      </c>
      <c r="H8" s="31" t="str">
        <f>IF('Draft Order'!H43=$A$1,ABS(33-'Draft Order'!$A8),IF(SUM(H$1:H7)=0,"","|"))</f>
        <v>|</v>
      </c>
      <c r="I8" s="31" t="str">
        <f>IF('Draft Order'!I43=$A$1,ABS(33-'Draft Order'!$A8),IF(SUM(I$1:I7)=0,"","|"))</f>
        <v>|</v>
      </c>
      <c r="J8" s="31" t="str">
        <f>IF('Draft Order'!J43=$A$1,ABS(33-'Draft Order'!$A8),IF(SUM(J$1:J7)=0,"","|"))</f>
        <v>|</v>
      </c>
      <c r="K8" s="31" t="str">
        <f>IF('Draft Order'!K43=$A$1,ABS(33-'Draft Order'!$A8),IF(SUM(K$1:K7)=0,"","|"))</f>
        <v/>
      </c>
      <c r="L8" s="31" t="str">
        <f>IF('Draft Order'!L43=$A$1,ABS(33-'Draft Order'!$A8),IF(SUM(L$1:L7)=0,"","|"))</f>
        <v>|</v>
      </c>
      <c r="M8" s="31" t="str">
        <f>IF('Draft Order'!M43=$A$1,ABS(33-'Draft Order'!$A8),IF(SUM(M$1:M7)=0,"","|"))</f>
        <v/>
      </c>
      <c r="N8" s="31" t="str">
        <f>IF('Draft Order'!N43=$A$1,ABS(33-'Draft Order'!$A8),IF(SUM(N$1:N7)=0,"","|"))</f>
        <v/>
      </c>
      <c r="O8" s="31" t="str">
        <f>IF('Draft Order'!O43=$A$1,ABS(33-'Draft Order'!$A8),IF(SUM(O$1:O7)=0,"","|"))</f>
        <v/>
      </c>
      <c r="P8" s="31" t="str">
        <f>IF('Draft Order'!P43=$A$1,ABS(33-'Draft Order'!$A8),IF(SUM(P$1:P7)=0,"","|"))</f>
        <v/>
      </c>
      <c r="Q8" s="31" t="str">
        <f>IF('Draft Order'!Q43=$A$1,ABS(33-'Draft Order'!$A8),IF(SUM(Q$1:Q7)=0,"","|"))</f>
        <v>|</v>
      </c>
      <c r="R8" s="31" t="str">
        <f>IF('Draft Order'!R43=$A$1,ABS(33-'Draft Order'!$A8),IF(SUM(R$1:R7)=0,"","|"))</f>
        <v/>
      </c>
      <c r="S8" s="31" t="str">
        <f>IF('Draft Order'!S43=$A$1,ABS(33-'Draft Order'!$A8),IF(SUM(S$1:S7)=0,"","|"))</f>
        <v/>
      </c>
      <c r="T8" s="31" t="str">
        <f>IF('Draft Order'!T43=$A$1,ABS(33-'Draft Order'!$A8),IF(SUM(T$1:T7)=0,"","|"))</f>
        <v/>
      </c>
      <c r="U8" s="31" t="str">
        <f>IF('Draft Order'!U43=$A$1,ABS(33-'Draft Order'!$A8),IF(SUM(U$1:U7)=0,"","|"))</f>
        <v/>
      </c>
      <c r="V8" s="31" t="str">
        <f>IF('Draft Order'!V43=$A$1,ABS(33-'Draft Order'!$A8),IF(SUM(V$1:V7)=0,"","|"))</f>
        <v/>
      </c>
      <c r="W8" s="31" t="str">
        <f>IF('Draft Order'!W43=$A$1,ABS(33-'Draft Order'!$A8),IF(SUM(W$1:W7)=0,"","|"))</f>
        <v>|</v>
      </c>
      <c r="X8" s="31" t="str">
        <f>IF('Draft Order'!X43=$A$1,ABS(33-'Draft Order'!$A8),IF(SUM(X$1:X7)=0,"","|"))</f>
        <v/>
      </c>
      <c r="Z8" s="22">
        <v>26</v>
      </c>
      <c r="AA8" s="17"/>
      <c r="AB8" s="17" t="str">
        <f t="shared" si="0"/>
        <v/>
      </c>
      <c r="AC8" s="17" t="str">
        <f t="shared" si="1"/>
        <v>|</v>
      </c>
      <c r="AD8" s="18" t="str">
        <f t="shared" si="2"/>
        <v/>
      </c>
      <c r="AE8" s="16"/>
      <c r="AF8" s="15">
        <f t="shared" si="3"/>
        <v>4</v>
      </c>
      <c r="AG8" s="15" t="str">
        <f t="shared" si="4"/>
        <v/>
      </c>
    </row>
    <row r="9" spans="1:33" x14ac:dyDescent="0.2">
      <c r="A9" s="15">
        <v>25</v>
      </c>
      <c r="B9" s="31" t="str">
        <f>IF('Draft Order'!B44=$A$1,ABS(33-'Draft Order'!$A9),IF(SUM(B$1:B8)=0,"","|"))</f>
        <v/>
      </c>
      <c r="C9" s="31" t="str">
        <f>IF('Draft Order'!C44=$A$1,ABS(33-'Draft Order'!$A9),IF(SUM(C$1:C8)=0,"","|"))</f>
        <v/>
      </c>
      <c r="D9" s="31" t="str">
        <f>IF('Draft Order'!D44=$A$1,ABS(33-'Draft Order'!$A9),IF(SUM(D$1:D8)=0,"","|"))</f>
        <v/>
      </c>
      <c r="E9" s="31" t="str">
        <f>IF('Draft Order'!E44=$A$1,ABS(33-'Draft Order'!$A9),IF(SUM(E$1:E8)=0,"","|"))</f>
        <v/>
      </c>
      <c r="F9" s="31" t="str">
        <f>IF('Draft Order'!F44=$A$1,ABS(33-'Draft Order'!$A9),IF(SUM(F$1:F8)=0,"","|"))</f>
        <v/>
      </c>
      <c r="G9" s="31" t="str">
        <f>IF('Draft Order'!G44=$A$1,ABS(33-'Draft Order'!$A9),IF(SUM(G$1:G8)=0,"","|"))</f>
        <v/>
      </c>
      <c r="H9" s="31" t="str">
        <f>IF('Draft Order'!H44=$A$1,ABS(33-'Draft Order'!$A9),IF(SUM(H$1:H8)=0,"","|"))</f>
        <v>|</v>
      </c>
      <c r="I9" s="31" t="str">
        <f>IF('Draft Order'!I44=$A$1,ABS(33-'Draft Order'!$A9),IF(SUM(I$1:I8)=0,"","|"))</f>
        <v>|</v>
      </c>
      <c r="J9" s="31" t="str">
        <f>IF('Draft Order'!J44=$A$1,ABS(33-'Draft Order'!$A9),IF(SUM(J$1:J8)=0,"","|"))</f>
        <v>|</v>
      </c>
      <c r="K9" s="31" t="str">
        <f>IF('Draft Order'!K44=$A$1,ABS(33-'Draft Order'!$A9),IF(SUM(K$1:K8)=0,"","|"))</f>
        <v/>
      </c>
      <c r="L9" s="31" t="str">
        <f>IF('Draft Order'!L44=$A$1,ABS(33-'Draft Order'!$A9),IF(SUM(L$1:L8)=0,"","|"))</f>
        <v>|</v>
      </c>
      <c r="M9" s="31" t="str">
        <f>IF('Draft Order'!M44=$A$1,ABS(33-'Draft Order'!$A9),IF(SUM(M$1:M8)=0,"","|"))</f>
        <v/>
      </c>
      <c r="N9" s="31" t="str">
        <f>IF('Draft Order'!N44=$A$1,ABS(33-'Draft Order'!$A9),IF(SUM(N$1:N8)=0,"","|"))</f>
        <v/>
      </c>
      <c r="O9" s="31" t="str">
        <f>IF('Draft Order'!O44=$A$1,ABS(33-'Draft Order'!$A9),IF(SUM(O$1:O8)=0,"","|"))</f>
        <v/>
      </c>
      <c r="P9" s="31" t="str">
        <f>IF('Draft Order'!P44=$A$1,ABS(33-'Draft Order'!$A9),IF(SUM(P$1:P8)=0,"","|"))</f>
        <v/>
      </c>
      <c r="Q9" s="31" t="str">
        <f>IF('Draft Order'!Q44=$A$1,ABS(33-'Draft Order'!$A9),IF(SUM(Q$1:Q8)=0,"","|"))</f>
        <v>|</v>
      </c>
      <c r="R9" s="31" t="str">
        <f>IF('Draft Order'!R44=$A$1,ABS(33-'Draft Order'!$A9),IF(SUM(R$1:R8)=0,"","|"))</f>
        <v/>
      </c>
      <c r="S9" s="31" t="str">
        <f>IF('Draft Order'!S44=$A$1,ABS(33-'Draft Order'!$A9),IF(SUM(S$1:S8)=0,"","|"))</f>
        <v/>
      </c>
      <c r="T9" s="31" t="str">
        <f>IF('Draft Order'!T44=$A$1,ABS(33-'Draft Order'!$A9),IF(SUM(T$1:T8)=0,"","|"))</f>
        <v/>
      </c>
      <c r="U9" s="31" t="str">
        <f>IF('Draft Order'!U44=$A$1,ABS(33-'Draft Order'!$A9),IF(SUM(U$1:U8)=0,"","|"))</f>
        <v/>
      </c>
      <c r="V9" s="31" t="str">
        <f>IF('Draft Order'!V44=$A$1,ABS(33-'Draft Order'!$A9),IF(SUM(V$1:V8)=0,"","|"))</f>
        <v/>
      </c>
      <c r="W9" s="31" t="str">
        <f>IF('Draft Order'!W44=$A$1,ABS(33-'Draft Order'!$A9),IF(SUM(W$1:W8)=0,"","|"))</f>
        <v>|</v>
      </c>
      <c r="X9" s="31" t="str">
        <f>IF('Draft Order'!X44=$A$1,ABS(33-'Draft Order'!$A9),IF(SUM(X$1:X8)=0,"","|"))</f>
        <v/>
      </c>
      <c r="Z9" s="22">
        <v>25</v>
      </c>
      <c r="AA9" s="17"/>
      <c r="AB9" s="17" t="str">
        <f t="shared" si="0"/>
        <v>---</v>
      </c>
      <c r="AC9" s="17" t="str">
        <f t="shared" si="1"/>
        <v>---</v>
      </c>
      <c r="AD9" s="18" t="str">
        <f t="shared" si="2"/>
        <v>---</v>
      </c>
      <c r="AE9" s="16"/>
      <c r="AF9" s="15">
        <f t="shared" si="3"/>
        <v>3</v>
      </c>
      <c r="AG9" s="15">
        <f t="shared" si="4"/>
        <v>3</v>
      </c>
    </row>
    <row r="10" spans="1:33" x14ac:dyDescent="0.2">
      <c r="A10" s="15">
        <v>24</v>
      </c>
      <c r="B10" s="31" t="str">
        <f>IF('Draft Order'!B45=$A$1,ABS(33-'Draft Order'!$A10),IF(SUM(B$1:B9)=0,"","|"))</f>
        <v/>
      </c>
      <c r="C10" s="31" t="str">
        <f>IF('Draft Order'!C45=$A$1,ABS(33-'Draft Order'!$A10),IF(SUM(C$1:C9)=0,"","|"))</f>
        <v/>
      </c>
      <c r="D10" s="31" t="str">
        <f>IF('Draft Order'!D45=$A$1,ABS(33-'Draft Order'!$A10),IF(SUM(D$1:D9)=0,"","|"))</f>
        <v/>
      </c>
      <c r="E10" s="31" t="str">
        <f>IF('Draft Order'!E45=$A$1,ABS(33-'Draft Order'!$A10),IF(SUM(E$1:E9)=0,"","|"))</f>
        <v/>
      </c>
      <c r="F10" s="31" t="str">
        <f>IF('Draft Order'!F45=$A$1,ABS(33-'Draft Order'!$A10),IF(SUM(F$1:F9)=0,"","|"))</f>
        <v/>
      </c>
      <c r="G10" s="31" t="str">
        <f>IF('Draft Order'!G45=$A$1,ABS(33-'Draft Order'!$A10),IF(SUM(G$1:G9)=0,"","|"))</f>
        <v/>
      </c>
      <c r="H10" s="31" t="str">
        <f>IF('Draft Order'!H45=$A$1,ABS(33-'Draft Order'!$A10),IF(SUM(H$1:H9)=0,"","|"))</f>
        <v>|</v>
      </c>
      <c r="I10" s="31" t="str">
        <f>IF('Draft Order'!I45=$A$1,ABS(33-'Draft Order'!$A10),IF(SUM(I$1:I9)=0,"","|"))</f>
        <v>|</v>
      </c>
      <c r="J10" s="31" t="str">
        <f>IF('Draft Order'!J45=$A$1,ABS(33-'Draft Order'!$A10),IF(SUM(J$1:J9)=0,"","|"))</f>
        <v>|</v>
      </c>
      <c r="K10" s="31" t="str">
        <f>IF('Draft Order'!K45=$A$1,ABS(33-'Draft Order'!$A10),IF(SUM(K$1:K9)=0,"","|"))</f>
        <v/>
      </c>
      <c r="L10" s="31" t="str">
        <f>IF('Draft Order'!L45=$A$1,ABS(33-'Draft Order'!$A10),IF(SUM(L$1:L9)=0,"","|"))</f>
        <v>|</v>
      </c>
      <c r="M10" s="31" t="str">
        <f>IF('Draft Order'!M45=$A$1,ABS(33-'Draft Order'!$A10),IF(SUM(M$1:M9)=0,"","|"))</f>
        <v/>
      </c>
      <c r="N10" s="31" t="str">
        <f>IF('Draft Order'!N45=$A$1,ABS(33-'Draft Order'!$A10),IF(SUM(N$1:N9)=0,"","|"))</f>
        <v/>
      </c>
      <c r="O10" s="31" t="str">
        <f>IF('Draft Order'!O45=$A$1,ABS(33-'Draft Order'!$A10),IF(SUM(O$1:O9)=0,"","|"))</f>
        <v/>
      </c>
      <c r="P10" s="31" t="str">
        <f>IF('Draft Order'!P45=$A$1,ABS(33-'Draft Order'!$A10),IF(SUM(P$1:P9)=0,"","|"))</f>
        <v/>
      </c>
      <c r="Q10" s="31" t="str">
        <f>IF('Draft Order'!Q45=$A$1,ABS(33-'Draft Order'!$A10),IF(SUM(Q$1:Q9)=0,"","|"))</f>
        <v>|</v>
      </c>
      <c r="R10" s="31" t="str">
        <f>IF('Draft Order'!R45=$A$1,ABS(33-'Draft Order'!$A10),IF(SUM(R$1:R9)=0,"","|"))</f>
        <v/>
      </c>
      <c r="S10" s="31" t="str">
        <f>IF('Draft Order'!S45=$A$1,ABS(33-'Draft Order'!$A10),IF(SUM(S$1:S9)=0,"","|"))</f>
        <v/>
      </c>
      <c r="T10" s="31" t="str">
        <f>IF('Draft Order'!T45=$A$1,ABS(33-'Draft Order'!$A10),IF(SUM(T$1:T9)=0,"","|"))</f>
        <v/>
      </c>
      <c r="U10" s="31" t="str">
        <f>IF('Draft Order'!U45=$A$1,ABS(33-'Draft Order'!$A10),IF(SUM(U$1:U9)=0,"","|"))</f>
        <v/>
      </c>
      <c r="V10" s="31" t="str">
        <f>IF('Draft Order'!V45=$A$1,ABS(33-'Draft Order'!$A10),IF(SUM(V$1:V9)=0,"","|"))</f>
        <v/>
      </c>
      <c r="W10" s="31" t="str">
        <f>IF('Draft Order'!W45=$A$1,ABS(33-'Draft Order'!$A10),IF(SUM(W$1:W9)=0,"","|"))</f>
        <v>|</v>
      </c>
      <c r="X10" s="31" t="str">
        <f>IF('Draft Order'!X45=$A$1,ABS(33-'Draft Order'!$A10),IF(SUM(X$1:X9)=0,"","|"))</f>
        <v/>
      </c>
      <c r="Z10" s="21">
        <v>24</v>
      </c>
      <c r="AA10" s="17"/>
      <c r="AB10" s="17" t="str">
        <f t="shared" si="0"/>
        <v xml:space="preserve">|    </v>
      </c>
      <c r="AC10" s="17" t="str">
        <f t="shared" si="1"/>
        <v/>
      </c>
      <c r="AD10" s="18" t="str">
        <f t="shared" si="2"/>
        <v xml:space="preserve">    |</v>
      </c>
      <c r="AE10" s="16"/>
      <c r="AF10" s="15">
        <f t="shared" si="3"/>
        <v>3</v>
      </c>
      <c r="AG10" s="15" t="str">
        <f t="shared" si="4"/>
        <v/>
      </c>
    </row>
    <row r="11" spans="1:33" x14ac:dyDescent="0.2">
      <c r="A11" s="15">
        <v>23</v>
      </c>
      <c r="B11" s="31" t="str">
        <f>IF('Draft Order'!B46=$A$1,ABS(33-'Draft Order'!$A11),IF(SUM(B$1:B10)=0,"","|"))</f>
        <v/>
      </c>
      <c r="C11" s="31" t="str">
        <f>IF('Draft Order'!C46=$A$1,ABS(33-'Draft Order'!$A11),IF(SUM(C$1:C10)=0,"","|"))</f>
        <v/>
      </c>
      <c r="D11" s="31" t="str">
        <f>IF('Draft Order'!D46=$A$1,ABS(33-'Draft Order'!$A11),IF(SUM(D$1:D10)=0,"","|"))</f>
        <v/>
      </c>
      <c r="E11" s="31" t="str">
        <f>IF('Draft Order'!E46=$A$1,ABS(33-'Draft Order'!$A11),IF(SUM(E$1:E10)=0,"","|"))</f>
        <v/>
      </c>
      <c r="F11" s="31" t="str">
        <f>IF('Draft Order'!F46=$A$1,ABS(33-'Draft Order'!$A11),IF(SUM(F$1:F10)=0,"","|"))</f>
        <v/>
      </c>
      <c r="G11" s="31" t="str">
        <f>IF('Draft Order'!G46=$A$1,ABS(33-'Draft Order'!$A11),IF(SUM(G$1:G10)=0,"","|"))</f>
        <v/>
      </c>
      <c r="H11" s="31" t="str">
        <f>IF('Draft Order'!H46=$A$1,ABS(33-'Draft Order'!$A11),IF(SUM(H$1:H10)=0,"","|"))</f>
        <v>|</v>
      </c>
      <c r="I11" s="31" t="str">
        <f>IF('Draft Order'!I46=$A$1,ABS(33-'Draft Order'!$A11),IF(SUM(I$1:I10)=0,"","|"))</f>
        <v>|</v>
      </c>
      <c r="J11" s="31" t="str">
        <f>IF('Draft Order'!J46=$A$1,ABS(33-'Draft Order'!$A11),IF(SUM(J$1:J10)=0,"","|"))</f>
        <v>|</v>
      </c>
      <c r="K11" s="31" t="str">
        <f>IF('Draft Order'!K46=$A$1,ABS(33-'Draft Order'!$A11),IF(SUM(K$1:K10)=0,"","|"))</f>
        <v/>
      </c>
      <c r="L11" s="31" t="str">
        <f>IF('Draft Order'!L46=$A$1,ABS(33-'Draft Order'!$A11),IF(SUM(L$1:L10)=0,"","|"))</f>
        <v>|</v>
      </c>
      <c r="M11" s="31" t="str">
        <f>IF('Draft Order'!M46=$A$1,ABS(33-'Draft Order'!$A11),IF(SUM(M$1:M10)=0,"","|"))</f>
        <v/>
      </c>
      <c r="N11" s="31" t="str">
        <f>IF('Draft Order'!N46=$A$1,ABS(33-'Draft Order'!$A11),IF(SUM(N$1:N10)=0,"","|"))</f>
        <v/>
      </c>
      <c r="O11" s="31">
        <f>IF('Draft Order'!O46=$A$1,ABS(33-'Draft Order'!$A11),IF(SUM(O$1:O10)=0,"","|"))</f>
        <v>23</v>
      </c>
      <c r="P11" s="31" t="str">
        <f>IF('Draft Order'!P46=$A$1,ABS(33-'Draft Order'!$A11),IF(SUM(P$1:P10)=0,"","|"))</f>
        <v/>
      </c>
      <c r="Q11" s="31" t="str">
        <f>IF('Draft Order'!Q46=$A$1,ABS(33-'Draft Order'!$A11),IF(SUM(Q$1:Q10)=0,"","|"))</f>
        <v>|</v>
      </c>
      <c r="R11" s="31" t="str">
        <f>IF('Draft Order'!R46=$A$1,ABS(33-'Draft Order'!$A11),IF(SUM(R$1:R10)=0,"","|"))</f>
        <v/>
      </c>
      <c r="S11" s="31" t="str">
        <f>IF('Draft Order'!S46=$A$1,ABS(33-'Draft Order'!$A11),IF(SUM(S$1:S10)=0,"","|"))</f>
        <v/>
      </c>
      <c r="T11" s="31" t="str">
        <f>IF('Draft Order'!T46=$A$1,ABS(33-'Draft Order'!$A11),IF(SUM(T$1:T10)=0,"","|"))</f>
        <v/>
      </c>
      <c r="U11" s="31" t="str">
        <f>IF('Draft Order'!U46=$A$1,ABS(33-'Draft Order'!$A11),IF(SUM(U$1:U10)=0,"","|"))</f>
        <v/>
      </c>
      <c r="V11" s="31" t="str">
        <f>IF('Draft Order'!V46=$A$1,ABS(33-'Draft Order'!$A11),IF(SUM(V$1:V10)=0,"","|"))</f>
        <v/>
      </c>
      <c r="W11" s="31" t="str">
        <f>IF('Draft Order'!W46=$A$1,ABS(33-'Draft Order'!$A11),IF(SUM(W$1:W10)=0,"","|"))</f>
        <v>|</v>
      </c>
      <c r="X11" s="31" t="str">
        <f>IF('Draft Order'!X46=$A$1,ABS(33-'Draft Order'!$A11),IF(SUM(X$1:X10)=0,"","|"))</f>
        <v/>
      </c>
      <c r="Z11" s="22">
        <v>23</v>
      </c>
      <c r="AA11" s="17"/>
      <c r="AB11" s="17" t="str">
        <f t="shared" si="0"/>
        <v xml:space="preserve">|    </v>
      </c>
      <c r="AC11" s="17" t="str">
        <f t="shared" si="1"/>
        <v/>
      </c>
      <c r="AD11" s="18" t="str">
        <f t="shared" si="2"/>
        <v xml:space="preserve">    |</v>
      </c>
      <c r="AE11" s="16"/>
      <c r="AF11" s="15">
        <f t="shared" si="3"/>
        <v>3</v>
      </c>
      <c r="AG11" s="15" t="str">
        <f t="shared" si="4"/>
        <v/>
      </c>
    </row>
    <row r="12" spans="1:33" x14ac:dyDescent="0.2">
      <c r="A12" s="15">
        <v>22</v>
      </c>
      <c r="B12" s="31" t="str">
        <f>IF('Draft Order'!B47=$A$1,ABS(33-'Draft Order'!$A12),IF(SUM(B$1:B11)=0,"","|"))</f>
        <v/>
      </c>
      <c r="C12" s="31" t="str">
        <f>IF('Draft Order'!C47=$A$1,ABS(33-'Draft Order'!$A12),IF(SUM(C$1:C11)=0,"","|"))</f>
        <v/>
      </c>
      <c r="D12" s="31" t="str">
        <f>IF('Draft Order'!D47=$A$1,ABS(33-'Draft Order'!$A12),IF(SUM(D$1:D11)=0,"","|"))</f>
        <v/>
      </c>
      <c r="E12" s="31" t="str">
        <f>IF('Draft Order'!E47=$A$1,ABS(33-'Draft Order'!$A12),IF(SUM(E$1:E11)=0,"","|"))</f>
        <v/>
      </c>
      <c r="F12" s="31">
        <f>IF('Draft Order'!F47=$A$1,ABS(33-'Draft Order'!$A12),IF(SUM(F$1:F11)=0,"","|"))</f>
        <v>22</v>
      </c>
      <c r="G12" s="31" t="str">
        <f>IF('Draft Order'!G47=$A$1,ABS(33-'Draft Order'!$A12),IF(SUM(G$1:G11)=0,"","|"))</f>
        <v/>
      </c>
      <c r="H12" s="31" t="str">
        <f>IF('Draft Order'!H47=$A$1,ABS(33-'Draft Order'!$A12),IF(SUM(H$1:H11)=0,"","|"))</f>
        <v>|</v>
      </c>
      <c r="I12" s="31" t="str">
        <f>IF('Draft Order'!I47=$A$1,ABS(33-'Draft Order'!$A12),IF(SUM(I$1:I11)=0,"","|"))</f>
        <v>|</v>
      </c>
      <c r="J12" s="31" t="str">
        <f>IF('Draft Order'!J47=$A$1,ABS(33-'Draft Order'!$A12),IF(SUM(J$1:J11)=0,"","|"))</f>
        <v>|</v>
      </c>
      <c r="K12" s="31" t="str">
        <f>IF('Draft Order'!K47=$A$1,ABS(33-'Draft Order'!$A12),IF(SUM(K$1:K11)=0,"","|"))</f>
        <v/>
      </c>
      <c r="L12" s="31" t="str">
        <f>IF('Draft Order'!L47=$A$1,ABS(33-'Draft Order'!$A12),IF(SUM(L$1:L11)=0,"","|"))</f>
        <v>|</v>
      </c>
      <c r="M12" s="31" t="str">
        <f>IF('Draft Order'!M47=$A$1,ABS(33-'Draft Order'!$A12),IF(SUM(M$1:M11)=0,"","|"))</f>
        <v/>
      </c>
      <c r="N12" s="31" t="str">
        <f>IF('Draft Order'!N47=$A$1,ABS(33-'Draft Order'!$A12),IF(SUM(N$1:N11)=0,"","|"))</f>
        <v/>
      </c>
      <c r="O12" s="31" t="str">
        <f>IF('Draft Order'!O47=$A$1,ABS(33-'Draft Order'!$A12),IF(SUM(O$1:O11)=0,"","|"))</f>
        <v>|</v>
      </c>
      <c r="P12" s="31" t="str">
        <f>IF('Draft Order'!P47=$A$1,ABS(33-'Draft Order'!$A12),IF(SUM(P$1:P11)=0,"","|"))</f>
        <v/>
      </c>
      <c r="Q12" s="31" t="str">
        <f>IF('Draft Order'!Q47=$A$1,ABS(33-'Draft Order'!$A12),IF(SUM(Q$1:Q11)=0,"","|"))</f>
        <v>|</v>
      </c>
      <c r="R12" s="31" t="str">
        <f>IF('Draft Order'!R47=$A$1,ABS(33-'Draft Order'!$A12),IF(SUM(R$1:R11)=0,"","|"))</f>
        <v/>
      </c>
      <c r="S12" s="31" t="str">
        <f>IF('Draft Order'!S47=$A$1,ABS(33-'Draft Order'!$A12),IF(SUM(S$1:S11)=0,"","|"))</f>
        <v/>
      </c>
      <c r="T12" s="31" t="str">
        <f>IF('Draft Order'!T47=$A$1,ABS(33-'Draft Order'!$A12),IF(SUM(T$1:T11)=0,"","|"))</f>
        <v/>
      </c>
      <c r="U12" s="31" t="str">
        <f>IF('Draft Order'!U47=$A$1,ABS(33-'Draft Order'!$A12),IF(SUM(U$1:U11)=0,"","|"))</f>
        <v/>
      </c>
      <c r="V12" s="31" t="str">
        <f>IF('Draft Order'!V47=$A$1,ABS(33-'Draft Order'!$A12),IF(SUM(V$1:V11)=0,"","|"))</f>
        <v/>
      </c>
      <c r="W12" s="31" t="str">
        <f>IF('Draft Order'!W47=$A$1,ABS(33-'Draft Order'!$A12),IF(SUM(W$1:W11)=0,"","|"))</f>
        <v>|</v>
      </c>
      <c r="X12" s="31" t="str">
        <f>IF('Draft Order'!X47=$A$1,ABS(33-'Draft Order'!$A12),IF(SUM(X$1:X11)=0,"","|"))</f>
        <v/>
      </c>
      <c r="Z12" s="22">
        <v>22</v>
      </c>
      <c r="AA12" s="17"/>
      <c r="AB12" s="17" t="str">
        <f t="shared" si="0"/>
        <v xml:space="preserve">|    </v>
      </c>
      <c r="AC12" s="17" t="str">
        <f t="shared" si="1"/>
        <v/>
      </c>
      <c r="AD12" s="18" t="str">
        <f t="shared" si="2"/>
        <v xml:space="preserve">    |</v>
      </c>
      <c r="AE12" s="16"/>
      <c r="AF12" s="15">
        <f t="shared" si="3"/>
        <v>3</v>
      </c>
      <c r="AG12" s="15" t="str">
        <f t="shared" si="4"/>
        <v/>
      </c>
    </row>
    <row r="13" spans="1:33" x14ac:dyDescent="0.2">
      <c r="A13" s="15">
        <v>21</v>
      </c>
      <c r="B13" s="31" t="str">
        <f>IF('Draft Order'!B48=$A$1,ABS(33-'Draft Order'!$A13),IF(SUM(B$1:B12)=0,"","|"))</f>
        <v/>
      </c>
      <c r="C13" s="31">
        <f>IF('Draft Order'!C48=$A$1,ABS(33-'Draft Order'!$A13),IF(SUM(C$1:C12)=0,"","|"))</f>
        <v>21</v>
      </c>
      <c r="D13" s="31" t="str">
        <f>IF('Draft Order'!D48=$A$1,ABS(33-'Draft Order'!$A13),IF(SUM(D$1:D12)=0,"","|"))</f>
        <v/>
      </c>
      <c r="E13" s="31" t="str">
        <f>IF('Draft Order'!E48=$A$1,ABS(33-'Draft Order'!$A13),IF(SUM(E$1:E12)=0,"","|"))</f>
        <v/>
      </c>
      <c r="F13" s="31" t="str">
        <f>IF('Draft Order'!F48=$A$1,ABS(33-'Draft Order'!$A13),IF(SUM(F$1:F12)=0,"","|"))</f>
        <v>|</v>
      </c>
      <c r="G13" s="31" t="str">
        <f>IF('Draft Order'!G48=$A$1,ABS(33-'Draft Order'!$A13),IF(SUM(G$1:G12)=0,"","|"))</f>
        <v/>
      </c>
      <c r="H13" s="31" t="str">
        <f>IF('Draft Order'!H48=$A$1,ABS(33-'Draft Order'!$A13),IF(SUM(H$1:H12)=0,"","|"))</f>
        <v>|</v>
      </c>
      <c r="I13" s="31" t="str">
        <f>IF('Draft Order'!I48=$A$1,ABS(33-'Draft Order'!$A13),IF(SUM(I$1:I12)=0,"","|"))</f>
        <v>|</v>
      </c>
      <c r="J13" s="31" t="str">
        <f>IF('Draft Order'!J48=$A$1,ABS(33-'Draft Order'!$A13),IF(SUM(J$1:J12)=0,"","|"))</f>
        <v>|</v>
      </c>
      <c r="K13" s="31" t="str">
        <f>IF('Draft Order'!K48=$A$1,ABS(33-'Draft Order'!$A13),IF(SUM(K$1:K12)=0,"","|"))</f>
        <v/>
      </c>
      <c r="L13" s="31" t="str">
        <f>IF('Draft Order'!L48=$A$1,ABS(33-'Draft Order'!$A13),IF(SUM(L$1:L12)=0,"","|"))</f>
        <v>|</v>
      </c>
      <c r="M13" s="31" t="str">
        <f>IF('Draft Order'!M48=$A$1,ABS(33-'Draft Order'!$A13),IF(SUM(M$1:M12)=0,"","|"))</f>
        <v/>
      </c>
      <c r="N13" s="31" t="str">
        <f>IF('Draft Order'!N48=$A$1,ABS(33-'Draft Order'!$A13),IF(SUM(N$1:N12)=0,"","|"))</f>
        <v/>
      </c>
      <c r="O13" s="31" t="str">
        <f>IF('Draft Order'!O48=$A$1,ABS(33-'Draft Order'!$A13),IF(SUM(O$1:O12)=0,"","|"))</f>
        <v>|</v>
      </c>
      <c r="P13" s="31" t="str">
        <f>IF('Draft Order'!P48=$A$1,ABS(33-'Draft Order'!$A13),IF(SUM(P$1:P12)=0,"","|"))</f>
        <v/>
      </c>
      <c r="Q13" s="31" t="str">
        <f>IF('Draft Order'!Q48=$A$1,ABS(33-'Draft Order'!$A13),IF(SUM(Q$1:Q12)=0,"","|"))</f>
        <v>|</v>
      </c>
      <c r="R13" s="31" t="str">
        <f>IF('Draft Order'!R48=$A$1,ABS(33-'Draft Order'!$A13),IF(SUM(R$1:R12)=0,"","|"))</f>
        <v/>
      </c>
      <c r="S13" s="31" t="str">
        <f>IF('Draft Order'!S48=$A$1,ABS(33-'Draft Order'!$A13),IF(SUM(S$1:S12)=0,"","|"))</f>
        <v/>
      </c>
      <c r="T13" s="31" t="str">
        <f>IF('Draft Order'!T48=$A$1,ABS(33-'Draft Order'!$A13),IF(SUM(T$1:T12)=0,"","|"))</f>
        <v/>
      </c>
      <c r="U13" s="31" t="str">
        <f>IF('Draft Order'!U48=$A$1,ABS(33-'Draft Order'!$A13),IF(SUM(U$1:U12)=0,"","|"))</f>
        <v/>
      </c>
      <c r="V13" s="31" t="str">
        <f>IF('Draft Order'!V48=$A$1,ABS(33-'Draft Order'!$A13),IF(SUM(V$1:V12)=0,"","|"))</f>
        <v/>
      </c>
      <c r="W13" s="31" t="str">
        <f>IF('Draft Order'!W48=$A$1,ABS(33-'Draft Order'!$A13),IF(SUM(W$1:W12)=0,"","|"))</f>
        <v>|</v>
      </c>
      <c r="X13" s="31" t="str">
        <f>IF('Draft Order'!X48=$A$1,ABS(33-'Draft Order'!$A13),IF(SUM(X$1:X12)=0,"","|"))</f>
        <v/>
      </c>
      <c r="Z13" s="22">
        <v>21</v>
      </c>
      <c r="AA13" s="17"/>
      <c r="AB13" s="17" t="str">
        <f t="shared" si="0"/>
        <v xml:space="preserve">|    </v>
      </c>
      <c r="AC13" s="17" t="str">
        <f t="shared" si="1"/>
        <v/>
      </c>
      <c r="AD13" s="18" t="str">
        <f t="shared" si="2"/>
        <v xml:space="preserve">    |</v>
      </c>
      <c r="AE13" s="16"/>
      <c r="AF13" s="15">
        <f t="shared" si="3"/>
        <v>3</v>
      </c>
      <c r="AG13" s="15" t="str">
        <f t="shared" si="4"/>
        <v/>
      </c>
    </row>
    <row r="14" spans="1:33" x14ac:dyDescent="0.2">
      <c r="A14" s="15">
        <v>20</v>
      </c>
      <c r="B14" s="31" t="str">
        <f>IF('Draft Order'!B49=$A$1,ABS(33-'Draft Order'!$A14),IF(SUM(B$1:B13)=0,"","|"))</f>
        <v/>
      </c>
      <c r="C14" s="31" t="str">
        <f>IF('Draft Order'!C49=$A$1,ABS(33-'Draft Order'!$A14),IF(SUM(C$1:C13)=0,"","|"))</f>
        <v>|</v>
      </c>
      <c r="D14" s="31" t="str">
        <f>IF('Draft Order'!D49=$A$1,ABS(33-'Draft Order'!$A14),IF(SUM(D$1:D13)=0,"","|"))</f>
        <v/>
      </c>
      <c r="E14" s="31" t="str">
        <f>IF('Draft Order'!E49=$A$1,ABS(33-'Draft Order'!$A14),IF(SUM(E$1:E13)=0,"","|"))</f>
        <v/>
      </c>
      <c r="F14" s="31" t="str">
        <f>IF('Draft Order'!F49=$A$1,ABS(33-'Draft Order'!$A14),IF(SUM(F$1:F13)=0,"","|"))</f>
        <v>|</v>
      </c>
      <c r="G14" s="31">
        <f>IF('Draft Order'!G49=$A$1,ABS(33-'Draft Order'!$A14),IF(SUM(G$1:G13)=0,"","|"))</f>
        <v>20</v>
      </c>
      <c r="H14" s="31" t="str">
        <f>IF('Draft Order'!H49=$A$1,ABS(33-'Draft Order'!$A14),IF(SUM(H$1:H13)=0,"","|"))</f>
        <v>|</v>
      </c>
      <c r="I14" s="31" t="str">
        <f>IF('Draft Order'!I49=$A$1,ABS(33-'Draft Order'!$A14),IF(SUM(I$1:I13)=0,"","|"))</f>
        <v>|</v>
      </c>
      <c r="J14" s="31" t="str">
        <f>IF('Draft Order'!J49=$A$1,ABS(33-'Draft Order'!$A14),IF(SUM(J$1:J13)=0,"","|"))</f>
        <v>|</v>
      </c>
      <c r="K14" s="31" t="str">
        <f>IF('Draft Order'!K49=$A$1,ABS(33-'Draft Order'!$A14),IF(SUM(K$1:K13)=0,"","|"))</f>
        <v/>
      </c>
      <c r="L14" s="31" t="str">
        <f>IF('Draft Order'!L49=$A$1,ABS(33-'Draft Order'!$A14),IF(SUM(L$1:L13)=0,"","|"))</f>
        <v>|</v>
      </c>
      <c r="M14" s="31" t="str">
        <f>IF('Draft Order'!M49=$A$1,ABS(33-'Draft Order'!$A14),IF(SUM(M$1:M13)=0,"","|"))</f>
        <v/>
      </c>
      <c r="N14" s="31">
        <f>IF('Draft Order'!N49=$A$1,ABS(33-'Draft Order'!$A14),IF(SUM(N$1:N13)=0,"","|"))</f>
        <v>20</v>
      </c>
      <c r="O14" s="31" t="str">
        <f>IF('Draft Order'!O49=$A$1,ABS(33-'Draft Order'!$A14),IF(SUM(O$1:O13)=0,"","|"))</f>
        <v>|</v>
      </c>
      <c r="P14" s="31" t="str">
        <f>IF('Draft Order'!P49=$A$1,ABS(33-'Draft Order'!$A14),IF(SUM(P$1:P13)=0,"","|"))</f>
        <v/>
      </c>
      <c r="Q14" s="31" t="str">
        <f>IF('Draft Order'!Q49=$A$1,ABS(33-'Draft Order'!$A14),IF(SUM(Q$1:Q13)=0,"","|"))</f>
        <v>|</v>
      </c>
      <c r="R14" s="31" t="str">
        <f>IF('Draft Order'!R49=$A$1,ABS(33-'Draft Order'!$A14),IF(SUM(R$1:R13)=0,"","|"))</f>
        <v/>
      </c>
      <c r="S14" s="31" t="str">
        <f>IF('Draft Order'!S49=$A$1,ABS(33-'Draft Order'!$A14),IF(SUM(S$1:S13)=0,"","|"))</f>
        <v/>
      </c>
      <c r="T14" s="31" t="str">
        <f>IF('Draft Order'!T49=$A$1,ABS(33-'Draft Order'!$A14),IF(SUM(T$1:T13)=0,"","|"))</f>
        <v/>
      </c>
      <c r="U14" s="31" t="str">
        <f>IF('Draft Order'!U49=$A$1,ABS(33-'Draft Order'!$A14),IF(SUM(U$1:U13)=0,"","|"))</f>
        <v/>
      </c>
      <c r="V14" s="31" t="str">
        <f>IF('Draft Order'!V49=$A$1,ABS(33-'Draft Order'!$A14),IF(SUM(V$1:V13)=0,"","|"))</f>
        <v/>
      </c>
      <c r="W14" s="31" t="str">
        <f>IF('Draft Order'!W49=$A$1,ABS(33-'Draft Order'!$A14),IF(SUM(W$1:W13)=0,"","|"))</f>
        <v>|</v>
      </c>
      <c r="X14" s="31" t="str">
        <f>IF('Draft Order'!X49=$A$1,ABS(33-'Draft Order'!$A14),IF(SUM(X$1:X13)=0,"","|"))</f>
        <v/>
      </c>
      <c r="Z14" s="22">
        <v>20</v>
      </c>
      <c r="AA14" s="17"/>
      <c r="AB14" s="17" t="str">
        <f t="shared" si="0"/>
        <v xml:space="preserve">|    </v>
      </c>
      <c r="AC14" s="17" t="str">
        <f t="shared" si="1"/>
        <v/>
      </c>
      <c r="AD14" s="18" t="str">
        <f t="shared" si="2"/>
        <v xml:space="preserve">    |</v>
      </c>
      <c r="AE14" s="16"/>
      <c r="AF14" s="15">
        <f t="shared" si="3"/>
        <v>3</v>
      </c>
      <c r="AG14" s="15" t="str">
        <f t="shared" si="4"/>
        <v/>
      </c>
    </row>
    <row r="15" spans="1:33" x14ac:dyDescent="0.2">
      <c r="A15" s="15">
        <v>19</v>
      </c>
      <c r="B15" s="31" t="str">
        <f>IF('Draft Order'!B50=$A$1,ABS(33-'Draft Order'!$A15),IF(SUM(B$1:B14)=0,"","|"))</f>
        <v/>
      </c>
      <c r="C15" s="31" t="str">
        <f>IF('Draft Order'!C50=$A$1,ABS(33-'Draft Order'!$A15),IF(SUM(C$1:C14)=0,"","|"))</f>
        <v>|</v>
      </c>
      <c r="D15" s="31" t="str">
        <f>IF('Draft Order'!D50=$A$1,ABS(33-'Draft Order'!$A15),IF(SUM(D$1:D14)=0,"","|"))</f>
        <v/>
      </c>
      <c r="E15" s="31" t="str">
        <f>IF('Draft Order'!E50=$A$1,ABS(33-'Draft Order'!$A15),IF(SUM(E$1:E14)=0,"","|"))</f>
        <v/>
      </c>
      <c r="F15" s="31" t="str">
        <f>IF('Draft Order'!F50=$A$1,ABS(33-'Draft Order'!$A15),IF(SUM(F$1:F14)=0,"","|"))</f>
        <v>|</v>
      </c>
      <c r="G15" s="31" t="str">
        <f>IF('Draft Order'!G50=$A$1,ABS(33-'Draft Order'!$A15),IF(SUM(G$1:G14)=0,"","|"))</f>
        <v>|</v>
      </c>
      <c r="H15" s="31" t="str">
        <f>IF('Draft Order'!H50=$A$1,ABS(33-'Draft Order'!$A15),IF(SUM(H$1:H14)=0,"","|"))</f>
        <v>|</v>
      </c>
      <c r="I15" s="31" t="str">
        <f>IF('Draft Order'!I50=$A$1,ABS(33-'Draft Order'!$A15),IF(SUM(I$1:I14)=0,"","|"))</f>
        <v>|</v>
      </c>
      <c r="J15" s="31" t="str">
        <f>IF('Draft Order'!J50=$A$1,ABS(33-'Draft Order'!$A15),IF(SUM(J$1:J14)=0,"","|"))</f>
        <v>|</v>
      </c>
      <c r="K15" s="31">
        <f>IF('Draft Order'!K50=$A$1,ABS(33-'Draft Order'!$A15),IF(SUM(K$1:K14)=0,"","|"))</f>
        <v>19</v>
      </c>
      <c r="L15" s="31" t="str">
        <f>IF('Draft Order'!L50=$A$1,ABS(33-'Draft Order'!$A15),IF(SUM(L$1:L14)=0,"","|"))</f>
        <v>|</v>
      </c>
      <c r="M15" s="31" t="str">
        <f>IF('Draft Order'!M50=$A$1,ABS(33-'Draft Order'!$A15),IF(SUM(M$1:M14)=0,"","|"))</f>
        <v/>
      </c>
      <c r="N15" s="31" t="str">
        <f>IF('Draft Order'!N50=$A$1,ABS(33-'Draft Order'!$A15),IF(SUM(N$1:N14)=0,"","|"))</f>
        <v>|</v>
      </c>
      <c r="O15" s="31" t="str">
        <f>IF('Draft Order'!O50=$A$1,ABS(33-'Draft Order'!$A15),IF(SUM(O$1:O14)=0,"","|"))</f>
        <v>|</v>
      </c>
      <c r="P15" s="31" t="str">
        <f>IF('Draft Order'!P50=$A$1,ABS(33-'Draft Order'!$A15),IF(SUM(P$1:P14)=0,"","|"))</f>
        <v/>
      </c>
      <c r="Q15" s="31" t="str">
        <f>IF('Draft Order'!Q50=$A$1,ABS(33-'Draft Order'!$A15),IF(SUM(Q$1:Q14)=0,"","|"))</f>
        <v>|</v>
      </c>
      <c r="R15" s="31" t="str">
        <f>IF('Draft Order'!R50=$A$1,ABS(33-'Draft Order'!$A15),IF(SUM(R$1:R14)=0,"","|"))</f>
        <v/>
      </c>
      <c r="S15" s="31" t="str">
        <f>IF('Draft Order'!S50=$A$1,ABS(33-'Draft Order'!$A15),IF(SUM(S$1:S14)=0,"","|"))</f>
        <v/>
      </c>
      <c r="T15" s="31" t="str">
        <f>IF('Draft Order'!T50=$A$1,ABS(33-'Draft Order'!$A15),IF(SUM(T$1:T14)=0,"","|"))</f>
        <v/>
      </c>
      <c r="U15" s="31" t="str">
        <f>IF('Draft Order'!U50=$A$1,ABS(33-'Draft Order'!$A15),IF(SUM(U$1:U14)=0,"","|"))</f>
        <v/>
      </c>
      <c r="V15" s="31" t="str">
        <f>IF('Draft Order'!V50=$A$1,ABS(33-'Draft Order'!$A15),IF(SUM(V$1:V14)=0,"","|"))</f>
        <v/>
      </c>
      <c r="W15" s="31" t="str">
        <f>IF('Draft Order'!W50=$A$1,ABS(33-'Draft Order'!$A15),IF(SUM(W$1:W14)=0,"","|"))</f>
        <v>|</v>
      </c>
      <c r="X15" s="31" t="str">
        <f>IF('Draft Order'!X50=$A$1,ABS(33-'Draft Order'!$A15),IF(SUM(X$1:X14)=0,"","|"))</f>
        <v/>
      </c>
      <c r="Z15" s="22">
        <v>19</v>
      </c>
      <c r="AA15" s="17"/>
      <c r="AB15" s="17" t="str">
        <f t="shared" si="0"/>
        <v>---</v>
      </c>
      <c r="AC15" s="17" t="str">
        <f t="shared" si="1"/>
        <v>---</v>
      </c>
      <c r="AD15" s="18" t="str">
        <f t="shared" si="2"/>
        <v>---</v>
      </c>
      <c r="AE15" s="16"/>
      <c r="AF15" s="15">
        <f t="shared" si="3"/>
        <v>2</v>
      </c>
      <c r="AG15" s="15">
        <f t="shared" si="4"/>
        <v>2</v>
      </c>
    </row>
    <row r="16" spans="1:33" x14ac:dyDescent="0.2">
      <c r="A16" s="15">
        <v>18</v>
      </c>
      <c r="B16" s="31" t="str">
        <f>IF('Draft Order'!B51=$A$1,ABS(33-'Draft Order'!$A16),IF(SUM(B$1:B15)=0,"","|"))</f>
        <v/>
      </c>
      <c r="C16" s="31" t="str">
        <f>IF('Draft Order'!C51=$A$1,ABS(33-'Draft Order'!$A16),IF(SUM(C$1:C15)=0,"","|"))</f>
        <v>|</v>
      </c>
      <c r="D16" s="31" t="str">
        <f>IF('Draft Order'!D51=$A$1,ABS(33-'Draft Order'!$A16),IF(SUM(D$1:D15)=0,"","|"))</f>
        <v/>
      </c>
      <c r="E16" s="31" t="str">
        <f>IF('Draft Order'!E51=$A$1,ABS(33-'Draft Order'!$A16),IF(SUM(E$1:E15)=0,"","|"))</f>
        <v/>
      </c>
      <c r="F16" s="31" t="str">
        <f>IF('Draft Order'!F51=$A$1,ABS(33-'Draft Order'!$A16),IF(SUM(F$1:F15)=0,"","|"))</f>
        <v>|</v>
      </c>
      <c r="G16" s="31" t="str">
        <f>IF('Draft Order'!G51=$A$1,ABS(33-'Draft Order'!$A16),IF(SUM(G$1:G15)=0,"","|"))</f>
        <v>|</v>
      </c>
      <c r="H16" s="31" t="str">
        <f>IF('Draft Order'!H51=$A$1,ABS(33-'Draft Order'!$A16),IF(SUM(H$1:H15)=0,"","|"))</f>
        <v>|</v>
      </c>
      <c r="I16" s="31" t="str">
        <f>IF('Draft Order'!I51=$A$1,ABS(33-'Draft Order'!$A16),IF(SUM(I$1:I15)=0,"","|"))</f>
        <v>|</v>
      </c>
      <c r="J16" s="31" t="str">
        <f>IF('Draft Order'!J51=$A$1,ABS(33-'Draft Order'!$A16),IF(SUM(J$1:J15)=0,"","|"))</f>
        <v>|</v>
      </c>
      <c r="K16" s="31" t="str">
        <f>IF('Draft Order'!K51=$A$1,ABS(33-'Draft Order'!$A16),IF(SUM(K$1:K15)=0,"","|"))</f>
        <v>|</v>
      </c>
      <c r="L16" s="31" t="str">
        <f>IF('Draft Order'!L51=$A$1,ABS(33-'Draft Order'!$A16),IF(SUM(L$1:L15)=0,"","|"))</f>
        <v>|</v>
      </c>
      <c r="M16" s="31" t="str">
        <f>IF('Draft Order'!M51=$A$1,ABS(33-'Draft Order'!$A16),IF(SUM(M$1:M15)=0,"","|"))</f>
        <v/>
      </c>
      <c r="N16" s="31" t="str">
        <f>IF('Draft Order'!N51=$A$1,ABS(33-'Draft Order'!$A16),IF(SUM(N$1:N15)=0,"","|"))</f>
        <v>|</v>
      </c>
      <c r="O16" s="31" t="str">
        <f>IF('Draft Order'!O51=$A$1,ABS(33-'Draft Order'!$A16),IF(SUM(O$1:O15)=0,"","|"))</f>
        <v>|</v>
      </c>
      <c r="P16" s="31">
        <f>IF('Draft Order'!P51=$A$1,ABS(33-'Draft Order'!$A16),IF(SUM(P$1:P15)=0,"","|"))</f>
        <v>18</v>
      </c>
      <c r="Q16" s="31" t="str">
        <f>IF('Draft Order'!Q51=$A$1,ABS(33-'Draft Order'!$A16),IF(SUM(Q$1:Q15)=0,"","|"))</f>
        <v>|</v>
      </c>
      <c r="R16" s="31" t="str">
        <f>IF('Draft Order'!R51=$A$1,ABS(33-'Draft Order'!$A16),IF(SUM(R$1:R15)=0,"","|"))</f>
        <v/>
      </c>
      <c r="S16" s="31" t="str">
        <f>IF('Draft Order'!S51=$A$1,ABS(33-'Draft Order'!$A16),IF(SUM(S$1:S15)=0,"","|"))</f>
        <v/>
      </c>
      <c r="T16" s="31" t="str">
        <f>IF('Draft Order'!T51=$A$1,ABS(33-'Draft Order'!$A16),IF(SUM(T$1:T15)=0,"","|"))</f>
        <v/>
      </c>
      <c r="U16" s="31" t="str">
        <f>IF('Draft Order'!U51=$A$1,ABS(33-'Draft Order'!$A16),IF(SUM(U$1:U15)=0,"","|"))</f>
        <v/>
      </c>
      <c r="V16" s="31" t="str">
        <f>IF('Draft Order'!V51=$A$1,ABS(33-'Draft Order'!$A16),IF(SUM(V$1:V15)=0,"","|"))</f>
        <v/>
      </c>
      <c r="W16" s="31" t="str">
        <f>IF('Draft Order'!W51=$A$1,ABS(33-'Draft Order'!$A16),IF(SUM(W$1:W15)=0,"","|"))</f>
        <v>|</v>
      </c>
      <c r="X16" s="31" t="str">
        <f>IF('Draft Order'!X51=$A$1,ABS(33-'Draft Order'!$A16),IF(SUM(X$1:X15)=0,"","|"))</f>
        <v/>
      </c>
      <c r="Z16" s="22">
        <v>18</v>
      </c>
      <c r="AA16" s="17"/>
      <c r="AB16" s="17" t="str">
        <f t="shared" si="0"/>
        <v xml:space="preserve">|    </v>
      </c>
      <c r="AC16" s="17" t="str">
        <f t="shared" si="1"/>
        <v/>
      </c>
      <c r="AD16" s="18" t="str">
        <f t="shared" si="2"/>
        <v xml:space="preserve">    |</v>
      </c>
      <c r="AE16" s="16"/>
      <c r="AF16" s="15">
        <f t="shared" si="3"/>
        <v>2</v>
      </c>
      <c r="AG16" s="15" t="str">
        <f t="shared" si="4"/>
        <v/>
      </c>
    </row>
    <row r="17" spans="1:33" x14ac:dyDescent="0.2">
      <c r="A17" s="15">
        <v>17</v>
      </c>
      <c r="B17" s="31" t="str">
        <f>IF('Draft Order'!B52=$A$1,ABS(33-'Draft Order'!$A17),IF(SUM(B$1:B16)=0,"","|"))</f>
        <v/>
      </c>
      <c r="C17" s="31" t="str">
        <f>IF('Draft Order'!C52=$A$1,ABS(33-'Draft Order'!$A17),IF(SUM(C$1:C16)=0,"","|"))</f>
        <v>|</v>
      </c>
      <c r="D17" s="31" t="str">
        <f>IF('Draft Order'!D52=$A$1,ABS(33-'Draft Order'!$A17),IF(SUM(D$1:D16)=0,"","|"))</f>
        <v/>
      </c>
      <c r="E17" s="31" t="str">
        <f>IF('Draft Order'!E52=$A$1,ABS(33-'Draft Order'!$A17),IF(SUM(E$1:E16)=0,"","|"))</f>
        <v/>
      </c>
      <c r="F17" s="31" t="str">
        <f>IF('Draft Order'!F52=$A$1,ABS(33-'Draft Order'!$A17),IF(SUM(F$1:F16)=0,"","|"))</f>
        <v>|</v>
      </c>
      <c r="G17" s="31" t="str">
        <f>IF('Draft Order'!G52=$A$1,ABS(33-'Draft Order'!$A17),IF(SUM(G$1:G16)=0,"","|"))</f>
        <v>|</v>
      </c>
      <c r="H17" s="31" t="str">
        <f>IF('Draft Order'!H52=$A$1,ABS(33-'Draft Order'!$A17),IF(SUM(H$1:H16)=0,"","|"))</f>
        <v>|</v>
      </c>
      <c r="I17" s="31" t="str">
        <f>IF('Draft Order'!I52=$A$1,ABS(33-'Draft Order'!$A17),IF(SUM(I$1:I16)=0,"","|"))</f>
        <v>|</v>
      </c>
      <c r="J17" s="31" t="str">
        <f>IF('Draft Order'!J52=$A$1,ABS(33-'Draft Order'!$A17),IF(SUM(J$1:J16)=0,"","|"))</f>
        <v>|</v>
      </c>
      <c r="K17" s="31" t="str">
        <f>IF('Draft Order'!K52=$A$1,ABS(33-'Draft Order'!$A17),IF(SUM(K$1:K16)=0,"","|"))</f>
        <v>|</v>
      </c>
      <c r="L17" s="31" t="str">
        <f>IF('Draft Order'!L52=$A$1,ABS(33-'Draft Order'!$A17),IF(SUM(L$1:L16)=0,"","|"))</f>
        <v>|</v>
      </c>
      <c r="M17" s="31">
        <f>IF('Draft Order'!M52=$A$1,ABS(33-'Draft Order'!$A17),IF(SUM(M$1:M16)=0,"","|"))</f>
        <v>17</v>
      </c>
      <c r="N17" s="31" t="str">
        <f>IF('Draft Order'!N52=$A$1,ABS(33-'Draft Order'!$A17),IF(SUM(N$1:N16)=0,"","|"))</f>
        <v>|</v>
      </c>
      <c r="O17" s="31" t="str">
        <f>IF('Draft Order'!O52=$A$1,ABS(33-'Draft Order'!$A17),IF(SUM(O$1:O16)=0,"","|"))</f>
        <v>|</v>
      </c>
      <c r="P17" s="31" t="str">
        <f>IF('Draft Order'!P52=$A$1,ABS(33-'Draft Order'!$A17),IF(SUM(P$1:P16)=0,"","|"))</f>
        <v>|</v>
      </c>
      <c r="Q17" s="31" t="str">
        <f>IF('Draft Order'!Q52=$A$1,ABS(33-'Draft Order'!$A17),IF(SUM(Q$1:Q16)=0,"","|"))</f>
        <v>|</v>
      </c>
      <c r="R17" s="31" t="str">
        <f>IF('Draft Order'!R52=$A$1,ABS(33-'Draft Order'!$A17),IF(SUM(R$1:R16)=0,"","|"))</f>
        <v/>
      </c>
      <c r="S17" s="31" t="str">
        <f>IF('Draft Order'!S52=$A$1,ABS(33-'Draft Order'!$A17),IF(SUM(S$1:S16)=0,"","|"))</f>
        <v/>
      </c>
      <c r="T17" s="31" t="str">
        <f>IF('Draft Order'!T52=$A$1,ABS(33-'Draft Order'!$A17),IF(SUM(T$1:T16)=0,"","|"))</f>
        <v/>
      </c>
      <c r="U17" s="31" t="str">
        <f>IF('Draft Order'!U52=$A$1,ABS(33-'Draft Order'!$A17),IF(SUM(U$1:U16)=0,"","|"))</f>
        <v/>
      </c>
      <c r="V17" s="31" t="str">
        <f>IF('Draft Order'!V52=$A$1,ABS(33-'Draft Order'!$A17),IF(SUM(V$1:V16)=0,"","|"))</f>
        <v/>
      </c>
      <c r="W17" s="31" t="str">
        <f>IF('Draft Order'!W52=$A$1,ABS(33-'Draft Order'!$A17),IF(SUM(W$1:W16)=0,"","|"))</f>
        <v>|</v>
      </c>
      <c r="X17" s="31" t="str">
        <f>IF('Draft Order'!X52=$A$1,ABS(33-'Draft Order'!$A17),IF(SUM(X$1:X16)=0,"","|"))</f>
        <v/>
      </c>
      <c r="Z17" s="22">
        <v>17</v>
      </c>
      <c r="AA17" s="17"/>
      <c r="AB17" s="17" t="str">
        <f t="shared" si="0"/>
        <v xml:space="preserve">|    </v>
      </c>
      <c r="AC17" s="17" t="str">
        <f t="shared" si="1"/>
        <v/>
      </c>
      <c r="AD17" s="18" t="str">
        <f t="shared" si="2"/>
        <v xml:space="preserve">    |</v>
      </c>
      <c r="AE17" s="16"/>
      <c r="AF17" s="15">
        <f t="shared" si="3"/>
        <v>2</v>
      </c>
      <c r="AG17" s="15" t="str">
        <f t="shared" si="4"/>
        <v/>
      </c>
    </row>
    <row r="18" spans="1:33" x14ac:dyDescent="0.2">
      <c r="A18" s="15">
        <v>16</v>
      </c>
      <c r="B18" s="31" t="str">
        <f>IF('Draft Order'!B53=$A$1,ABS(33-'Draft Order'!$A18),IF(SUM(B$1:B17)=0,"","|"))</f>
        <v/>
      </c>
      <c r="C18" s="31" t="str">
        <f>IF('Draft Order'!C53=$A$1,ABS(33-'Draft Order'!$A18),IF(SUM(C$1:C17)=0,"","|"))</f>
        <v>|</v>
      </c>
      <c r="D18" s="31" t="str">
        <f>IF('Draft Order'!D53=$A$1,ABS(33-'Draft Order'!$A18),IF(SUM(D$1:D17)=0,"","|"))</f>
        <v/>
      </c>
      <c r="E18" s="31" t="str">
        <f>IF('Draft Order'!E53=$A$1,ABS(33-'Draft Order'!$A18),IF(SUM(E$1:E17)=0,"","|"))</f>
        <v/>
      </c>
      <c r="F18" s="31" t="str">
        <f>IF('Draft Order'!F53=$A$1,ABS(33-'Draft Order'!$A18),IF(SUM(F$1:F17)=0,"","|"))</f>
        <v>|</v>
      </c>
      <c r="G18" s="31" t="str">
        <f>IF('Draft Order'!G53=$A$1,ABS(33-'Draft Order'!$A18),IF(SUM(G$1:G17)=0,"","|"))</f>
        <v>|</v>
      </c>
      <c r="H18" s="31" t="str">
        <f>IF('Draft Order'!H53=$A$1,ABS(33-'Draft Order'!$A18),IF(SUM(H$1:H17)=0,"","|"))</f>
        <v>|</v>
      </c>
      <c r="I18" s="31" t="str">
        <f>IF('Draft Order'!I53=$A$1,ABS(33-'Draft Order'!$A18),IF(SUM(I$1:I17)=0,"","|"))</f>
        <v>|</v>
      </c>
      <c r="J18" s="31" t="str">
        <f>IF('Draft Order'!J53=$A$1,ABS(33-'Draft Order'!$A18),IF(SUM(J$1:J17)=0,"","|"))</f>
        <v>|</v>
      </c>
      <c r="K18" s="31" t="str">
        <f>IF('Draft Order'!K53=$A$1,ABS(33-'Draft Order'!$A18),IF(SUM(K$1:K17)=0,"","|"))</f>
        <v>|</v>
      </c>
      <c r="L18" s="31" t="str">
        <f>IF('Draft Order'!L53=$A$1,ABS(33-'Draft Order'!$A18),IF(SUM(L$1:L17)=0,"","|"))</f>
        <v>|</v>
      </c>
      <c r="M18" s="31" t="str">
        <f>IF('Draft Order'!M53=$A$1,ABS(33-'Draft Order'!$A18),IF(SUM(M$1:M17)=0,"","|"))</f>
        <v>|</v>
      </c>
      <c r="N18" s="31" t="str">
        <f>IF('Draft Order'!N53=$A$1,ABS(33-'Draft Order'!$A18),IF(SUM(N$1:N17)=0,"","|"))</f>
        <v>|</v>
      </c>
      <c r="O18" s="31" t="str">
        <f>IF('Draft Order'!O53=$A$1,ABS(33-'Draft Order'!$A18),IF(SUM(O$1:O17)=0,"","|"))</f>
        <v>|</v>
      </c>
      <c r="P18" s="31" t="str">
        <f>IF('Draft Order'!P53=$A$1,ABS(33-'Draft Order'!$A18),IF(SUM(P$1:P17)=0,"","|"))</f>
        <v>|</v>
      </c>
      <c r="Q18" s="31" t="str">
        <f>IF('Draft Order'!Q53=$A$1,ABS(33-'Draft Order'!$A18),IF(SUM(Q$1:Q17)=0,"","|"))</f>
        <v>|</v>
      </c>
      <c r="R18" s="31" t="str">
        <f>IF('Draft Order'!R53=$A$1,ABS(33-'Draft Order'!$A18),IF(SUM(R$1:R17)=0,"","|"))</f>
        <v/>
      </c>
      <c r="S18" s="31" t="str">
        <f>IF('Draft Order'!S53=$A$1,ABS(33-'Draft Order'!$A18),IF(SUM(S$1:S17)=0,"","|"))</f>
        <v/>
      </c>
      <c r="T18" s="31" t="str">
        <f>IF('Draft Order'!T53=$A$1,ABS(33-'Draft Order'!$A18),IF(SUM(T$1:T17)=0,"","|"))</f>
        <v/>
      </c>
      <c r="U18" s="31" t="str">
        <f>IF('Draft Order'!U53=$A$1,ABS(33-'Draft Order'!$A18),IF(SUM(U$1:U17)=0,"","|"))</f>
        <v/>
      </c>
      <c r="V18" s="31" t="str">
        <f>IF('Draft Order'!V53=$A$1,ABS(33-'Draft Order'!$A18),IF(SUM(V$1:V17)=0,"","|"))</f>
        <v/>
      </c>
      <c r="W18" s="31" t="str">
        <f>IF('Draft Order'!W53=$A$1,ABS(33-'Draft Order'!$A18),IF(SUM(W$1:W17)=0,"","|"))</f>
        <v>|</v>
      </c>
      <c r="X18" s="31" t="str">
        <f>IF('Draft Order'!X53=$A$1,ABS(33-'Draft Order'!$A18),IF(SUM(X$1:X17)=0,"","|"))</f>
        <v/>
      </c>
      <c r="Z18" s="21">
        <v>16</v>
      </c>
      <c r="AA18" s="17"/>
      <c r="AB18" s="17" t="str">
        <f t="shared" si="0"/>
        <v xml:space="preserve">|    </v>
      </c>
      <c r="AC18" s="17" t="str">
        <f t="shared" si="1"/>
        <v/>
      </c>
      <c r="AD18" s="18" t="str">
        <f t="shared" si="2"/>
        <v xml:space="preserve">    |</v>
      </c>
      <c r="AE18" s="16"/>
      <c r="AF18" s="15">
        <f t="shared" si="3"/>
        <v>2</v>
      </c>
      <c r="AG18" s="15" t="str">
        <f t="shared" si="4"/>
        <v/>
      </c>
    </row>
    <row r="19" spans="1:33" x14ac:dyDescent="0.2">
      <c r="A19" s="15">
        <v>15</v>
      </c>
      <c r="B19" s="31" t="str">
        <f>IF('Draft Order'!B54=$A$1,ABS(33-'Draft Order'!$A19),IF(SUM(B$1:B18)=0,"","|"))</f>
        <v/>
      </c>
      <c r="C19" s="31" t="str">
        <f>IF('Draft Order'!C54=$A$1,ABS(33-'Draft Order'!$A19),IF(SUM(C$1:C18)=0,"","|"))</f>
        <v>|</v>
      </c>
      <c r="D19" s="31" t="str">
        <f>IF('Draft Order'!D54=$A$1,ABS(33-'Draft Order'!$A19),IF(SUM(D$1:D18)=0,"","|"))</f>
        <v/>
      </c>
      <c r="E19" s="31" t="str">
        <f>IF('Draft Order'!E54=$A$1,ABS(33-'Draft Order'!$A19),IF(SUM(E$1:E18)=0,"","|"))</f>
        <v/>
      </c>
      <c r="F19" s="31" t="str">
        <f>IF('Draft Order'!F54=$A$1,ABS(33-'Draft Order'!$A19),IF(SUM(F$1:F18)=0,"","|"))</f>
        <v>|</v>
      </c>
      <c r="G19" s="31" t="str">
        <f>IF('Draft Order'!G54=$A$1,ABS(33-'Draft Order'!$A19),IF(SUM(G$1:G18)=0,"","|"))</f>
        <v>|</v>
      </c>
      <c r="H19" s="31" t="str">
        <f>IF('Draft Order'!H54=$A$1,ABS(33-'Draft Order'!$A19),IF(SUM(H$1:H18)=0,"","|"))</f>
        <v>|</v>
      </c>
      <c r="I19" s="31" t="str">
        <f>IF('Draft Order'!I54=$A$1,ABS(33-'Draft Order'!$A19),IF(SUM(I$1:I18)=0,"","|"))</f>
        <v>|</v>
      </c>
      <c r="J19" s="31" t="str">
        <f>IF('Draft Order'!J54=$A$1,ABS(33-'Draft Order'!$A19),IF(SUM(J$1:J18)=0,"","|"))</f>
        <v>|</v>
      </c>
      <c r="K19" s="31" t="str">
        <f>IF('Draft Order'!K54=$A$1,ABS(33-'Draft Order'!$A19),IF(SUM(K$1:K18)=0,"","|"))</f>
        <v>|</v>
      </c>
      <c r="L19" s="31" t="str">
        <f>IF('Draft Order'!L54=$A$1,ABS(33-'Draft Order'!$A19),IF(SUM(L$1:L18)=0,"","|"))</f>
        <v>|</v>
      </c>
      <c r="M19" s="31" t="str">
        <f>IF('Draft Order'!M54=$A$1,ABS(33-'Draft Order'!$A19),IF(SUM(M$1:M18)=0,"","|"))</f>
        <v>|</v>
      </c>
      <c r="N19" s="31" t="str">
        <f>IF('Draft Order'!N54=$A$1,ABS(33-'Draft Order'!$A19),IF(SUM(N$1:N18)=0,"","|"))</f>
        <v>|</v>
      </c>
      <c r="O19" s="31" t="str">
        <f>IF('Draft Order'!O54=$A$1,ABS(33-'Draft Order'!$A19),IF(SUM(O$1:O18)=0,"","|"))</f>
        <v>|</v>
      </c>
      <c r="P19" s="31" t="str">
        <f>IF('Draft Order'!P54=$A$1,ABS(33-'Draft Order'!$A19),IF(SUM(P$1:P18)=0,"","|"))</f>
        <v>|</v>
      </c>
      <c r="Q19" s="31" t="str">
        <f>IF('Draft Order'!Q54=$A$1,ABS(33-'Draft Order'!$A19),IF(SUM(Q$1:Q18)=0,"","|"))</f>
        <v>|</v>
      </c>
      <c r="R19" s="31" t="str">
        <f>IF('Draft Order'!R54=$A$1,ABS(33-'Draft Order'!$A19),IF(SUM(R$1:R18)=0,"","|"))</f>
        <v/>
      </c>
      <c r="S19" s="31" t="str">
        <f>IF('Draft Order'!S54=$A$1,ABS(33-'Draft Order'!$A19),IF(SUM(S$1:S18)=0,"","|"))</f>
        <v/>
      </c>
      <c r="T19" s="31" t="str">
        <f>IF('Draft Order'!T54=$A$1,ABS(33-'Draft Order'!$A19),IF(SUM(T$1:T18)=0,"","|"))</f>
        <v/>
      </c>
      <c r="U19" s="31" t="str">
        <f>IF('Draft Order'!U54=$A$1,ABS(33-'Draft Order'!$A19),IF(SUM(U$1:U18)=0,"","|"))</f>
        <v/>
      </c>
      <c r="V19" s="31" t="str">
        <f>IF('Draft Order'!V54=$A$1,ABS(33-'Draft Order'!$A19),IF(SUM(V$1:V18)=0,"","|"))</f>
        <v/>
      </c>
      <c r="W19" s="31" t="str">
        <f>IF('Draft Order'!W54=$A$1,ABS(33-'Draft Order'!$A19),IF(SUM(W$1:W18)=0,"","|"))</f>
        <v>|</v>
      </c>
      <c r="X19" s="31" t="str">
        <f>IF('Draft Order'!X54=$A$1,ABS(33-'Draft Order'!$A19),IF(SUM(X$1:X18)=0,"","|"))</f>
        <v/>
      </c>
      <c r="Z19" s="22">
        <v>15</v>
      </c>
      <c r="AA19" s="17"/>
      <c r="AB19" s="17" t="str">
        <f t="shared" si="0"/>
        <v xml:space="preserve">|    </v>
      </c>
      <c r="AC19" s="17" t="str">
        <f t="shared" si="1"/>
        <v/>
      </c>
      <c r="AD19" s="18" t="str">
        <f t="shared" si="2"/>
        <v xml:space="preserve">    |</v>
      </c>
      <c r="AE19" s="16"/>
      <c r="AF19" s="15">
        <f t="shared" si="3"/>
        <v>2</v>
      </c>
      <c r="AG19" s="15" t="str">
        <f t="shared" si="4"/>
        <v/>
      </c>
    </row>
    <row r="20" spans="1:33" x14ac:dyDescent="0.2">
      <c r="A20" s="1">
        <v>14</v>
      </c>
      <c r="B20" s="32" t="str">
        <f>IF('Draft Order'!B55=$A$1,ABS(33-'Draft Order'!$A20),IF(SUM(B$1:B19)=0,"","|"))</f>
        <v/>
      </c>
      <c r="C20" s="32" t="str">
        <f>IF('Draft Order'!C55=$A$1,ABS(33-'Draft Order'!$A20),IF(SUM(C$1:C19)=0,"","|"))</f>
        <v>|</v>
      </c>
      <c r="D20" s="32" t="str">
        <f>IF('Draft Order'!D55=$A$1,ABS(33-'Draft Order'!$A20),IF(SUM(D$1:D19)=0,"","|"))</f>
        <v/>
      </c>
      <c r="E20" s="32">
        <f>IF('Draft Order'!E55=$A$1,ABS(33-'Draft Order'!$A20),IF(SUM(E$1:E19)=0,"","|"))</f>
        <v>14</v>
      </c>
      <c r="F20" s="32" t="str">
        <f>IF('Draft Order'!F55=$A$1,ABS(33-'Draft Order'!$A20),IF(SUM(F$1:F19)=0,"","|"))</f>
        <v>|</v>
      </c>
      <c r="G20" s="32" t="str">
        <f>IF('Draft Order'!G55=$A$1,ABS(33-'Draft Order'!$A20),IF(SUM(G$1:G19)=0,"","|"))</f>
        <v>|</v>
      </c>
      <c r="H20" s="32" t="str">
        <f>IF('Draft Order'!H55=$A$1,ABS(33-'Draft Order'!$A20),IF(SUM(H$1:H19)=0,"","|"))</f>
        <v>|</v>
      </c>
      <c r="I20" s="32" t="str">
        <f>IF('Draft Order'!I55=$A$1,ABS(33-'Draft Order'!$A20),IF(SUM(I$1:I19)=0,"","|"))</f>
        <v>|</v>
      </c>
      <c r="J20" s="32" t="str">
        <f>IF('Draft Order'!J55=$A$1,ABS(33-'Draft Order'!$A20),IF(SUM(J$1:J19)=0,"","|"))</f>
        <v>|</v>
      </c>
      <c r="K20" s="32" t="str">
        <f>IF('Draft Order'!K55=$A$1,ABS(33-'Draft Order'!$A20),IF(SUM(K$1:K19)=0,"","|"))</f>
        <v>|</v>
      </c>
      <c r="L20" s="32" t="str">
        <f>IF('Draft Order'!L55=$A$1,ABS(33-'Draft Order'!$A20),IF(SUM(L$1:L19)=0,"","|"))</f>
        <v>|</v>
      </c>
      <c r="M20" s="32" t="str">
        <f>IF('Draft Order'!M55=$A$1,ABS(33-'Draft Order'!$A20),IF(SUM(M$1:M19)=0,"","|"))</f>
        <v>|</v>
      </c>
      <c r="N20" s="32" t="str">
        <f>IF('Draft Order'!N55=$A$1,ABS(33-'Draft Order'!$A20),IF(SUM(N$1:N19)=0,"","|"))</f>
        <v>|</v>
      </c>
      <c r="O20" s="32" t="str">
        <f>IF('Draft Order'!O55=$A$1,ABS(33-'Draft Order'!$A20),IF(SUM(O$1:O19)=0,"","|"))</f>
        <v>|</v>
      </c>
      <c r="P20" s="32" t="str">
        <f>IF('Draft Order'!P55=$A$1,ABS(33-'Draft Order'!$A20),IF(SUM(P$1:P19)=0,"","|"))</f>
        <v>|</v>
      </c>
      <c r="Q20" s="32" t="str">
        <f>IF('Draft Order'!Q55=$A$1,ABS(33-'Draft Order'!$A20),IF(SUM(Q$1:Q19)=0,"","|"))</f>
        <v>|</v>
      </c>
      <c r="R20" s="32" t="str">
        <f>IF('Draft Order'!R55=$A$1,ABS(33-'Draft Order'!$A20),IF(SUM(R$1:R19)=0,"","|"))</f>
        <v/>
      </c>
      <c r="S20" s="32" t="str">
        <f>IF('Draft Order'!S55=$A$1,ABS(33-'Draft Order'!$A20),IF(SUM(S$1:S19)=0,"","|"))</f>
        <v/>
      </c>
      <c r="T20" s="32" t="str">
        <f>IF('Draft Order'!T55=$A$1,ABS(33-'Draft Order'!$A20),IF(SUM(T$1:T19)=0,"","|"))</f>
        <v/>
      </c>
      <c r="U20" s="32" t="str">
        <f>IF('Draft Order'!U55=$A$1,ABS(33-'Draft Order'!$A20),IF(SUM(U$1:U19)=0,"","|"))</f>
        <v/>
      </c>
      <c r="V20" s="32" t="str">
        <f>IF('Draft Order'!V55=$A$1,ABS(33-'Draft Order'!$A20),IF(SUM(V$1:V19)=0,"","|"))</f>
        <v/>
      </c>
      <c r="W20" s="32" t="str">
        <f>IF('Draft Order'!W55=$A$1,ABS(33-'Draft Order'!$A20),IF(SUM(W$1:W19)=0,"","|"))</f>
        <v>|</v>
      </c>
      <c r="X20" s="32">
        <f>IF('Draft Order'!X55=$A$1,ABS(33-'Draft Order'!$A20),IF(SUM(X$1:X19)=0,"","|"))</f>
        <v>14</v>
      </c>
      <c r="Z20" s="22">
        <v>14</v>
      </c>
      <c r="AA20" s="19"/>
      <c r="AB20" s="19" t="str">
        <f t="shared" si="0"/>
        <v xml:space="preserve">|    </v>
      </c>
      <c r="AC20" s="19" t="str">
        <f t="shared" si="1"/>
        <v/>
      </c>
      <c r="AD20" s="8" t="str">
        <f t="shared" si="2"/>
        <v xml:space="preserve">    |</v>
      </c>
      <c r="AE20" s="20"/>
      <c r="AF20" s="15">
        <f t="shared" si="3"/>
        <v>2</v>
      </c>
      <c r="AG20" s="15" t="str">
        <f t="shared" si="4"/>
        <v/>
      </c>
    </row>
    <row r="21" spans="1:33" x14ac:dyDescent="0.2">
      <c r="A21" s="15">
        <v>13</v>
      </c>
      <c r="B21" s="32" t="str">
        <f>IF('Draft Order'!B56=$A$1,ABS(33-'Draft Order'!$A21),IF(SUM(B$1:B20)=0,"","|"))</f>
        <v/>
      </c>
      <c r="C21" s="32" t="str">
        <f>IF('Draft Order'!C56=$A$1,ABS(33-'Draft Order'!$A21),IF(SUM(C$1:C20)=0,"","|"))</f>
        <v>|</v>
      </c>
      <c r="D21" s="32" t="str">
        <f>IF('Draft Order'!D56=$A$1,ABS(33-'Draft Order'!$A21),IF(SUM(D$1:D20)=0,"","|"))</f>
        <v/>
      </c>
      <c r="E21" s="32" t="str">
        <f>IF('Draft Order'!E56=$A$1,ABS(33-'Draft Order'!$A21),IF(SUM(E$1:E20)=0,"","|"))</f>
        <v>|</v>
      </c>
      <c r="F21" s="32" t="str">
        <f>IF('Draft Order'!F56=$A$1,ABS(33-'Draft Order'!$A21),IF(SUM(F$1:F20)=0,"","|"))</f>
        <v>|</v>
      </c>
      <c r="G21" s="32" t="str">
        <f>IF('Draft Order'!G56=$A$1,ABS(33-'Draft Order'!$A21),IF(SUM(G$1:G20)=0,"","|"))</f>
        <v>|</v>
      </c>
      <c r="H21" s="32" t="str">
        <f>IF('Draft Order'!H56=$A$1,ABS(33-'Draft Order'!$A21),IF(SUM(H$1:H20)=0,"","|"))</f>
        <v>|</v>
      </c>
      <c r="I21" s="32" t="str">
        <f>IF('Draft Order'!I56=$A$1,ABS(33-'Draft Order'!$A21),IF(SUM(I$1:I20)=0,"","|"))</f>
        <v>|</v>
      </c>
      <c r="J21" s="32" t="str">
        <f>IF('Draft Order'!J56=$A$1,ABS(33-'Draft Order'!$A21),IF(SUM(J$1:J20)=0,"","|"))</f>
        <v>|</v>
      </c>
      <c r="K21" s="32" t="str">
        <f>IF('Draft Order'!K56=$A$1,ABS(33-'Draft Order'!$A21),IF(SUM(K$1:K20)=0,"","|"))</f>
        <v>|</v>
      </c>
      <c r="L21" s="32" t="str">
        <f>IF('Draft Order'!L56=$A$1,ABS(33-'Draft Order'!$A21),IF(SUM(L$1:L20)=0,"","|"))</f>
        <v>|</v>
      </c>
      <c r="M21" s="32" t="str">
        <f>IF('Draft Order'!M56=$A$1,ABS(33-'Draft Order'!$A21),IF(SUM(M$1:M20)=0,"","|"))</f>
        <v>|</v>
      </c>
      <c r="N21" s="32" t="str">
        <f>IF('Draft Order'!N56=$A$1,ABS(33-'Draft Order'!$A21),IF(SUM(N$1:N20)=0,"","|"))</f>
        <v>|</v>
      </c>
      <c r="O21" s="32" t="str">
        <f>IF('Draft Order'!O56=$A$1,ABS(33-'Draft Order'!$A21),IF(SUM(O$1:O20)=0,"","|"))</f>
        <v>|</v>
      </c>
      <c r="P21" s="32" t="str">
        <f>IF('Draft Order'!P56=$A$1,ABS(33-'Draft Order'!$A21),IF(SUM(P$1:P20)=0,"","|"))</f>
        <v>|</v>
      </c>
      <c r="Q21" s="32" t="str">
        <f>IF('Draft Order'!Q56=$A$1,ABS(33-'Draft Order'!$A21),IF(SUM(Q$1:Q20)=0,"","|"))</f>
        <v>|</v>
      </c>
      <c r="R21" s="32" t="str">
        <f>IF('Draft Order'!R56=$A$1,ABS(33-'Draft Order'!$A21),IF(SUM(R$1:R20)=0,"","|"))</f>
        <v/>
      </c>
      <c r="S21" s="32" t="str">
        <f>IF('Draft Order'!S56=$A$1,ABS(33-'Draft Order'!$A21),IF(SUM(S$1:S20)=0,"","|"))</f>
        <v/>
      </c>
      <c r="T21" s="32">
        <f>IF('Draft Order'!T56=$A$1,ABS(33-'Draft Order'!$A21),IF(SUM(T$1:T20)=0,"","|"))</f>
        <v>13</v>
      </c>
      <c r="U21" s="32" t="str">
        <f>IF('Draft Order'!U56=$A$1,ABS(33-'Draft Order'!$A21),IF(SUM(U$1:U20)=0,"","|"))</f>
        <v/>
      </c>
      <c r="V21" s="32" t="str">
        <f>IF('Draft Order'!V56=$A$1,ABS(33-'Draft Order'!$A21),IF(SUM(V$1:V20)=0,"","|"))</f>
        <v/>
      </c>
      <c r="W21" s="32" t="str">
        <f>IF('Draft Order'!W56=$A$1,ABS(33-'Draft Order'!$A21),IF(SUM(W$1:W20)=0,"","|"))</f>
        <v>|</v>
      </c>
      <c r="X21" s="32" t="str">
        <f>IF('Draft Order'!X56=$A$1,ABS(33-'Draft Order'!$A21),IF(SUM(X$1:X20)=0,"","|"))</f>
        <v>|</v>
      </c>
      <c r="Z21" s="22">
        <v>13</v>
      </c>
      <c r="AA21" s="19"/>
      <c r="AB21" s="19" t="str">
        <f t="shared" si="0"/>
        <v xml:space="preserve">|    </v>
      </c>
      <c r="AC21" s="19" t="str">
        <f t="shared" si="1"/>
        <v/>
      </c>
      <c r="AD21" s="8" t="str">
        <f t="shared" si="2"/>
        <v xml:space="preserve">    |</v>
      </c>
      <c r="AE21" s="20"/>
      <c r="AF21" s="15">
        <f t="shared" si="3"/>
        <v>2</v>
      </c>
      <c r="AG21" s="15" t="str">
        <f t="shared" si="4"/>
        <v/>
      </c>
    </row>
    <row r="22" spans="1:33" x14ac:dyDescent="0.2">
      <c r="A22" s="15">
        <v>12</v>
      </c>
      <c r="B22" s="32" t="str">
        <f>IF('Draft Order'!B57=$A$1,ABS(33-'Draft Order'!$A22),IF(SUM(B$1:B21)=0,"","|"))</f>
        <v/>
      </c>
      <c r="C22" s="32" t="str">
        <f>IF('Draft Order'!C57=$A$1,ABS(33-'Draft Order'!$A22),IF(SUM(C$1:C21)=0,"","|"))</f>
        <v>|</v>
      </c>
      <c r="D22" s="32" t="str">
        <f>IF('Draft Order'!D57=$A$1,ABS(33-'Draft Order'!$A22),IF(SUM(D$1:D21)=0,"","|"))</f>
        <v/>
      </c>
      <c r="E22" s="32" t="str">
        <f>IF('Draft Order'!E57=$A$1,ABS(33-'Draft Order'!$A22),IF(SUM(E$1:E21)=0,"","|"))</f>
        <v>|</v>
      </c>
      <c r="F22" s="32" t="str">
        <f>IF('Draft Order'!F57=$A$1,ABS(33-'Draft Order'!$A22),IF(SUM(F$1:F21)=0,"","|"))</f>
        <v>|</v>
      </c>
      <c r="G22" s="32" t="str">
        <f>IF('Draft Order'!G57=$A$1,ABS(33-'Draft Order'!$A22),IF(SUM(G$1:G21)=0,"","|"))</f>
        <v>|</v>
      </c>
      <c r="H22" s="32" t="str">
        <f>IF('Draft Order'!H57=$A$1,ABS(33-'Draft Order'!$A22),IF(SUM(H$1:H21)=0,"","|"))</f>
        <v>|</v>
      </c>
      <c r="I22" s="32" t="str">
        <f>IF('Draft Order'!I57=$A$1,ABS(33-'Draft Order'!$A22),IF(SUM(I$1:I21)=0,"","|"))</f>
        <v>|</v>
      </c>
      <c r="J22" s="32" t="str">
        <f>IF('Draft Order'!J57=$A$1,ABS(33-'Draft Order'!$A22),IF(SUM(J$1:J21)=0,"","|"))</f>
        <v>|</v>
      </c>
      <c r="K22" s="32" t="str">
        <f>IF('Draft Order'!K57=$A$1,ABS(33-'Draft Order'!$A22),IF(SUM(K$1:K21)=0,"","|"))</f>
        <v>|</v>
      </c>
      <c r="L22" s="32" t="str">
        <f>IF('Draft Order'!L57=$A$1,ABS(33-'Draft Order'!$A22),IF(SUM(L$1:L21)=0,"","|"))</f>
        <v>|</v>
      </c>
      <c r="M22" s="32" t="str">
        <f>IF('Draft Order'!M57=$A$1,ABS(33-'Draft Order'!$A22),IF(SUM(M$1:M21)=0,"","|"))</f>
        <v>|</v>
      </c>
      <c r="N22" s="32" t="str">
        <f>IF('Draft Order'!N57=$A$1,ABS(33-'Draft Order'!$A22),IF(SUM(N$1:N21)=0,"","|"))</f>
        <v>|</v>
      </c>
      <c r="O22" s="32" t="str">
        <f>IF('Draft Order'!O57=$A$1,ABS(33-'Draft Order'!$A22),IF(SUM(O$1:O21)=0,"","|"))</f>
        <v>|</v>
      </c>
      <c r="P22" s="32" t="str">
        <f>IF('Draft Order'!P57=$A$1,ABS(33-'Draft Order'!$A22),IF(SUM(P$1:P21)=0,"","|"))</f>
        <v>|</v>
      </c>
      <c r="Q22" s="32" t="str">
        <f>IF('Draft Order'!Q57=$A$1,ABS(33-'Draft Order'!$A22),IF(SUM(Q$1:Q21)=0,"","|"))</f>
        <v>|</v>
      </c>
      <c r="R22" s="32" t="str">
        <f>IF('Draft Order'!R57=$A$1,ABS(33-'Draft Order'!$A22),IF(SUM(R$1:R21)=0,"","|"))</f>
        <v/>
      </c>
      <c r="S22" s="32" t="str">
        <f>IF('Draft Order'!S57=$A$1,ABS(33-'Draft Order'!$A22),IF(SUM(S$1:S21)=0,"","|"))</f>
        <v/>
      </c>
      <c r="T22" s="32" t="str">
        <f>IF('Draft Order'!T57=$A$1,ABS(33-'Draft Order'!$A22),IF(SUM(T$1:T21)=0,"","|"))</f>
        <v>|</v>
      </c>
      <c r="U22" s="32" t="str">
        <f>IF('Draft Order'!U57=$A$1,ABS(33-'Draft Order'!$A22),IF(SUM(U$1:U21)=0,"","|"))</f>
        <v/>
      </c>
      <c r="V22" s="32" t="str">
        <f>IF('Draft Order'!V57=$A$1,ABS(33-'Draft Order'!$A22),IF(SUM(V$1:V21)=0,"","|"))</f>
        <v/>
      </c>
      <c r="W22" s="32" t="str">
        <f>IF('Draft Order'!W57=$A$1,ABS(33-'Draft Order'!$A22),IF(SUM(W$1:W21)=0,"","|"))</f>
        <v>|</v>
      </c>
      <c r="X22" s="32" t="str">
        <f>IF('Draft Order'!X57=$A$1,ABS(33-'Draft Order'!$A22),IF(SUM(X$1:X21)=0,"","|"))</f>
        <v>|</v>
      </c>
      <c r="Z22" s="22">
        <v>12</v>
      </c>
      <c r="AA22" s="19"/>
      <c r="AB22" s="19" t="str">
        <f t="shared" si="0"/>
        <v xml:space="preserve">|    </v>
      </c>
      <c r="AC22" s="19" t="str">
        <f t="shared" si="1"/>
        <v/>
      </c>
      <c r="AD22" s="8" t="str">
        <f t="shared" si="2"/>
        <v xml:space="preserve">    |</v>
      </c>
      <c r="AE22" s="20"/>
      <c r="AF22" s="15">
        <f t="shared" si="3"/>
        <v>2</v>
      </c>
      <c r="AG22" s="15" t="str">
        <f t="shared" si="4"/>
        <v/>
      </c>
    </row>
    <row r="23" spans="1:33" x14ac:dyDescent="0.2">
      <c r="A23" s="15">
        <v>11</v>
      </c>
      <c r="B23" s="32" t="str">
        <f>IF('Draft Order'!B58=$A$1,ABS(33-'Draft Order'!$A23),IF(SUM(B$1:B22)=0,"","|"))</f>
        <v/>
      </c>
      <c r="C23" s="32" t="str">
        <f>IF('Draft Order'!C58=$A$1,ABS(33-'Draft Order'!$A23),IF(SUM(C$1:C22)=0,"","|"))</f>
        <v>|</v>
      </c>
      <c r="D23" s="32" t="str">
        <f>IF('Draft Order'!D58=$A$1,ABS(33-'Draft Order'!$A23),IF(SUM(D$1:D22)=0,"","|"))</f>
        <v/>
      </c>
      <c r="E23" s="32" t="str">
        <f>IF('Draft Order'!E58=$A$1,ABS(33-'Draft Order'!$A23),IF(SUM(E$1:E22)=0,"","|"))</f>
        <v>|</v>
      </c>
      <c r="F23" s="32" t="str">
        <f>IF('Draft Order'!F58=$A$1,ABS(33-'Draft Order'!$A23),IF(SUM(F$1:F22)=0,"","|"))</f>
        <v>|</v>
      </c>
      <c r="G23" s="32" t="str">
        <f>IF('Draft Order'!G58=$A$1,ABS(33-'Draft Order'!$A23),IF(SUM(G$1:G22)=0,"","|"))</f>
        <v>|</v>
      </c>
      <c r="H23" s="32" t="str">
        <f>IF('Draft Order'!H58=$A$1,ABS(33-'Draft Order'!$A23),IF(SUM(H$1:H22)=0,"","|"))</f>
        <v>|</v>
      </c>
      <c r="I23" s="32" t="str">
        <f>IF('Draft Order'!I58=$A$1,ABS(33-'Draft Order'!$A23),IF(SUM(I$1:I22)=0,"","|"))</f>
        <v>|</v>
      </c>
      <c r="J23" s="32" t="str">
        <f>IF('Draft Order'!J58=$A$1,ABS(33-'Draft Order'!$A23),IF(SUM(J$1:J22)=0,"","|"))</f>
        <v>|</v>
      </c>
      <c r="K23" s="32" t="str">
        <f>IF('Draft Order'!K58=$A$1,ABS(33-'Draft Order'!$A23),IF(SUM(K$1:K22)=0,"","|"))</f>
        <v>|</v>
      </c>
      <c r="L23" s="32" t="str">
        <f>IF('Draft Order'!L58=$A$1,ABS(33-'Draft Order'!$A23),IF(SUM(L$1:L22)=0,"","|"))</f>
        <v>|</v>
      </c>
      <c r="M23" s="32" t="str">
        <f>IF('Draft Order'!M58=$A$1,ABS(33-'Draft Order'!$A23),IF(SUM(M$1:M22)=0,"","|"))</f>
        <v>|</v>
      </c>
      <c r="N23" s="32" t="str">
        <f>IF('Draft Order'!N58=$A$1,ABS(33-'Draft Order'!$A23),IF(SUM(N$1:N22)=0,"","|"))</f>
        <v>|</v>
      </c>
      <c r="O23" s="32" t="str">
        <f>IF('Draft Order'!O58=$A$1,ABS(33-'Draft Order'!$A23),IF(SUM(O$1:O22)=0,"","|"))</f>
        <v>|</v>
      </c>
      <c r="P23" s="32" t="str">
        <f>IF('Draft Order'!P58=$A$1,ABS(33-'Draft Order'!$A23),IF(SUM(P$1:P22)=0,"","|"))</f>
        <v>|</v>
      </c>
      <c r="Q23" s="32" t="str">
        <f>IF('Draft Order'!Q58=$A$1,ABS(33-'Draft Order'!$A23),IF(SUM(Q$1:Q22)=0,"","|"))</f>
        <v>|</v>
      </c>
      <c r="R23" s="32" t="str">
        <f>IF('Draft Order'!R58=$A$1,ABS(33-'Draft Order'!$A23),IF(SUM(R$1:R22)=0,"","|"))</f>
        <v/>
      </c>
      <c r="S23" s="32" t="str">
        <f>IF('Draft Order'!S58=$A$1,ABS(33-'Draft Order'!$A23),IF(SUM(S$1:S22)=0,"","|"))</f>
        <v/>
      </c>
      <c r="T23" s="32" t="str">
        <f>IF('Draft Order'!T58=$A$1,ABS(33-'Draft Order'!$A23),IF(SUM(T$1:T22)=0,"","|"))</f>
        <v>|</v>
      </c>
      <c r="U23" s="32" t="str">
        <f>IF('Draft Order'!U58=$A$1,ABS(33-'Draft Order'!$A23),IF(SUM(U$1:U22)=0,"","|"))</f>
        <v/>
      </c>
      <c r="V23" s="32" t="str">
        <f>IF('Draft Order'!V58=$A$1,ABS(33-'Draft Order'!$A23),IF(SUM(V$1:V22)=0,"","|"))</f>
        <v/>
      </c>
      <c r="W23" s="32" t="str">
        <f>IF('Draft Order'!W58=$A$1,ABS(33-'Draft Order'!$A23),IF(SUM(W$1:W22)=0,"","|"))</f>
        <v>|</v>
      </c>
      <c r="X23" s="32" t="str">
        <f>IF('Draft Order'!X58=$A$1,ABS(33-'Draft Order'!$A23),IF(SUM(X$1:X22)=0,"","|"))</f>
        <v>|</v>
      </c>
      <c r="Z23" s="22">
        <v>11</v>
      </c>
      <c r="AA23" s="19"/>
      <c r="AB23" s="19" t="str">
        <f t="shared" si="0"/>
        <v>---</v>
      </c>
      <c r="AC23" s="19" t="str">
        <f t="shared" si="1"/>
        <v>---</v>
      </c>
      <c r="AD23" s="8" t="str">
        <f t="shared" si="2"/>
        <v>---</v>
      </c>
      <c r="AE23" s="20"/>
      <c r="AF23" s="15">
        <f t="shared" si="3"/>
        <v>1</v>
      </c>
      <c r="AG23" s="15">
        <f t="shared" si="4"/>
        <v>1</v>
      </c>
    </row>
    <row r="24" spans="1:33" x14ac:dyDescent="0.2">
      <c r="A24" s="15">
        <v>10</v>
      </c>
      <c r="B24" s="32" t="str">
        <f>IF('Draft Order'!B59=$A$1,ABS(33-'Draft Order'!$A24),IF(SUM(B$1:B23)=0,"","|"))</f>
        <v/>
      </c>
      <c r="C24" s="32" t="str">
        <f>IF('Draft Order'!C59=$A$1,ABS(33-'Draft Order'!$A24),IF(SUM(C$1:C23)=0,"","|"))</f>
        <v>|</v>
      </c>
      <c r="D24" s="32" t="str">
        <f>IF('Draft Order'!D59=$A$1,ABS(33-'Draft Order'!$A24),IF(SUM(D$1:D23)=0,"","|"))</f>
        <v/>
      </c>
      <c r="E24" s="32" t="str">
        <f>IF('Draft Order'!E59=$A$1,ABS(33-'Draft Order'!$A24),IF(SUM(E$1:E23)=0,"","|"))</f>
        <v>|</v>
      </c>
      <c r="F24" s="32" t="str">
        <f>IF('Draft Order'!F59=$A$1,ABS(33-'Draft Order'!$A24),IF(SUM(F$1:F23)=0,"","|"))</f>
        <v>|</v>
      </c>
      <c r="G24" s="32" t="str">
        <f>IF('Draft Order'!G59=$A$1,ABS(33-'Draft Order'!$A24),IF(SUM(G$1:G23)=0,"","|"))</f>
        <v>|</v>
      </c>
      <c r="H24" s="32" t="str">
        <f>IF('Draft Order'!H59=$A$1,ABS(33-'Draft Order'!$A24),IF(SUM(H$1:H23)=0,"","|"))</f>
        <v>|</v>
      </c>
      <c r="I24" s="32" t="str">
        <f>IF('Draft Order'!I59=$A$1,ABS(33-'Draft Order'!$A24),IF(SUM(I$1:I23)=0,"","|"))</f>
        <v>|</v>
      </c>
      <c r="J24" s="32" t="str">
        <f>IF('Draft Order'!J59=$A$1,ABS(33-'Draft Order'!$A24),IF(SUM(J$1:J23)=0,"","|"))</f>
        <v>|</v>
      </c>
      <c r="K24" s="32" t="str">
        <f>IF('Draft Order'!K59=$A$1,ABS(33-'Draft Order'!$A24),IF(SUM(K$1:K23)=0,"","|"))</f>
        <v>|</v>
      </c>
      <c r="L24" s="32" t="str">
        <f>IF('Draft Order'!L59=$A$1,ABS(33-'Draft Order'!$A24),IF(SUM(L$1:L23)=0,"","|"))</f>
        <v>|</v>
      </c>
      <c r="M24" s="32" t="str">
        <f>IF('Draft Order'!M59=$A$1,ABS(33-'Draft Order'!$A24),IF(SUM(M$1:M23)=0,"","|"))</f>
        <v>|</v>
      </c>
      <c r="N24" s="32" t="str">
        <f>IF('Draft Order'!N59=$A$1,ABS(33-'Draft Order'!$A24),IF(SUM(N$1:N23)=0,"","|"))</f>
        <v>|</v>
      </c>
      <c r="O24" s="32" t="str">
        <f>IF('Draft Order'!O59=$A$1,ABS(33-'Draft Order'!$A24),IF(SUM(O$1:O23)=0,"","|"))</f>
        <v>|</v>
      </c>
      <c r="P24" s="32" t="str">
        <f>IF('Draft Order'!P59=$A$1,ABS(33-'Draft Order'!$A24),IF(SUM(P$1:P23)=0,"","|"))</f>
        <v>|</v>
      </c>
      <c r="Q24" s="32" t="str">
        <f>IF('Draft Order'!Q59=$A$1,ABS(33-'Draft Order'!$A24),IF(SUM(Q$1:Q23)=0,"","|"))</f>
        <v>|</v>
      </c>
      <c r="R24" s="32">
        <f>IF('Draft Order'!R59=$A$1,ABS(33-'Draft Order'!$A24),IF(SUM(R$1:R23)=0,"","|"))</f>
        <v>10</v>
      </c>
      <c r="S24" s="32" t="str">
        <f>IF('Draft Order'!S59=$A$1,ABS(33-'Draft Order'!$A24),IF(SUM(S$1:S23)=0,"","|"))</f>
        <v/>
      </c>
      <c r="T24" s="32" t="str">
        <f>IF('Draft Order'!T59=$A$1,ABS(33-'Draft Order'!$A24),IF(SUM(T$1:T23)=0,"","|"))</f>
        <v>|</v>
      </c>
      <c r="U24" s="32" t="str">
        <f>IF('Draft Order'!U59=$A$1,ABS(33-'Draft Order'!$A24),IF(SUM(U$1:U23)=0,"","|"))</f>
        <v/>
      </c>
      <c r="V24" s="32" t="str">
        <f>IF('Draft Order'!V59=$A$1,ABS(33-'Draft Order'!$A24),IF(SUM(V$1:V23)=0,"","|"))</f>
        <v/>
      </c>
      <c r="W24" s="32" t="str">
        <f>IF('Draft Order'!W59=$A$1,ABS(33-'Draft Order'!$A24),IF(SUM(W$1:W23)=0,"","|"))</f>
        <v>|</v>
      </c>
      <c r="X24" s="32" t="str">
        <f>IF('Draft Order'!X59=$A$1,ABS(33-'Draft Order'!$A24),IF(SUM(X$1:X23)=0,"","|"))</f>
        <v>|</v>
      </c>
      <c r="Z24" s="22">
        <v>10</v>
      </c>
      <c r="AA24" s="19"/>
      <c r="AB24" s="19" t="str">
        <f t="shared" si="0"/>
        <v/>
      </c>
      <c r="AC24" s="19" t="str">
        <f t="shared" si="1"/>
        <v>|</v>
      </c>
      <c r="AD24" s="8" t="str">
        <f t="shared" si="2"/>
        <v/>
      </c>
      <c r="AE24" s="20"/>
      <c r="AF24" s="15">
        <f t="shared" si="3"/>
        <v>1</v>
      </c>
      <c r="AG24" s="15" t="str">
        <f t="shared" si="4"/>
        <v/>
      </c>
    </row>
    <row r="25" spans="1:33" x14ac:dyDescent="0.2">
      <c r="A25" s="15">
        <v>9</v>
      </c>
      <c r="B25" s="32" t="str">
        <f>IF('Draft Order'!B60=$A$1,ABS(33-'Draft Order'!$A25),IF(SUM(B$1:B24)=0,"","|"))</f>
        <v/>
      </c>
      <c r="C25" s="32" t="str">
        <f>IF('Draft Order'!C60=$A$1,ABS(33-'Draft Order'!$A25),IF(SUM(C$1:C24)=0,"","|"))</f>
        <v>|</v>
      </c>
      <c r="D25" s="32" t="str">
        <f>IF('Draft Order'!D60=$A$1,ABS(33-'Draft Order'!$A25),IF(SUM(D$1:D24)=0,"","|"))</f>
        <v/>
      </c>
      <c r="E25" s="32" t="str">
        <f>IF('Draft Order'!E60=$A$1,ABS(33-'Draft Order'!$A25),IF(SUM(E$1:E24)=0,"","|"))</f>
        <v>|</v>
      </c>
      <c r="F25" s="32" t="str">
        <f>IF('Draft Order'!F60=$A$1,ABS(33-'Draft Order'!$A25),IF(SUM(F$1:F24)=0,"","|"))</f>
        <v>|</v>
      </c>
      <c r="G25" s="32" t="str">
        <f>IF('Draft Order'!G60=$A$1,ABS(33-'Draft Order'!$A25),IF(SUM(G$1:G24)=0,"","|"))</f>
        <v>|</v>
      </c>
      <c r="H25" s="32" t="str">
        <f>IF('Draft Order'!H60=$A$1,ABS(33-'Draft Order'!$A25),IF(SUM(H$1:H24)=0,"","|"))</f>
        <v>|</v>
      </c>
      <c r="I25" s="32" t="str">
        <f>IF('Draft Order'!I60=$A$1,ABS(33-'Draft Order'!$A25),IF(SUM(I$1:I24)=0,"","|"))</f>
        <v>|</v>
      </c>
      <c r="J25" s="32" t="str">
        <f>IF('Draft Order'!J60=$A$1,ABS(33-'Draft Order'!$A25),IF(SUM(J$1:J24)=0,"","|"))</f>
        <v>|</v>
      </c>
      <c r="K25" s="32" t="str">
        <f>IF('Draft Order'!K60=$A$1,ABS(33-'Draft Order'!$A25),IF(SUM(K$1:K24)=0,"","|"))</f>
        <v>|</v>
      </c>
      <c r="L25" s="32" t="str">
        <f>IF('Draft Order'!L60=$A$1,ABS(33-'Draft Order'!$A25),IF(SUM(L$1:L24)=0,"","|"))</f>
        <v>|</v>
      </c>
      <c r="M25" s="32" t="str">
        <f>IF('Draft Order'!M60=$A$1,ABS(33-'Draft Order'!$A25),IF(SUM(M$1:M24)=0,"","|"))</f>
        <v>|</v>
      </c>
      <c r="N25" s="32" t="str">
        <f>IF('Draft Order'!N60=$A$1,ABS(33-'Draft Order'!$A25),IF(SUM(N$1:N24)=0,"","|"))</f>
        <v>|</v>
      </c>
      <c r="O25" s="32" t="str">
        <f>IF('Draft Order'!O60=$A$1,ABS(33-'Draft Order'!$A25),IF(SUM(O$1:O24)=0,"","|"))</f>
        <v>|</v>
      </c>
      <c r="P25" s="32" t="str">
        <f>IF('Draft Order'!P60=$A$1,ABS(33-'Draft Order'!$A25),IF(SUM(P$1:P24)=0,"","|"))</f>
        <v>|</v>
      </c>
      <c r="Q25" s="32" t="str">
        <f>IF('Draft Order'!Q60=$A$1,ABS(33-'Draft Order'!$A25),IF(SUM(Q$1:Q24)=0,"","|"))</f>
        <v>|</v>
      </c>
      <c r="R25" s="32" t="str">
        <f>IF('Draft Order'!R60=$A$1,ABS(33-'Draft Order'!$A25),IF(SUM(R$1:R24)=0,"","|"))</f>
        <v>|</v>
      </c>
      <c r="S25" s="32" t="str">
        <f>IF('Draft Order'!S60=$A$1,ABS(33-'Draft Order'!$A25),IF(SUM(S$1:S24)=0,"","|"))</f>
        <v/>
      </c>
      <c r="T25" s="32" t="str">
        <f>IF('Draft Order'!T60=$A$1,ABS(33-'Draft Order'!$A25),IF(SUM(T$1:T24)=0,"","|"))</f>
        <v>|</v>
      </c>
      <c r="U25" s="32" t="str">
        <f>IF('Draft Order'!U60=$A$1,ABS(33-'Draft Order'!$A25),IF(SUM(U$1:U24)=0,"","|"))</f>
        <v/>
      </c>
      <c r="V25" s="32" t="str">
        <f>IF('Draft Order'!V60=$A$1,ABS(33-'Draft Order'!$A25),IF(SUM(V$1:V24)=0,"","|"))</f>
        <v/>
      </c>
      <c r="W25" s="32" t="str">
        <f>IF('Draft Order'!W60=$A$1,ABS(33-'Draft Order'!$A25),IF(SUM(W$1:W24)=0,"","|"))</f>
        <v>|</v>
      </c>
      <c r="X25" s="32" t="str">
        <f>IF('Draft Order'!X60=$A$1,ABS(33-'Draft Order'!$A25),IF(SUM(X$1:X24)=0,"","|"))</f>
        <v>|</v>
      </c>
      <c r="Z25" s="22">
        <v>9</v>
      </c>
      <c r="AA25" s="19"/>
      <c r="AB25" s="19" t="str">
        <f t="shared" si="0"/>
        <v/>
      </c>
      <c r="AC25" s="19" t="str">
        <f t="shared" si="1"/>
        <v>|</v>
      </c>
      <c r="AD25" s="8" t="str">
        <f t="shared" si="2"/>
        <v/>
      </c>
      <c r="AE25" s="20"/>
      <c r="AF25" s="15">
        <f t="shared" si="3"/>
        <v>1</v>
      </c>
      <c r="AG25" s="15" t="str">
        <f t="shared" si="4"/>
        <v/>
      </c>
    </row>
    <row r="26" spans="1:33" x14ac:dyDescent="0.2">
      <c r="A26" s="1">
        <v>8</v>
      </c>
      <c r="B26" s="33" t="str">
        <f>IF('Draft Order'!B61=$A$1,ABS(33-'Draft Order'!$A26),IF(SUM(B$1:B25)=0,"","|"))</f>
        <v/>
      </c>
      <c r="C26" s="33" t="str">
        <f>IF('Draft Order'!C61=$A$1,ABS(33-'Draft Order'!$A26),IF(SUM(C$1:C25)=0,"","|"))</f>
        <v>|</v>
      </c>
      <c r="D26" s="33" t="str">
        <f>IF('Draft Order'!D61=$A$1,ABS(33-'Draft Order'!$A26),IF(SUM(D$1:D25)=0,"","|"))</f>
        <v/>
      </c>
      <c r="E26" s="33" t="str">
        <f>IF('Draft Order'!E61=$A$1,ABS(33-'Draft Order'!$A26),IF(SUM(E$1:E25)=0,"","|"))</f>
        <v>|</v>
      </c>
      <c r="F26" s="33" t="str">
        <f>IF('Draft Order'!F61=$A$1,ABS(33-'Draft Order'!$A26),IF(SUM(F$1:F25)=0,"","|"))</f>
        <v>|</v>
      </c>
      <c r="G26" s="33" t="str">
        <f>IF('Draft Order'!G61=$A$1,ABS(33-'Draft Order'!$A26),IF(SUM(G$1:G25)=0,"","|"))</f>
        <v>|</v>
      </c>
      <c r="H26" s="33" t="str">
        <f>IF('Draft Order'!H61=$A$1,ABS(33-'Draft Order'!$A26),IF(SUM(H$1:H25)=0,"","|"))</f>
        <v>|</v>
      </c>
      <c r="I26" s="33" t="str">
        <f>IF('Draft Order'!I61=$A$1,ABS(33-'Draft Order'!$A26),IF(SUM(I$1:I25)=0,"","|"))</f>
        <v>|</v>
      </c>
      <c r="J26" s="33" t="str">
        <f>IF('Draft Order'!J61=$A$1,ABS(33-'Draft Order'!$A26),IF(SUM(J$1:J25)=0,"","|"))</f>
        <v>|</v>
      </c>
      <c r="K26" s="33" t="str">
        <f>IF('Draft Order'!K61=$A$1,ABS(33-'Draft Order'!$A26),IF(SUM(K$1:K25)=0,"","|"))</f>
        <v>|</v>
      </c>
      <c r="L26" s="33" t="str">
        <f>IF('Draft Order'!L61=$A$1,ABS(33-'Draft Order'!$A26),IF(SUM(L$1:L25)=0,"","|"))</f>
        <v>|</v>
      </c>
      <c r="M26" s="33" t="str">
        <f>IF('Draft Order'!M61=$A$1,ABS(33-'Draft Order'!$A26),IF(SUM(M$1:M25)=0,"","|"))</f>
        <v>|</v>
      </c>
      <c r="N26" s="33" t="str">
        <f>IF('Draft Order'!N61=$A$1,ABS(33-'Draft Order'!$A26),IF(SUM(N$1:N25)=0,"","|"))</f>
        <v>|</v>
      </c>
      <c r="O26" s="33" t="str">
        <f>IF('Draft Order'!O61=$A$1,ABS(33-'Draft Order'!$A26),IF(SUM(O$1:O25)=0,"","|"))</f>
        <v>|</v>
      </c>
      <c r="P26" s="33" t="str">
        <f>IF('Draft Order'!P61=$A$1,ABS(33-'Draft Order'!$A26),IF(SUM(P$1:P25)=0,"","|"))</f>
        <v>|</v>
      </c>
      <c r="Q26" s="33" t="str">
        <f>IF('Draft Order'!Q61=$A$1,ABS(33-'Draft Order'!$A26),IF(SUM(Q$1:Q25)=0,"","|"))</f>
        <v>|</v>
      </c>
      <c r="R26" s="33" t="str">
        <f>IF('Draft Order'!R61=$A$1,ABS(33-'Draft Order'!$A26),IF(SUM(R$1:R25)=0,"","|"))</f>
        <v>|</v>
      </c>
      <c r="S26" s="33" t="str">
        <f>IF('Draft Order'!S61=$A$1,ABS(33-'Draft Order'!$A26),IF(SUM(S$1:S25)=0,"","|"))</f>
        <v/>
      </c>
      <c r="T26" s="33" t="str">
        <f>IF('Draft Order'!T61=$A$1,ABS(33-'Draft Order'!$A26),IF(SUM(T$1:T25)=0,"","|"))</f>
        <v>|</v>
      </c>
      <c r="U26" s="33">
        <f>IF('Draft Order'!U61=$A$1,ABS(33-'Draft Order'!$A26),IF(SUM(U$1:U25)=0,"","|"))</f>
        <v>8</v>
      </c>
      <c r="V26" s="33" t="str">
        <f>IF('Draft Order'!V61=$A$1,ABS(33-'Draft Order'!$A26),IF(SUM(V$1:V25)=0,"","|"))</f>
        <v/>
      </c>
      <c r="W26" s="33" t="str">
        <f>IF('Draft Order'!W61=$A$1,ABS(33-'Draft Order'!$A26),IF(SUM(W$1:W25)=0,"","|"))</f>
        <v>|</v>
      </c>
      <c r="X26" s="33" t="str">
        <f>IF('Draft Order'!X61=$A$1,ABS(33-'Draft Order'!$A26),IF(SUM(X$1:X25)=0,"","|"))</f>
        <v>|</v>
      </c>
      <c r="Z26" s="21">
        <v>8</v>
      </c>
      <c r="AA26" s="25"/>
      <c r="AB26" s="25" t="str">
        <f t="shared" si="0"/>
        <v/>
      </c>
      <c r="AC26" s="25" t="str">
        <f t="shared" si="1"/>
        <v>|</v>
      </c>
      <c r="AD26" s="9" t="str">
        <f t="shared" si="2"/>
        <v/>
      </c>
      <c r="AE26" s="26"/>
      <c r="AF26" s="15">
        <f t="shared" si="3"/>
        <v>1</v>
      </c>
      <c r="AG26" s="15" t="str">
        <f t="shared" si="4"/>
        <v/>
      </c>
    </row>
    <row r="27" spans="1:33" x14ac:dyDescent="0.2">
      <c r="A27" s="15">
        <v>7</v>
      </c>
      <c r="B27" s="33" t="str">
        <f>IF('Draft Order'!B62=$A$1,ABS(33-'Draft Order'!$A27),IF(SUM(B$1:B26)=0,"","|"))</f>
        <v/>
      </c>
      <c r="C27" s="33" t="str">
        <f>IF('Draft Order'!C62=$A$1,ABS(33-'Draft Order'!$A27),IF(SUM(C$1:C26)=0,"","|"))</f>
        <v>|</v>
      </c>
      <c r="D27" s="33">
        <f>IF('Draft Order'!D62=$A$1,ABS(33-'Draft Order'!$A27),IF(SUM(D$1:D26)=0,"","|"))</f>
        <v>7</v>
      </c>
      <c r="E27" s="33" t="str">
        <f>IF('Draft Order'!E62=$A$1,ABS(33-'Draft Order'!$A27),IF(SUM(E$1:E26)=0,"","|"))</f>
        <v>|</v>
      </c>
      <c r="F27" s="33" t="str">
        <f>IF('Draft Order'!F62=$A$1,ABS(33-'Draft Order'!$A27),IF(SUM(F$1:F26)=0,"","|"))</f>
        <v>|</v>
      </c>
      <c r="G27" s="33" t="str">
        <f>IF('Draft Order'!G62=$A$1,ABS(33-'Draft Order'!$A27),IF(SUM(G$1:G26)=0,"","|"))</f>
        <v>|</v>
      </c>
      <c r="H27" s="33" t="str">
        <f>IF('Draft Order'!H62=$A$1,ABS(33-'Draft Order'!$A27),IF(SUM(H$1:H26)=0,"","|"))</f>
        <v>|</v>
      </c>
      <c r="I27" s="33" t="str">
        <f>IF('Draft Order'!I62=$A$1,ABS(33-'Draft Order'!$A27),IF(SUM(I$1:I26)=0,"","|"))</f>
        <v>|</v>
      </c>
      <c r="J27" s="33" t="str">
        <f>IF('Draft Order'!J62=$A$1,ABS(33-'Draft Order'!$A27),IF(SUM(J$1:J26)=0,"","|"))</f>
        <v>|</v>
      </c>
      <c r="K27" s="33" t="str">
        <f>IF('Draft Order'!K62=$A$1,ABS(33-'Draft Order'!$A27),IF(SUM(K$1:K26)=0,"","|"))</f>
        <v>|</v>
      </c>
      <c r="L27" s="33" t="str">
        <f>IF('Draft Order'!L62=$A$1,ABS(33-'Draft Order'!$A27),IF(SUM(L$1:L26)=0,"","|"))</f>
        <v>|</v>
      </c>
      <c r="M27" s="33" t="str">
        <f>IF('Draft Order'!M62=$A$1,ABS(33-'Draft Order'!$A27),IF(SUM(M$1:M26)=0,"","|"))</f>
        <v>|</v>
      </c>
      <c r="N27" s="33" t="str">
        <f>IF('Draft Order'!N62=$A$1,ABS(33-'Draft Order'!$A27),IF(SUM(N$1:N26)=0,"","|"))</f>
        <v>|</v>
      </c>
      <c r="O27" s="33" t="str">
        <f>IF('Draft Order'!O62=$A$1,ABS(33-'Draft Order'!$A27),IF(SUM(O$1:O26)=0,"","|"))</f>
        <v>|</v>
      </c>
      <c r="P27" s="33" t="str">
        <f>IF('Draft Order'!P62=$A$1,ABS(33-'Draft Order'!$A27),IF(SUM(P$1:P26)=0,"","|"))</f>
        <v>|</v>
      </c>
      <c r="Q27" s="33" t="str">
        <f>IF('Draft Order'!Q62=$A$1,ABS(33-'Draft Order'!$A27),IF(SUM(Q$1:Q26)=0,"","|"))</f>
        <v>|</v>
      </c>
      <c r="R27" s="33" t="str">
        <f>IF('Draft Order'!R62=$A$1,ABS(33-'Draft Order'!$A27),IF(SUM(R$1:R26)=0,"","|"))</f>
        <v>|</v>
      </c>
      <c r="S27" s="33" t="str">
        <f>IF('Draft Order'!S62=$A$1,ABS(33-'Draft Order'!$A27),IF(SUM(S$1:S26)=0,"","|"))</f>
        <v/>
      </c>
      <c r="T27" s="33" t="str">
        <f>IF('Draft Order'!T62=$A$1,ABS(33-'Draft Order'!$A27),IF(SUM(T$1:T26)=0,"","|"))</f>
        <v>|</v>
      </c>
      <c r="U27" s="33" t="str">
        <f>IF('Draft Order'!U62=$A$1,ABS(33-'Draft Order'!$A27),IF(SUM(U$1:U26)=0,"","|"))</f>
        <v>|</v>
      </c>
      <c r="V27" s="33" t="str">
        <f>IF('Draft Order'!V62=$A$1,ABS(33-'Draft Order'!$A27),IF(SUM(V$1:V26)=0,"","|"))</f>
        <v/>
      </c>
      <c r="W27" s="33" t="str">
        <f>IF('Draft Order'!W62=$A$1,ABS(33-'Draft Order'!$A27),IF(SUM(W$1:W26)=0,"","|"))</f>
        <v>|</v>
      </c>
      <c r="X27" s="33" t="str">
        <f>IF('Draft Order'!X62=$A$1,ABS(33-'Draft Order'!$A27),IF(SUM(X$1:X26)=0,"","|"))</f>
        <v>|</v>
      </c>
      <c r="Z27" s="22">
        <v>7</v>
      </c>
      <c r="AA27" s="25"/>
      <c r="AB27" s="25" t="str">
        <f t="shared" si="0"/>
        <v/>
      </c>
      <c r="AC27" s="25" t="str">
        <f t="shared" si="1"/>
        <v>|</v>
      </c>
      <c r="AD27" s="9" t="str">
        <f t="shared" si="2"/>
        <v/>
      </c>
      <c r="AE27" s="26"/>
      <c r="AF27" s="15">
        <f t="shared" si="3"/>
        <v>1</v>
      </c>
      <c r="AG27" s="15" t="str">
        <f t="shared" si="4"/>
        <v/>
      </c>
    </row>
    <row r="28" spans="1:33" x14ac:dyDescent="0.2">
      <c r="A28" s="15">
        <v>6</v>
      </c>
      <c r="B28" s="33" t="str">
        <f>IF('Draft Order'!B63=$A$1,ABS(33-'Draft Order'!$A28),IF(SUM(B$1:B27)=0,"","|"))</f>
        <v/>
      </c>
      <c r="C28" s="33" t="str">
        <f>IF('Draft Order'!C63=$A$1,ABS(33-'Draft Order'!$A28),IF(SUM(C$1:C27)=0,"","|"))</f>
        <v>|</v>
      </c>
      <c r="D28" s="33" t="str">
        <f>IF('Draft Order'!D63=$A$1,ABS(33-'Draft Order'!$A28),IF(SUM(D$1:D27)=0,"","|"))</f>
        <v>|</v>
      </c>
      <c r="E28" s="33" t="str">
        <f>IF('Draft Order'!E63=$A$1,ABS(33-'Draft Order'!$A28),IF(SUM(E$1:E27)=0,"","|"))</f>
        <v>|</v>
      </c>
      <c r="F28" s="33" t="str">
        <f>IF('Draft Order'!F63=$A$1,ABS(33-'Draft Order'!$A28),IF(SUM(F$1:F27)=0,"","|"))</f>
        <v>|</v>
      </c>
      <c r="G28" s="33" t="str">
        <f>IF('Draft Order'!G63=$A$1,ABS(33-'Draft Order'!$A28),IF(SUM(G$1:G27)=0,"","|"))</f>
        <v>|</v>
      </c>
      <c r="H28" s="33" t="str">
        <f>IF('Draft Order'!H63=$A$1,ABS(33-'Draft Order'!$A28),IF(SUM(H$1:H27)=0,"","|"))</f>
        <v>|</v>
      </c>
      <c r="I28" s="33" t="str">
        <f>IF('Draft Order'!I63=$A$1,ABS(33-'Draft Order'!$A28),IF(SUM(I$1:I27)=0,"","|"))</f>
        <v>|</v>
      </c>
      <c r="J28" s="33" t="str">
        <f>IF('Draft Order'!J63=$A$1,ABS(33-'Draft Order'!$A28),IF(SUM(J$1:J27)=0,"","|"))</f>
        <v>|</v>
      </c>
      <c r="K28" s="33" t="str">
        <f>IF('Draft Order'!K63=$A$1,ABS(33-'Draft Order'!$A28),IF(SUM(K$1:K27)=0,"","|"))</f>
        <v>|</v>
      </c>
      <c r="L28" s="33" t="str">
        <f>IF('Draft Order'!L63=$A$1,ABS(33-'Draft Order'!$A28),IF(SUM(L$1:L27)=0,"","|"))</f>
        <v>|</v>
      </c>
      <c r="M28" s="33" t="str">
        <f>IF('Draft Order'!M63=$A$1,ABS(33-'Draft Order'!$A28),IF(SUM(M$1:M27)=0,"","|"))</f>
        <v>|</v>
      </c>
      <c r="N28" s="33" t="str">
        <f>IF('Draft Order'!N63=$A$1,ABS(33-'Draft Order'!$A28),IF(SUM(N$1:N27)=0,"","|"))</f>
        <v>|</v>
      </c>
      <c r="O28" s="33" t="str">
        <f>IF('Draft Order'!O63=$A$1,ABS(33-'Draft Order'!$A28),IF(SUM(O$1:O27)=0,"","|"))</f>
        <v>|</v>
      </c>
      <c r="P28" s="33" t="str">
        <f>IF('Draft Order'!P63=$A$1,ABS(33-'Draft Order'!$A28),IF(SUM(P$1:P27)=0,"","|"))</f>
        <v>|</v>
      </c>
      <c r="Q28" s="33" t="str">
        <f>IF('Draft Order'!Q63=$A$1,ABS(33-'Draft Order'!$A28),IF(SUM(Q$1:Q27)=0,"","|"))</f>
        <v>|</v>
      </c>
      <c r="R28" s="33" t="str">
        <f>IF('Draft Order'!R63=$A$1,ABS(33-'Draft Order'!$A28),IF(SUM(R$1:R27)=0,"","|"))</f>
        <v>|</v>
      </c>
      <c r="S28" s="33" t="str">
        <f>IF('Draft Order'!S63=$A$1,ABS(33-'Draft Order'!$A28),IF(SUM(S$1:S27)=0,"","|"))</f>
        <v/>
      </c>
      <c r="T28" s="33" t="str">
        <f>IF('Draft Order'!T63=$A$1,ABS(33-'Draft Order'!$A28),IF(SUM(T$1:T27)=0,"","|"))</f>
        <v>|</v>
      </c>
      <c r="U28" s="33" t="str">
        <f>IF('Draft Order'!U63=$A$1,ABS(33-'Draft Order'!$A28),IF(SUM(U$1:U27)=0,"","|"))</f>
        <v>|</v>
      </c>
      <c r="V28" s="33" t="str">
        <f>IF('Draft Order'!V63=$A$1,ABS(33-'Draft Order'!$A28),IF(SUM(V$1:V27)=0,"","|"))</f>
        <v/>
      </c>
      <c r="W28" s="33" t="str">
        <f>IF('Draft Order'!W63=$A$1,ABS(33-'Draft Order'!$A28),IF(SUM(W$1:W27)=0,"","|"))</f>
        <v>|</v>
      </c>
      <c r="X28" s="33" t="str">
        <f>IF('Draft Order'!X63=$A$1,ABS(33-'Draft Order'!$A28),IF(SUM(X$1:X27)=0,"","|"))</f>
        <v>|</v>
      </c>
      <c r="Z28" s="22">
        <v>6</v>
      </c>
      <c r="AA28" s="25"/>
      <c r="AB28" s="25" t="str">
        <f t="shared" si="0"/>
        <v/>
      </c>
      <c r="AC28" s="25" t="str">
        <f t="shared" si="1"/>
        <v>|</v>
      </c>
      <c r="AD28" s="9" t="str">
        <f t="shared" si="2"/>
        <v/>
      </c>
      <c r="AE28" s="26"/>
      <c r="AF28" s="15">
        <f t="shared" si="3"/>
        <v>1</v>
      </c>
      <c r="AG28" s="15" t="str">
        <f t="shared" si="4"/>
        <v/>
      </c>
    </row>
    <row r="29" spans="1:33" x14ac:dyDescent="0.2">
      <c r="A29" s="15">
        <v>5</v>
      </c>
      <c r="B29" s="33" t="str">
        <f>IF('Draft Order'!B64=$A$1,ABS(33-'Draft Order'!$A29),IF(SUM(B$1:B28)=0,"","|"))</f>
        <v/>
      </c>
      <c r="C29" s="33" t="str">
        <f>IF('Draft Order'!C64=$A$1,ABS(33-'Draft Order'!$A29),IF(SUM(C$1:C28)=0,"","|"))</f>
        <v>|</v>
      </c>
      <c r="D29" s="33" t="str">
        <f>IF('Draft Order'!D64=$A$1,ABS(33-'Draft Order'!$A29),IF(SUM(D$1:D28)=0,"","|"))</f>
        <v>|</v>
      </c>
      <c r="E29" s="33" t="str">
        <f>IF('Draft Order'!E64=$A$1,ABS(33-'Draft Order'!$A29),IF(SUM(E$1:E28)=0,"","|"))</f>
        <v>|</v>
      </c>
      <c r="F29" s="33" t="str">
        <f>IF('Draft Order'!F64=$A$1,ABS(33-'Draft Order'!$A29),IF(SUM(F$1:F28)=0,"","|"))</f>
        <v>|</v>
      </c>
      <c r="G29" s="33" t="str">
        <f>IF('Draft Order'!G64=$A$1,ABS(33-'Draft Order'!$A29),IF(SUM(G$1:G28)=0,"","|"))</f>
        <v>|</v>
      </c>
      <c r="H29" s="33" t="str">
        <f>IF('Draft Order'!H64=$A$1,ABS(33-'Draft Order'!$A29),IF(SUM(H$1:H28)=0,"","|"))</f>
        <v>|</v>
      </c>
      <c r="I29" s="33" t="str">
        <f>IF('Draft Order'!I64=$A$1,ABS(33-'Draft Order'!$A29),IF(SUM(I$1:I28)=0,"","|"))</f>
        <v>|</v>
      </c>
      <c r="J29" s="33" t="str">
        <f>IF('Draft Order'!J64=$A$1,ABS(33-'Draft Order'!$A29),IF(SUM(J$1:J28)=0,"","|"))</f>
        <v>|</v>
      </c>
      <c r="K29" s="33" t="str">
        <f>IF('Draft Order'!K64=$A$1,ABS(33-'Draft Order'!$A29),IF(SUM(K$1:K28)=0,"","|"))</f>
        <v>|</v>
      </c>
      <c r="L29" s="33" t="str">
        <f>IF('Draft Order'!L64=$A$1,ABS(33-'Draft Order'!$A29),IF(SUM(L$1:L28)=0,"","|"))</f>
        <v>|</v>
      </c>
      <c r="M29" s="33" t="str">
        <f>IF('Draft Order'!M64=$A$1,ABS(33-'Draft Order'!$A29),IF(SUM(M$1:M28)=0,"","|"))</f>
        <v>|</v>
      </c>
      <c r="N29" s="33" t="str">
        <f>IF('Draft Order'!N64=$A$1,ABS(33-'Draft Order'!$A29),IF(SUM(N$1:N28)=0,"","|"))</f>
        <v>|</v>
      </c>
      <c r="O29" s="33" t="str">
        <f>IF('Draft Order'!O64=$A$1,ABS(33-'Draft Order'!$A29),IF(SUM(O$1:O28)=0,"","|"))</f>
        <v>|</v>
      </c>
      <c r="P29" s="33" t="str">
        <f>IF('Draft Order'!P64=$A$1,ABS(33-'Draft Order'!$A29),IF(SUM(P$1:P28)=0,"","|"))</f>
        <v>|</v>
      </c>
      <c r="Q29" s="33" t="str">
        <f>IF('Draft Order'!Q64=$A$1,ABS(33-'Draft Order'!$A29),IF(SUM(Q$1:Q28)=0,"","|"))</f>
        <v>|</v>
      </c>
      <c r="R29" s="33" t="str">
        <f>IF('Draft Order'!R64=$A$1,ABS(33-'Draft Order'!$A29),IF(SUM(R$1:R28)=0,"","|"))</f>
        <v>|</v>
      </c>
      <c r="S29" s="33" t="str">
        <f>IF('Draft Order'!S64=$A$1,ABS(33-'Draft Order'!$A29),IF(SUM(S$1:S28)=0,"","|"))</f>
        <v/>
      </c>
      <c r="T29" s="33" t="str">
        <f>IF('Draft Order'!T64=$A$1,ABS(33-'Draft Order'!$A29),IF(SUM(T$1:T28)=0,"","|"))</f>
        <v>|</v>
      </c>
      <c r="U29" s="33" t="str">
        <f>IF('Draft Order'!U64=$A$1,ABS(33-'Draft Order'!$A29),IF(SUM(U$1:U28)=0,"","|"))</f>
        <v>|</v>
      </c>
      <c r="V29" s="33" t="str">
        <f>IF('Draft Order'!V64=$A$1,ABS(33-'Draft Order'!$A29),IF(SUM(V$1:V28)=0,"","|"))</f>
        <v/>
      </c>
      <c r="W29" s="33" t="str">
        <f>IF('Draft Order'!W64=$A$1,ABS(33-'Draft Order'!$A29),IF(SUM(W$1:W28)=0,"","|"))</f>
        <v>|</v>
      </c>
      <c r="X29" s="33" t="str">
        <f>IF('Draft Order'!X64=$A$1,ABS(33-'Draft Order'!$A29),IF(SUM(X$1:X28)=0,"","|"))</f>
        <v>|</v>
      </c>
      <c r="Z29" s="22">
        <v>5</v>
      </c>
      <c r="AA29" s="25"/>
      <c r="AB29" s="25" t="str">
        <f t="shared" si="0"/>
        <v/>
      </c>
      <c r="AC29" s="25" t="str">
        <f t="shared" si="1"/>
        <v>|</v>
      </c>
      <c r="AD29" s="9" t="str">
        <f t="shared" si="2"/>
        <v/>
      </c>
      <c r="AE29" s="26"/>
      <c r="AF29" s="15">
        <f t="shared" si="3"/>
        <v>1</v>
      </c>
      <c r="AG29" s="15" t="str">
        <f t="shared" si="4"/>
        <v/>
      </c>
    </row>
    <row r="30" spans="1:33" x14ac:dyDescent="0.2">
      <c r="A30" s="1">
        <v>4</v>
      </c>
      <c r="B30" s="34" t="str">
        <f>IF('Draft Order'!B65=$A$1,ABS(33-'Draft Order'!$A30),IF(SUM(B$1:B29)=0,"","|"))</f>
        <v/>
      </c>
      <c r="C30" s="34" t="str">
        <f>IF('Draft Order'!C65=$A$1,ABS(33-'Draft Order'!$A30),IF(SUM(C$1:C29)=0,"","|"))</f>
        <v>|</v>
      </c>
      <c r="D30" s="34" t="str">
        <f>IF('Draft Order'!D65=$A$1,ABS(33-'Draft Order'!$A30),IF(SUM(D$1:D29)=0,"","|"))</f>
        <v>|</v>
      </c>
      <c r="E30" s="34" t="str">
        <f>IF('Draft Order'!E65=$A$1,ABS(33-'Draft Order'!$A30),IF(SUM(E$1:E29)=0,"","|"))</f>
        <v>|</v>
      </c>
      <c r="F30" s="34" t="str">
        <f>IF('Draft Order'!F65=$A$1,ABS(33-'Draft Order'!$A30),IF(SUM(F$1:F29)=0,"","|"))</f>
        <v>|</v>
      </c>
      <c r="G30" s="34" t="str">
        <f>IF('Draft Order'!G65=$A$1,ABS(33-'Draft Order'!$A30),IF(SUM(G$1:G29)=0,"","|"))</f>
        <v>|</v>
      </c>
      <c r="H30" s="34" t="str">
        <f>IF('Draft Order'!H65=$A$1,ABS(33-'Draft Order'!$A30),IF(SUM(H$1:H29)=0,"","|"))</f>
        <v>|</v>
      </c>
      <c r="I30" s="34" t="str">
        <f>IF('Draft Order'!I65=$A$1,ABS(33-'Draft Order'!$A30),IF(SUM(I$1:I29)=0,"","|"))</f>
        <v>|</v>
      </c>
      <c r="J30" s="34" t="str">
        <f>IF('Draft Order'!J65=$A$1,ABS(33-'Draft Order'!$A30),IF(SUM(J$1:J29)=0,"","|"))</f>
        <v>|</v>
      </c>
      <c r="K30" s="34" t="str">
        <f>IF('Draft Order'!K65=$A$1,ABS(33-'Draft Order'!$A30),IF(SUM(K$1:K29)=0,"","|"))</f>
        <v>|</v>
      </c>
      <c r="L30" s="34" t="str">
        <f>IF('Draft Order'!L65=$A$1,ABS(33-'Draft Order'!$A30),IF(SUM(L$1:L29)=0,"","|"))</f>
        <v>|</v>
      </c>
      <c r="M30" s="34" t="str">
        <f>IF('Draft Order'!M65=$A$1,ABS(33-'Draft Order'!$A30),IF(SUM(M$1:M29)=0,"","|"))</f>
        <v>|</v>
      </c>
      <c r="N30" s="34" t="str">
        <f>IF('Draft Order'!N65=$A$1,ABS(33-'Draft Order'!$A30),IF(SUM(N$1:N29)=0,"","|"))</f>
        <v>|</v>
      </c>
      <c r="O30" s="34" t="str">
        <f>IF('Draft Order'!O65=$A$1,ABS(33-'Draft Order'!$A30),IF(SUM(O$1:O29)=0,"","|"))</f>
        <v>|</v>
      </c>
      <c r="P30" s="34" t="str">
        <f>IF('Draft Order'!P65=$A$1,ABS(33-'Draft Order'!$A30),IF(SUM(P$1:P29)=0,"","|"))</f>
        <v>|</v>
      </c>
      <c r="Q30" s="34" t="str">
        <f>IF('Draft Order'!Q65=$A$1,ABS(33-'Draft Order'!$A30),IF(SUM(Q$1:Q29)=0,"","|"))</f>
        <v>|</v>
      </c>
      <c r="R30" s="34" t="str">
        <f>IF('Draft Order'!R65=$A$1,ABS(33-'Draft Order'!$A30),IF(SUM(R$1:R29)=0,"","|"))</f>
        <v>|</v>
      </c>
      <c r="S30" s="34" t="str">
        <f>IF('Draft Order'!S65=$A$1,ABS(33-'Draft Order'!$A30),IF(SUM(S$1:S29)=0,"","|"))</f>
        <v/>
      </c>
      <c r="T30" s="34" t="str">
        <f>IF('Draft Order'!T65=$A$1,ABS(33-'Draft Order'!$A30),IF(SUM(T$1:T29)=0,"","|"))</f>
        <v>|</v>
      </c>
      <c r="U30" s="34" t="str">
        <f>IF('Draft Order'!U65=$A$1,ABS(33-'Draft Order'!$A30),IF(SUM(U$1:U29)=0,"","|"))</f>
        <v>|</v>
      </c>
      <c r="V30" s="34" t="str">
        <f>IF('Draft Order'!V65=$A$1,ABS(33-'Draft Order'!$A30),IF(SUM(V$1:V29)=0,"","|"))</f>
        <v/>
      </c>
      <c r="W30" s="34" t="str">
        <f>IF('Draft Order'!W65=$A$1,ABS(33-'Draft Order'!$A30),IF(SUM(W$1:W29)=0,"","|"))</f>
        <v>|</v>
      </c>
      <c r="X30" s="34" t="str">
        <f>IF('Draft Order'!X65=$A$1,ABS(33-'Draft Order'!$A30),IF(SUM(X$1:X29)=0,"","|"))</f>
        <v>|</v>
      </c>
      <c r="Z30" s="22">
        <v>4</v>
      </c>
      <c r="AA30" s="27"/>
      <c r="AB30" s="27" t="str">
        <f t="shared" si="0"/>
        <v/>
      </c>
      <c r="AC30" s="27" t="str">
        <f t="shared" si="1"/>
        <v>|</v>
      </c>
      <c r="AD30" s="10" t="str">
        <f t="shared" si="2"/>
        <v/>
      </c>
      <c r="AE30" s="28"/>
      <c r="AF30" s="15">
        <f t="shared" si="3"/>
        <v>1</v>
      </c>
      <c r="AG30" s="15" t="str">
        <f t="shared" si="4"/>
        <v/>
      </c>
    </row>
    <row r="31" spans="1:33" x14ac:dyDescent="0.2">
      <c r="A31" s="15">
        <v>3</v>
      </c>
      <c r="B31" s="34" t="str">
        <f>IF('Draft Order'!B66=$A$1,ABS(33-'Draft Order'!$A31),IF(SUM(B$1:B30)=0,"","|"))</f>
        <v/>
      </c>
      <c r="C31" s="34" t="str">
        <f>IF('Draft Order'!C66=$A$1,ABS(33-'Draft Order'!$A31),IF(SUM(C$1:C30)=0,"","|"))</f>
        <v>|</v>
      </c>
      <c r="D31" s="34" t="str">
        <f>IF('Draft Order'!D66=$A$1,ABS(33-'Draft Order'!$A31),IF(SUM(D$1:D30)=0,"","|"))</f>
        <v>|</v>
      </c>
      <c r="E31" s="34" t="str">
        <f>IF('Draft Order'!E66=$A$1,ABS(33-'Draft Order'!$A31),IF(SUM(E$1:E30)=0,"","|"))</f>
        <v>|</v>
      </c>
      <c r="F31" s="34" t="str">
        <f>IF('Draft Order'!F66=$A$1,ABS(33-'Draft Order'!$A31),IF(SUM(F$1:F30)=0,"","|"))</f>
        <v>|</v>
      </c>
      <c r="G31" s="34" t="str">
        <f>IF('Draft Order'!G66=$A$1,ABS(33-'Draft Order'!$A31),IF(SUM(G$1:G30)=0,"","|"))</f>
        <v>|</v>
      </c>
      <c r="H31" s="34" t="str">
        <f>IF('Draft Order'!H66=$A$1,ABS(33-'Draft Order'!$A31),IF(SUM(H$1:H30)=0,"","|"))</f>
        <v>|</v>
      </c>
      <c r="I31" s="34" t="str">
        <f>IF('Draft Order'!I66=$A$1,ABS(33-'Draft Order'!$A31),IF(SUM(I$1:I30)=0,"","|"))</f>
        <v>|</v>
      </c>
      <c r="J31" s="34" t="str">
        <f>IF('Draft Order'!J66=$A$1,ABS(33-'Draft Order'!$A31),IF(SUM(J$1:J30)=0,"","|"))</f>
        <v>|</v>
      </c>
      <c r="K31" s="34" t="str">
        <f>IF('Draft Order'!K66=$A$1,ABS(33-'Draft Order'!$A31),IF(SUM(K$1:K30)=0,"","|"))</f>
        <v>|</v>
      </c>
      <c r="L31" s="34" t="str">
        <f>IF('Draft Order'!L66=$A$1,ABS(33-'Draft Order'!$A31),IF(SUM(L$1:L30)=0,"","|"))</f>
        <v>|</v>
      </c>
      <c r="M31" s="34" t="str">
        <f>IF('Draft Order'!M66=$A$1,ABS(33-'Draft Order'!$A31),IF(SUM(M$1:M30)=0,"","|"))</f>
        <v>|</v>
      </c>
      <c r="N31" s="34" t="str">
        <f>IF('Draft Order'!N66=$A$1,ABS(33-'Draft Order'!$A31),IF(SUM(N$1:N30)=0,"","|"))</f>
        <v>|</v>
      </c>
      <c r="O31" s="34" t="str">
        <f>IF('Draft Order'!O66=$A$1,ABS(33-'Draft Order'!$A31),IF(SUM(O$1:O30)=0,"","|"))</f>
        <v>|</v>
      </c>
      <c r="P31" s="34" t="str">
        <f>IF('Draft Order'!P66=$A$1,ABS(33-'Draft Order'!$A31),IF(SUM(P$1:P30)=0,"","|"))</f>
        <v>|</v>
      </c>
      <c r="Q31" s="34" t="str">
        <f>IF('Draft Order'!Q66=$A$1,ABS(33-'Draft Order'!$A31),IF(SUM(Q$1:Q30)=0,"","|"))</f>
        <v>|</v>
      </c>
      <c r="R31" s="34" t="str">
        <f>IF('Draft Order'!R66=$A$1,ABS(33-'Draft Order'!$A31),IF(SUM(R$1:R30)=0,"","|"))</f>
        <v>|</v>
      </c>
      <c r="S31" s="34" t="str">
        <f>IF('Draft Order'!S66=$A$1,ABS(33-'Draft Order'!$A31),IF(SUM(S$1:S30)=0,"","|"))</f>
        <v/>
      </c>
      <c r="T31" s="34" t="str">
        <f>IF('Draft Order'!T66=$A$1,ABS(33-'Draft Order'!$A31),IF(SUM(T$1:T30)=0,"","|"))</f>
        <v>|</v>
      </c>
      <c r="U31" s="34" t="str">
        <f>IF('Draft Order'!U66=$A$1,ABS(33-'Draft Order'!$A31),IF(SUM(U$1:U30)=0,"","|"))</f>
        <v>|</v>
      </c>
      <c r="V31" s="34" t="str">
        <f>IF('Draft Order'!V66=$A$1,ABS(33-'Draft Order'!$A31),IF(SUM(V$1:V30)=0,"","|"))</f>
        <v/>
      </c>
      <c r="W31" s="34" t="str">
        <f>IF('Draft Order'!W66=$A$1,ABS(33-'Draft Order'!$A31),IF(SUM(W$1:W30)=0,"","|"))</f>
        <v>|</v>
      </c>
      <c r="X31" s="34" t="str">
        <f>IF('Draft Order'!X66=$A$1,ABS(33-'Draft Order'!$A31),IF(SUM(X$1:X30)=0,"","|"))</f>
        <v>|</v>
      </c>
      <c r="Z31" s="22">
        <v>3</v>
      </c>
      <c r="AA31" s="27"/>
      <c r="AB31" s="27" t="str">
        <f t="shared" si="0"/>
        <v/>
      </c>
      <c r="AC31" s="27" t="str">
        <f t="shared" si="1"/>
        <v>|</v>
      </c>
      <c r="AD31" s="10" t="str">
        <f t="shared" si="2"/>
        <v/>
      </c>
      <c r="AE31" s="28"/>
      <c r="AF31" s="15">
        <f t="shared" si="3"/>
        <v>1</v>
      </c>
      <c r="AG31" s="15" t="str">
        <f t="shared" si="4"/>
        <v/>
      </c>
    </row>
    <row r="32" spans="1:33" x14ac:dyDescent="0.2">
      <c r="A32" s="23">
        <v>2</v>
      </c>
      <c r="B32" s="35">
        <f>IF('Draft Order'!B67=$A$1,ABS(33-'Draft Order'!$A32),IF(SUM(B$1:B31)=0,"","|"))</f>
        <v>2</v>
      </c>
      <c r="C32" s="35" t="str">
        <f>IF('Draft Order'!C67=$A$1,ABS(33-'Draft Order'!$A32),IF(SUM(C$1:C31)=0,"","|"))</f>
        <v>|</v>
      </c>
      <c r="D32" s="35" t="str">
        <f>IF('Draft Order'!D67=$A$1,ABS(33-'Draft Order'!$A32),IF(SUM(D$1:D31)=0,"","|"))</f>
        <v>|</v>
      </c>
      <c r="E32" s="35" t="str">
        <f>IF('Draft Order'!E67=$A$1,ABS(33-'Draft Order'!$A32),IF(SUM(E$1:E31)=0,"","|"))</f>
        <v>|</v>
      </c>
      <c r="F32" s="35" t="str">
        <f>IF('Draft Order'!F67=$A$1,ABS(33-'Draft Order'!$A32),IF(SUM(F$1:F31)=0,"","|"))</f>
        <v>|</v>
      </c>
      <c r="G32" s="35" t="str">
        <f>IF('Draft Order'!G67=$A$1,ABS(33-'Draft Order'!$A32),IF(SUM(G$1:G31)=0,"","|"))</f>
        <v>|</v>
      </c>
      <c r="H32" s="35" t="str">
        <f>IF('Draft Order'!H67=$A$1,ABS(33-'Draft Order'!$A32),IF(SUM(H$1:H31)=0,"","|"))</f>
        <v>|</v>
      </c>
      <c r="I32" s="35" t="str">
        <f>IF('Draft Order'!I67=$A$1,ABS(33-'Draft Order'!$A32),IF(SUM(I$1:I31)=0,"","|"))</f>
        <v>|</v>
      </c>
      <c r="J32" s="35" t="str">
        <f>IF('Draft Order'!J67=$A$1,ABS(33-'Draft Order'!$A32),IF(SUM(J$1:J31)=0,"","|"))</f>
        <v>|</v>
      </c>
      <c r="K32" s="35" t="str">
        <f>IF('Draft Order'!K67=$A$1,ABS(33-'Draft Order'!$A32),IF(SUM(K$1:K31)=0,"","|"))</f>
        <v>|</v>
      </c>
      <c r="L32" s="35" t="str">
        <f>IF('Draft Order'!L67=$A$1,ABS(33-'Draft Order'!$A32),IF(SUM(L$1:L31)=0,"","|"))</f>
        <v>|</v>
      </c>
      <c r="M32" s="35" t="str">
        <f>IF('Draft Order'!M67=$A$1,ABS(33-'Draft Order'!$A32),IF(SUM(M$1:M31)=0,"","|"))</f>
        <v>|</v>
      </c>
      <c r="N32" s="35" t="str">
        <f>IF('Draft Order'!N67=$A$1,ABS(33-'Draft Order'!$A32),IF(SUM(N$1:N31)=0,"","|"))</f>
        <v>|</v>
      </c>
      <c r="O32" s="35" t="str">
        <f>IF('Draft Order'!O67=$A$1,ABS(33-'Draft Order'!$A32),IF(SUM(O$1:O31)=0,"","|"))</f>
        <v>|</v>
      </c>
      <c r="P32" s="35" t="str">
        <f>IF('Draft Order'!P67=$A$1,ABS(33-'Draft Order'!$A32),IF(SUM(P$1:P31)=0,"","|"))</f>
        <v>|</v>
      </c>
      <c r="Q32" s="35" t="str">
        <f>IF('Draft Order'!Q67=$A$1,ABS(33-'Draft Order'!$A32),IF(SUM(Q$1:Q31)=0,"","|"))</f>
        <v>|</v>
      </c>
      <c r="R32" s="35" t="str">
        <f>IF('Draft Order'!R67=$A$1,ABS(33-'Draft Order'!$A32),IF(SUM(R$1:R31)=0,"","|"))</f>
        <v>|</v>
      </c>
      <c r="S32" s="35">
        <f>IF('Draft Order'!S67=$A$1,ABS(33-'Draft Order'!$A32),IF(SUM(S$1:S31)=0,"","|"))</f>
        <v>2</v>
      </c>
      <c r="T32" s="35" t="str">
        <f>IF('Draft Order'!T67=$A$1,ABS(33-'Draft Order'!$A32),IF(SUM(T$1:T31)=0,"","|"))</f>
        <v>|</v>
      </c>
      <c r="U32" s="35" t="str">
        <f>IF('Draft Order'!U67=$A$1,ABS(33-'Draft Order'!$A32),IF(SUM(U$1:U31)=0,"","|"))</f>
        <v>|</v>
      </c>
      <c r="V32" s="35" t="str">
        <f>IF('Draft Order'!V67=$A$1,ABS(33-'Draft Order'!$A32),IF(SUM(V$1:V31)=0,"","|"))</f>
        <v/>
      </c>
      <c r="W32" s="35" t="str">
        <f>IF('Draft Order'!W67=$A$1,ABS(33-'Draft Order'!$A32),IF(SUM(W$1:W31)=0,"","|"))</f>
        <v>|</v>
      </c>
      <c r="X32" s="35" t="str">
        <f>IF('Draft Order'!X67=$A$1,ABS(33-'Draft Order'!$A32),IF(SUM(X$1:X31)=0,"","|"))</f>
        <v>|</v>
      </c>
      <c r="Z32" s="22">
        <v>2</v>
      </c>
      <c r="AA32" s="29"/>
      <c r="AB32" s="29" t="str">
        <f t="shared" si="0"/>
        <v/>
      </c>
      <c r="AC32" s="29" t="str">
        <f t="shared" si="1"/>
        <v>|</v>
      </c>
      <c r="AD32" s="11" t="str">
        <f t="shared" si="2"/>
        <v/>
      </c>
      <c r="AE32" s="30"/>
      <c r="AF32" s="15">
        <f t="shared" si="3"/>
        <v>1</v>
      </c>
      <c r="AG32" s="15" t="str">
        <f t="shared" si="4"/>
        <v/>
      </c>
    </row>
    <row r="33" spans="1:33" x14ac:dyDescent="0.2">
      <c r="A33" s="15">
        <v>1</v>
      </c>
      <c r="B33" s="35" t="str">
        <f>IF('Draft Order'!B68=$A$1,ABS(33-'Draft Order'!$A33),IF(SUM(B$1:B32)=0,"","|"))</f>
        <v>|</v>
      </c>
      <c r="C33" s="35" t="str">
        <f>IF('Draft Order'!C68=$A$1,ABS(33-'Draft Order'!$A33),IF(SUM(C$1:C32)=0,"","|"))</f>
        <v>|</v>
      </c>
      <c r="D33" s="35" t="str">
        <f>IF('Draft Order'!D68=$A$1,ABS(33-'Draft Order'!$A33),IF(SUM(D$1:D32)=0,"","|"))</f>
        <v>|</v>
      </c>
      <c r="E33" s="35" t="str">
        <f>IF('Draft Order'!E68=$A$1,ABS(33-'Draft Order'!$A33),IF(SUM(E$1:E32)=0,"","|"))</f>
        <v>|</v>
      </c>
      <c r="F33" s="35" t="str">
        <f>IF('Draft Order'!F68=$A$1,ABS(33-'Draft Order'!$A33),IF(SUM(F$1:F32)=0,"","|"))</f>
        <v>|</v>
      </c>
      <c r="G33" s="35" t="str">
        <f>IF('Draft Order'!G68=$A$1,ABS(33-'Draft Order'!$A33),IF(SUM(G$1:G32)=0,"","|"))</f>
        <v>|</v>
      </c>
      <c r="H33" s="35" t="str">
        <f>IF('Draft Order'!H68=$A$1,ABS(33-'Draft Order'!$A33),IF(SUM(H$1:H32)=0,"","|"))</f>
        <v>|</v>
      </c>
      <c r="I33" s="35" t="str">
        <f>IF('Draft Order'!I68=$A$1,ABS(33-'Draft Order'!$A33),IF(SUM(I$1:I32)=0,"","|"))</f>
        <v>|</v>
      </c>
      <c r="J33" s="35" t="str">
        <f>IF('Draft Order'!J68=$A$1,ABS(33-'Draft Order'!$A33),IF(SUM(J$1:J32)=0,"","|"))</f>
        <v>|</v>
      </c>
      <c r="K33" s="35" t="str">
        <f>IF('Draft Order'!K68=$A$1,ABS(33-'Draft Order'!$A33),IF(SUM(K$1:K32)=0,"","|"))</f>
        <v>|</v>
      </c>
      <c r="L33" s="35" t="str">
        <f>IF('Draft Order'!L68=$A$1,ABS(33-'Draft Order'!$A33),IF(SUM(L$1:L32)=0,"","|"))</f>
        <v>|</v>
      </c>
      <c r="M33" s="35" t="str">
        <f>IF('Draft Order'!M68=$A$1,ABS(33-'Draft Order'!$A33),IF(SUM(M$1:M32)=0,"","|"))</f>
        <v>|</v>
      </c>
      <c r="N33" s="35" t="str">
        <f>IF('Draft Order'!N68=$A$1,ABS(33-'Draft Order'!$A33),IF(SUM(N$1:N32)=0,"","|"))</f>
        <v>|</v>
      </c>
      <c r="O33" s="35" t="str">
        <f>IF('Draft Order'!O68=$A$1,ABS(33-'Draft Order'!$A33),IF(SUM(O$1:O32)=0,"","|"))</f>
        <v>|</v>
      </c>
      <c r="P33" s="35" t="str">
        <f>IF('Draft Order'!P68=$A$1,ABS(33-'Draft Order'!$A33),IF(SUM(P$1:P32)=0,"","|"))</f>
        <v>|</v>
      </c>
      <c r="Q33" s="35" t="str">
        <f>IF('Draft Order'!Q68=$A$1,ABS(33-'Draft Order'!$A33),IF(SUM(Q$1:Q32)=0,"","|"))</f>
        <v>|</v>
      </c>
      <c r="R33" s="35" t="str">
        <f>IF('Draft Order'!R68=$A$1,ABS(33-'Draft Order'!$A33),IF(SUM(R$1:R32)=0,"","|"))</f>
        <v>|</v>
      </c>
      <c r="S33" s="35" t="str">
        <f>IF('Draft Order'!S68=$A$1,ABS(33-'Draft Order'!$A33),IF(SUM(S$1:S32)=0,"","|"))</f>
        <v>|</v>
      </c>
      <c r="T33" s="35" t="str">
        <f>IF('Draft Order'!T68=$A$1,ABS(33-'Draft Order'!$A33),IF(SUM(T$1:T32)=0,"","|"))</f>
        <v>|</v>
      </c>
      <c r="U33" s="35" t="str">
        <f>IF('Draft Order'!U68=$A$1,ABS(33-'Draft Order'!$A33),IF(SUM(U$1:U32)=0,"","|"))</f>
        <v>|</v>
      </c>
      <c r="V33" s="35">
        <f>IF('Draft Order'!V68=$A$1,ABS(33-'Draft Order'!$A33),IF(SUM(V$1:V32)=0,"","|"))</f>
        <v>1</v>
      </c>
      <c r="W33" s="35" t="str">
        <f>IF('Draft Order'!W68=$A$1,ABS(33-'Draft Order'!$A33),IF(SUM(W$1:W32)=0,"","|"))</f>
        <v>|</v>
      </c>
      <c r="X33" s="35" t="str">
        <f>IF('Draft Order'!X68=$A$1,ABS(33-'Draft Order'!$A33),IF(SUM(X$1:X32)=0,"","|"))</f>
        <v>|</v>
      </c>
      <c r="Z33" s="22">
        <v>1</v>
      </c>
      <c r="AA33" s="29"/>
      <c r="AB33" s="29" t="str">
        <f t="shared" si="0"/>
        <v/>
      </c>
      <c r="AC33" s="29" t="str">
        <f t="shared" si="1"/>
        <v>---</v>
      </c>
      <c r="AD33" s="11" t="str">
        <f t="shared" si="2"/>
        <v/>
      </c>
      <c r="AE33" s="30"/>
      <c r="AF33" s="15">
        <f t="shared" si="3"/>
        <v>0</v>
      </c>
      <c r="AG33" s="15">
        <f t="shared" si="4"/>
        <v>0</v>
      </c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33" ht="15" x14ac:dyDescent="0.2">
      <c r="A35" s="5" t="s">
        <v>41</v>
      </c>
      <c r="B35" s="3">
        <f>VALUE(LEFT('Draft Order'!B1,4))-1</f>
        <v>2001</v>
      </c>
      <c r="C35" s="3">
        <f>VALUE(LEFT('Draft Order'!C1,4))-1</f>
        <v>2002</v>
      </c>
      <c r="D35" s="3">
        <f>VALUE(LEFT('Draft Order'!D1,4))-1</f>
        <v>2003</v>
      </c>
      <c r="E35" s="3">
        <f>VALUE(LEFT('Draft Order'!E1,4))-1</f>
        <v>2004</v>
      </c>
      <c r="F35" s="3">
        <f>VALUE(LEFT('Draft Order'!F1,4))-1</f>
        <v>2005</v>
      </c>
      <c r="G35" s="3">
        <f>VALUE(LEFT('Draft Order'!G1,4))-1</f>
        <v>2006</v>
      </c>
      <c r="H35" s="3">
        <f>VALUE(LEFT('Draft Order'!H1,4))-1</f>
        <v>2007</v>
      </c>
      <c r="I35" s="3">
        <f>VALUE(LEFT('Draft Order'!I1,4))-1</f>
        <v>2008</v>
      </c>
      <c r="J35" s="3">
        <f>VALUE(LEFT('Draft Order'!J1,4))-1</f>
        <v>2009</v>
      </c>
      <c r="K35" s="3">
        <f>VALUE(LEFT('Draft Order'!K1,4))-1</f>
        <v>2010</v>
      </c>
      <c r="L35" s="3">
        <f>VALUE(LEFT('Draft Order'!L1,4))-1</f>
        <v>2011</v>
      </c>
      <c r="M35" s="3">
        <f>VALUE(LEFT('Draft Order'!M1,4))-1</f>
        <v>2012</v>
      </c>
      <c r="N35" s="3">
        <f>VALUE(LEFT('Draft Order'!N1,4))-1</f>
        <v>2013</v>
      </c>
      <c r="O35" s="3">
        <f>VALUE(LEFT('Draft Order'!O1,4))-1</f>
        <v>2014</v>
      </c>
      <c r="P35" s="3">
        <f>VALUE(LEFT('Draft Order'!P1,4))-1</f>
        <v>2015</v>
      </c>
      <c r="Q35" s="3">
        <f>VALUE(LEFT('Draft Order'!Q1,4))-1</f>
        <v>2016</v>
      </c>
      <c r="R35" s="3">
        <f>VALUE(LEFT('Draft Order'!R1,4))-1</f>
        <v>2017</v>
      </c>
      <c r="S35" s="3">
        <f>VALUE(LEFT('Draft Order'!S1,4))-1</f>
        <v>2018</v>
      </c>
      <c r="T35" s="3">
        <f>VALUE(LEFT('Draft Order'!T1,4))-1</f>
        <v>2019</v>
      </c>
      <c r="U35" s="3">
        <f>VALUE(LEFT('Draft Order'!U1,4))-1</f>
        <v>2020</v>
      </c>
      <c r="V35" s="3">
        <f>VALUE(LEFT('Draft Order'!V1,4))-1</f>
        <v>2021</v>
      </c>
      <c r="W35" s="3">
        <f>VALUE(LEFT('Draft Order'!W1,4))-1</f>
        <v>2022</v>
      </c>
      <c r="X35" s="3">
        <f>VALUE(LEFT('Draft Order'!X1,4))-1</f>
        <v>2023</v>
      </c>
      <c r="Y35" s="1"/>
    </row>
    <row r="36" spans="1:33" ht="15" x14ac:dyDescent="0.2">
      <c r="A36" s="5" t="s">
        <v>42</v>
      </c>
      <c r="B36" s="6">
        <f>SUM(B2:B33)</f>
        <v>2</v>
      </c>
      <c r="C36" s="6">
        <f t="shared" ref="C36:J36" si="5">SUM(C2:C33)</f>
        <v>21</v>
      </c>
      <c r="D36" s="6">
        <f t="shared" si="5"/>
        <v>7</v>
      </c>
      <c r="E36" s="6">
        <f t="shared" si="5"/>
        <v>14</v>
      </c>
      <c r="F36" s="6">
        <f t="shared" si="5"/>
        <v>22</v>
      </c>
      <c r="G36" s="6">
        <f t="shared" si="5"/>
        <v>20</v>
      </c>
      <c r="H36" s="6">
        <f t="shared" si="5"/>
        <v>31</v>
      </c>
      <c r="I36" s="6">
        <f t="shared" si="5"/>
        <v>31</v>
      </c>
      <c r="J36" s="6">
        <f t="shared" si="5"/>
        <v>32</v>
      </c>
      <c r="K36" s="6">
        <f t="shared" ref="K36" si="6">SUM(K2:K33)</f>
        <v>19</v>
      </c>
      <c r="L36" s="6">
        <f t="shared" ref="L36:X36" si="7">SUM(L2:L33)</f>
        <v>31</v>
      </c>
      <c r="M36" s="6">
        <f t="shared" si="7"/>
        <v>17</v>
      </c>
      <c r="N36" s="6">
        <f t="shared" si="7"/>
        <v>20</v>
      </c>
      <c r="O36" s="6">
        <f t="shared" si="7"/>
        <v>23</v>
      </c>
      <c r="P36" s="6">
        <f t="shared" si="7"/>
        <v>18</v>
      </c>
      <c r="Q36" s="6">
        <f t="shared" si="7"/>
        <v>28</v>
      </c>
      <c r="R36" s="6">
        <f t="shared" si="7"/>
        <v>10</v>
      </c>
      <c r="S36" s="6">
        <f t="shared" si="7"/>
        <v>2</v>
      </c>
      <c r="T36" s="6">
        <f t="shared" si="7"/>
        <v>13</v>
      </c>
      <c r="U36" s="6">
        <f t="shared" si="7"/>
        <v>8</v>
      </c>
      <c r="V36" s="6">
        <f t="shared" si="7"/>
        <v>1</v>
      </c>
      <c r="W36" s="6">
        <f t="shared" si="7"/>
        <v>27</v>
      </c>
      <c r="X36" s="6">
        <f t="shared" si="7"/>
        <v>14</v>
      </c>
    </row>
    <row r="37" spans="1:33" ht="15" x14ac:dyDescent="0.2">
      <c r="A37" s="5" t="s">
        <v>66</v>
      </c>
      <c r="B37" s="6"/>
      <c r="C37" s="7">
        <f t="shared" ref="C37:F37" si="8">-(C36-B36)</f>
        <v>-19</v>
      </c>
      <c r="D37" s="7">
        <f t="shared" si="8"/>
        <v>14</v>
      </c>
      <c r="E37" s="7">
        <f t="shared" si="8"/>
        <v>-7</v>
      </c>
      <c r="F37" s="7">
        <f t="shared" si="8"/>
        <v>-8</v>
      </c>
      <c r="G37" s="7">
        <f>-(G36-F36)</f>
        <v>2</v>
      </c>
      <c r="H37" s="7">
        <f t="shared" ref="H37:X37" si="9">-(H36-G36)</f>
        <v>-11</v>
      </c>
      <c r="I37" s="7">
        <f t="shared" si="9"/>
        <v>0</v>
      </c>
      <c r="J37" s="7">
        <f t="shared" si="9"/>
        <v>-1</v>
      </c>
      <c r="K37" s="7">
        <f t="shared" si="9"/>
        <v>13</v>
      </c>
      <c r="L37" s="7">
        <f t="shared" si="9"/>
        <v>-12</v>
      </c>
      <c r="M37" s="7">
        <f t="shared" si="9"/>
        <v>14</v>
      </c>
      <c r="N37" s="7">
        <f t="shared" si="9"/>
        <v>-3</v>
      </c>
      <c r="O37" s="7">
        <f t="shared" si="9"/>
        <v>-3</v>
      </c>
      <c r="P37" s="7">
        <f t="shared" si="9"/>
        <v>5</v>
      </c>
      <c r="Q37" s="7">
        <f t="shared" si="9"/>
        <v>-10</v>
      </c>
      <c r="R37" s="7">
        <f t="shared" si="9"/>
        <v>18</v>
      </c>
      <c r="S37" s="7">
        <f t="shared" si="9"/>
        <v>8</v>
      </c>
      <c r="T37" s="7">
        <f t="shared" si="9"/>
        <v>-11</v>
      </c>
      <c r="U37" s="7">
        <f t="shared" si="9"/>
        <v>5</v>
      </c>
      <c r="V37" s="7">
        <f t="shared" si="9"/>
        <v>7</v>
      </c>
      <c r="W37" s="7">
        <f t="shared" si="9"/>
        <v>-26</v>
      </c>
      <c r="X37" s="7">
        <f t="shared" si="9"/>
        <v>13</v>
      </c>
    </row>
    <row r="39" spans="1:33" x14ac:dyDescent="0.2">
      <c r="A39" s="13" t="s">
        <v>70</v>
      </c>
      <c r="B39" s="14">
        <f>_xlfn.PERCENTILE.INC($36:$36,(ROW()-39)/4)</f>
        <v>1</v>
      </c>
      <c r="J39" s="1" t="s">
        <v>75</v>
      </c>
      <c r="K39" s="14">
        <f t="shared" ref="K39:W39" si="10">0.1*I36+0.2*J36+0.3*K36+0.4*MEDIAN(B36:K36)-0.1*COUNTIF(B36:K36,1)</f>
        <v>23.4</v>
      </c>
      <c r="L39" s="14">
        <f t="shared" si="10"/>
        <v>24.9</v>
      </c>
      <c r="M39" s="14">
        <f t="shared" si="10"/>
        <v>21.6</v>
      </c>
      <c r="N39" s="14">
        <f t="shared" si="10"/>
        <v>20.9</v>
      </c>
      <c r="O39" s="14">
        <f t="shared" si="10"/>
        <v>21.6</v>
      </c>
      <c r="P39" s="14">
        <f t="shared" si="10"/>
        <v>20.6</v>
      </c>
      <c r="Q39" s="14">
        <f t="shared" si="10"/>
        <v>24.5</v>
      </c>
      <c r="R39" s="14">
        <f t="shared" si="10"/>
        <v>19</v>
      </c>
      <c r="S39" s="14">
        <f t="shared" si="10"/>
        <v>13.200000000000001</v>
      </c>
      <c r="T39" s="14">
        <f t="shared" si="10"/>
        <v>12.7</v>
      </c>
      <c r="U39" s="14">
        <f t="shared" si="10"/>
        <v>12.2</v>
      </c>
      <c r="V39" s="14">
        <f t="shared" si="10"/>
        <v>9.1</v>
      </c>
      <c r="W39" s="14">
        <f t="shared" si="10"/>
        <v>15.200000000000001</v>
      </c>
      <c r="X39" s="14">
        <f>0.1*V36+0.2*W36+0.3*X36+0.4*MEDIAN(O36:X36)-0.1*COUNTIF(O36:X36,1)</f>
        <v>15</v>
      </c>
    </row>
    <row r="40" spans="1:33" x14ac:dyDescent="0.2">
      <c r="A40" s="13" t="s">
        <v>68</v>
      </c>
      <c r="B40" s="14">
        <f>_xlfn.PERCENTILE.INC($36:$36,(ROW()-39)/4)</f>
        <v>11.5</v>
      </c>
    </row>
    <row r="41" spans="1:33" x14ac:dyDescent="0.2">
      <c r="A41" s="13" t="s">
        <v>67</v>
      </c>
      <c r="B41" s="14">
        <f>_xlfn.PERCENTILE.INC($36:$36,(ROW()-39)/4)</f>
        <v>19</v>
      </c>
    </row>
    <row r="42" spans="1:33" x14ac:dyDescent="0.2">
      <c r="A42" s="13" t="s">
        <v>69</v>
      </c>
      <c r="B42" s="14">
        <f>_xlfn.PERCENTILE.INC($36:$36,(ROW()-39)/4)</f>
        <v>25</v>
      </c>
    </row>
    <row r="43" spans="1:33" x14ac:dyDescent="0.2">
      <c r="A43" s="13" t="s">
        <v>71</v>
      </c>
      <c r="B43" s="14">
        <f>_xlfn.PERCENTILE.INC($36:$36,(ROW()-39)/4)</f>
        <v>32</v>
      </c>
    </row>
  </sheetData>
  <conditionalFormatting sqref="C37:X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D2" sqref="D2"/>
    </sheetView>
  </sheetViews>
  <sheetFormatPr baseColWidth="10" defaultRowHeight="14.25" x14ac:dyDescent="0.2"/>
  <cols>
    <col min="1" max="1" width="12.625" style="4" customWidth="1"/>
    <col min="2" max="5" width="6.625" style="4" customWidth="1"/>
    <col min="6" max="6" width="3.625" style="4" customWidth="1"/>
    <col min="7" max="7" width="5.625" style="4" customWidth="1"/>
    <col min="8" max="8" width="12.625" style="4" customWidth="1"/>
    <col min="9" max="12" width="6.625" style="4" customWidth="1"/>
    <col min="13" max="16384" width="11" style="4"/>
  </cols>
  <sheetData>
    <row r="1" spans="1:12" ht="15" x14ac:dyDescent="0.2">
      <c r="A1" s="12" t="s">
        <v>72</v>
      </c>
      <c r="B1" s="12">
        <f>Team!X39</f>
        <v>15</v>
      </c>
      <c r="C1" s="12">
        <f>Team!W39</f>
        <v>15.200000000000001</v>
      </c>
      <c r="D1" s="38" t="s">
        <v>5</v>
      </c>
      <c r="E1" s="39"/>
      <c r="G1" s="3" t="s">
        <v>42</v>
      </c>
      <c r="H1" s="3" t="s">
        <v>72</v>
      </c>
      <c r="I1" s="3" t="s">
        <v>74</v>
      </c>
      <c r="J1" s="40" t="s">
        <v>77</v>
      </c>
      <c r="K1" s="40" t="s">
        <v>76</v>
      </c>
    </row>
    <row r="2" spans="1:12" x14ac:dyDescent="0.2">
      <c r="A2" s="12" t="s">
        <v>28</v>
      </c>
      <c r="B2" s="12">
        <f t="dataTable" ref="B2:C33" dt2D="0" dtr="0" r1="D1"/>
        <v>9.4</v>
      </c>
      <c r="C2" s="12">
        <v>11.600000000000001</v>
      </c>
      <c r="D2" s="12">
        <f>RANK(B2,$B$2:$B$33,1)*100+ROW()-1</f>
        <v>601</v>
      </c>
      <c r="E2" s="12">
        <f>SMALL($D$2:$D$33,ROW()-1)</f>
        <v>110</v>
      </c>
      <c r="G2" s="41">
        <v>1</v>
      </c>
      <c r="H2" s="4" t="str">
        <f>INDEX($A$2:$A$33,MOD(E2,100),)</f>
        <v>Chiefs</v>
      </c>
      <c r="I2" s="14">
        <f>INDEX($B$2:$B$33,MOD(E2,100),)</f>
        <v>1.9000000000000001</v>
      </c>
      <c r="J2" s="14">
        <f>INDEX($C$2:$C$33,MOD(E2,100),)</f>
        <v>2.7</v>
      </c>
      <c r="K2" s="41">
        <f>RANK(J2,$J$2:$J$33,1)</f>
        <v>1</v>
      </c>
      <c r="L2" s="42">
        <f>K2-G2</f>
        <v>0</v>
      </c>
    </row>
    <row r="3" spans="1:12" x14ac:dyDescent="0.2">
      <c r="A3" s="12" t="s">
        <v>0</v>
      </c>
      <c r="B3" s="12">
        <v>26</v>
      </c>
      <c r="C3" s="12">
        <v>25.5</v>
      </c>
      <c r="D3" s="12">
        <f t="shared" ref="D3:D33" si="0">RANK(B3,$B$2:$B$33,1)*100+ROW()-1</f>
        <v>3102</v>
      </c>
      <c r="E3" s="12">
        <f t="shared" ref="E3:E33" si="1">SMALL($D$2:$D$33,ROW()-1)</f>
        <v>204</v>
      </c>
      <c r="G3" s="41">
        <v>2</v>
      </c>
      <c r="H3" s="4" t="str">
        <f t="shared" ref="H3:H33" si="2">INDEX($A$2:$A$33,MOD(E3,100),)</f>
        <v>Bills</v>
      </c>
      <c r="I3" s="14">
        <f>INDEX($B$2:$B$33,MOD(E3,100),)</f>
        <v>7.9</v>
      </c>
      <c r="J3" s="14">
        <f t="shared" ref="J3:J33" si="3">INDEX($C$2:$C$33,MOD(E3,100),)</f>
        <v>8.6000000000000014</v>
      </c>
      <c r="K3" s="41">
        <f t="shared" ref="K3:K33" si="4">RANK(J3,$J$2:$J$33,1)</f>
        <v>2</v>
      </c>
      <c r="L3" s="42">
        <f t="shared" ref="L3:L33" si="5">K3-G3</f>
        <v>0</v>
      </c>
    </row>
    <row r="4" spans="1:12" x14ac:dyDescent="0.2">
      <c r="A4" s="12" t="s">
        <v>27</v>
      </c>
      <c r="B4" s="12">
        <v>12.7</v>
      </c>
      <c r="C4" s="12">
        <v>11</v>
      </c>
      <c r="D4" s="12">
        <f t="shared" si="0"/>
        <v>903</v>
      </c>
      <c r="E4" s="12">
        <f t="shared" si="1"/>
        <v>313</v>
      </c>
      <c r="G4" s="41">
        <v>3</v>
      </c>
      <c r="H4" s="4" t="str">
        <f t="shared" si="2"/>
        <v>Cowboys</v>
      </c>
      <c r="I4" s="14">
        <f>INDEX($B$2:$B$33,MOD(E4,100),)</f>
        <v>8.4</v>
      </c>
      <c r="J4" s="14">
        <f t="shared" si="3"/>
        <v>10.5</v>
      </c>
      <c r="K4" s="41">
        <f t="shared" si="4"/>
        <v>4</v>
      </c>
      <c r="L4" s="42">
        <f t="shared" si="5"/>
        <v>1</v>
      </c>
    </row>
    <row r="5" spans="1:12" x14ac:dyDescent="0.2">
      <c r="A5" s="12" t="s">
        <v>26</v>
      </c>
      <c r="B5" s="12">
        <v>7.9</v>
      </c>
      <c r="C5" s="12">
        <v>8.6000000000000014</v>
      </c>
      <c r="D5" s="12">
        <f t="shared" si="0"/>
        <v>204</v>
      </c>
      <c r="E5" s="12">
        <f t="shared" si="1"/>
        <v>421</v>
      </c>
      <c r="G5" s="41">
        <v>4</v>
      </c>
      <c r="H5" s="4" t="str">
        <f t="shared" si="2"/>
        <v>Packers</v>
      </c>
      <c r="I5" s="14">
        <f>INDEX($B$2:$B$33,MOD(E5,100),)</f>
        <v>8.6999999999999993</v>
      </c>
      <c r="J5" s="14">
        <f t="shared" si="3"/>
        <v>9</v>
      </c>
      <c r="K5" s="41">
        <f t="shared" si="4"/>
        <v>3</v>
      </c>
      <c r="L5" s="42">
        <f t="shared" si="5"/>
        <v>-1</v>
      </c>
    </row>
    <row r="6" spans="1:12" x14ac:dyDescent="0.2">
      <c r="A6" s="12" t="s">
        <v>4</v>
      </c>
      <c r="B6" s="12">
        <v>23</v>
      </c>
      <c r="C6" s="12">
        <v>23.700000000000003</v>
      </c>
      <c r="D6" s="12">
        <f t="shared" si="0"/>
        <v>2705</v>
      </c>
      <c r="E6" s="12">
        <f t="shared" si="1"/>
        <v>526</v>
      </c>
      <c r="G6" s="41">
        <v>5</v>
      </c>
      <c r="H6" s="4" t="str">
        <f t="shared" si="2"/>
        <v>Ravens</v>
      </c>
      <c r="I6" s="14">
        <f>INDEX($B$2:$B$33,MOD(E6,100),)</f>
        <v>9</v>
      </c>
      <c r="J6" s="14">
        <f t="shared" si="3"/>
        <v>12.8</v>
      </c>
      <c r="K6" s="41">
        <f t="shared" si="4"/>
        <v>9</v>
      </c>
      <c r="L6" s="42">
        <f t="shared" si="5"/>
        <v>4</v>
      </c>
    </row>
    <row r="7" spans="1:12" x14ac:dyDescent="0.2">
      <c r="A7" s="12" t="s">
        <v>11</v>
      </c>
      <c r="B7" s="12">
        <v>17.600000000000001</v>
      </c>
      <c r="C7" s="12">
        <v>19.8</v>
      </c>
      <c r="D7" s="12">
        <f t="shared" si="0"/>
        <v>1806</v>
      </c>
      <c r="E7" s="12">
        <f t="shared" si="1"/>
        <v>601</v>
      </c>
      <c r="G7" s="41">
        <v>6</v>
      </c>
      <c r="H7" s="4" t="str">
        <f t="shared" si="2"/>
        <v>49ers</v>
      </c>
      <c r="I7" s="14">
        <f>INDEX($B$2:$B$33,MOD(E7,100),)</f>
        <v>9.4</v>
      </c>
      <c r="J7" s="14">
        <f t="shared" si="3"/>
        <v>11.600000000000001</v>
      </c>
      <c r="K7" s="41">
        <f t="shared" si="4"/>
        <v>8</v>
      </c>
      <c r="L7" s="42">
        <f t="shared" si="5"/>
        <v>2</v>
      </c>
    </row>
    <row r="8" spans="1:12" x14ac:dyDescent="0.2">
      <c r="A8" s="12" t="s">
        <v>33</v>
      </c>
      <c r="B8" s="12">
        <v>12.000000000000002</v>
      </c>
      <c r="C8" s="12">
        <v>14</v>
      </c>
      <c r="D8" s="12">
        <f t="shared" si="0"/>
        <v>807</v>
      </c>
      <c r="E8" s="12">
        <f t="shared" si="1"/>
        <v>715</v>
      </c>
      <c r="G8" s="41">
        <v>7</v>
      </c>
      <c r="H8" s="4" t="str">
        <f t="shared" si="2"/>
        <v>Eagles</v>
      </c>
      <c r="I8" s="14">
        <f>INDEX($B$2:$B$33,MOD(E8,100),)</f>
        <v>10</v>
      </c>
      <c r="J8" s="14">
        <f t="shared" si="3"/>
        <v>11</v>
      </c>
      <c r="K8" s="41">
        <f t="shared" si="4"/>
        <v>5</v>
      </c>
      <c r="L8" s="42">
        <f t="shared" si="5"/>
        <v>-2</v>
      </c>
    </row>
    <row r="9" spans="1:12" x14ac:dyDescent="0.2">
      <c r="A9" s="12" t="s">
        <v>2</v>
      </c>
      <c r="B9" s="12">
        <v>23.3</v>
      </c>
      <c r="C9" s="12">
        <v>19.7</v>
      </c>
      <c r="D9" s="12">
        <f t="shared" si="0"/>
        <v>2808</v>
      </c>
      <c r="E9" s="12">
        <f t="shared" si="1"/>
        <v>807</v>
      </c>
      <c r="G9" s="41">
        <v>8</v>
      </c>
      <c r="H9" s="4" t="str">
        <f t="shared" si="2"/>
        <v>Buccaneers</v>
      </c>
      <c r="I9" s="14">
        <f>INDEX($B$2:$B$33,MOD(E9,100),)</f>
        <v>12.000000000000002</v>
      </c>
      <c r="J9" s="14">
        <f t="shared" si="3"/>
        <v>14</v>
      </c>
      <c r="K9" s="41">
        <f t="shared" si="4"/>
        <v>12</v>
      </c>
      <c r="L9" s="42">
        <f t="shared" si="5"/>
        <v>4</v>
      </c>
    </row>
    <row r="10" spans="1:12" x14ac:dyDescent="0.2">
      <c r="A10" s="12" t="s">
        <v>20</v>
      </c>
      <c r="B10" s="12">
        <v>19.400000000000002</v>
      </c>
      <c r="C10" s="12">
        <v>14.9</v>
      </c>
      <c r="D10" s="12">
        <f t="shared" si="0"/>
        <v>2109</v>
      </c>
      <c r="E10" s="12">
        <f t="shared" si="1"/>
        <v>903</v>
      </c>
      <c r="G10" s="41">
        <v>9</v>
      </c>
      <c r="H10" s="4" t="str">
        <f t="shared" si="2"/>
        <v>Bengals</v>
      </c>
      <c r="I10" s="14">
        <f>INDEX($B$2:$B$33,MOD(E10,100),)</f>
        <v>12.7</v>
      </c>
      <c r="J10" s="14">
        <f t="shared" si="3"/>
        <v>11</v>
      </c>
      <c r="K10" s="41">
        <f t="shared" si="4"/>
        <v>5</v>
      </c>
      <c r="L10" s="42">
        <f t="shared" si="5"/>
        <v>-4</v>
      </c>
    </row>
    <row r="11" spans="1:12" x14ac:dyDescent="0.2">
      <c r="A11" s="12" t="s">
        <v>30</v>
      </c>
      <c r="B11" s="12">
        <v>1.9000000000000001</v>
      </c>
      <c r="C11" s="12">
        <v>2.7</v>
      </c>
      <c r="D11" s="12">
        <f t="shared" si="0"/>
        <v>110</v>
      </c>
      <c r="E11" s="12">
        <f t="shared" si="1"/>
        <v>1029</v>
      </c>
      <c r="G11" s="41">
        <v>10</v>
      </c>
      <c r="H11" s="4" t="str">
        <f t="shared" si="2"/>
        <v>Steelers</v>
      </c>
      <c r="I11" s="14">
        <f>INDEX($B$2:$B$33,MOD(E11,100),)</f>
        <v>13.200000000000001</v>
      </c>
      <c r="J11" s="14">
        <f t="shared" si="3"/>
        <v>13.100000000000001</v>
      </c>
      <c r="K11" s="41">
        <f t="shared" si="4"/>
        <v>11</v>
      </c>
      <c r="L11" s="42">
        <f t="shared" si="5"/>
        <v>1</v>
      </c>
    </row>
    <row r="12" spans="1:12" x14ac:dyDescent="0.2">
      <c r="A12" s="12" t="s">
        <v>3</v>
      </c>
      <c r="B12" s="12">
        <v>19.899999999999999</v>
      </c>
      <c r="C12" s="12">
        <v>19.700000000000003</v>
      </c>
      <c r="D12" s="12">
        <f t="shared" si="0"/>
        <v>2211</v>
      </c>
      <c r="E12" s="12">
        <f t="shared" si="1"/>
        <v>1120</v>
      </c>
      <c r="G12" s="41">
        <v>11</v>
      </c>
      <c r="H12" s="4" t="str">
        <f t="shared" si="2"/>
        <v>Lions</v>
      </c>
      <c r="I12" s="14">
        <f>INDEX($B$2:$B$33,MOD(E12,100),)</f>
        <v>13.7</v>
      </c>
      <c r="J12" s="14">
        <f t="shared" si="3"/>
        <v>21.3</v>
      </c>
      <c r="K12" s="41">
        <f t="shared" si="4"/>
        <v>25</v>
      </c>
      <c r="L12" s="42">
        <f t="shared" si="5"/>
        <v>14</v>
      </c>
    </row>
    <row r="13" spans="1:12" x14ac:dyDescent="0.2">
      <c r="A13" s="12" t="s">
        <v>15</v>
      </c>
      <c r="B13" s="12">
        <v>22.5</v>
      </c>
      <c r="C13" s="12">
        <v>18.5</v>
      </c>
      <c r="D13" s="12">
        <f t="shared" si="0"/>
        <v>2512</v>
      </c>
      <c r="E13" s="12">
        <f t="shared" si="1"/>
        <v>1228</v>
      </c>
      <c r="G13" s="41">
        <v>12</v>
      </c>
      <c r="H13" s="4" t="str">
        <f t="shared" si="2"/>
        <v>Seahawks</v>
      </c>
      <c r="I13" s="14">
        <f>INDEX($B$2:$B$33,MOD(E13,100),)</f>
        <v>14.4</v>
      </c>
      <c r="J13" s="14">
        <f t="shared" si="3"/>
        <v>12.8</v>
      </c>
      <c r="K13" s="41">
        <f t="shared" si="4"/>
        <v>9</v>
      </c>
      <c r="L13" s="42">
        <f t="shared" si="5"/>
        <v>-3</v>
      </c>
    </row>
    <row r="14" spans="1:12" x14ac:dyDescent="0.2">
      <c r="A14" s="12" t="s">
        <v>25</v>
      </c>
      <c r="B14" s="12">
        <v>8.4</v>
      </c>
      <c r="C14" s="12">
        <v>10.5</v>
      </c>
      <c r="D14" s="12">
        <f t="shared" si="0"/>
        <v>313</v>
      </c>
      <c r="E14" s="12">
        <f t="shared" si="1"/>
        <v>1325</v>
      </c>
      <c r="G14" s="41">
        <v>13</v>
      </c>
      <c r="H14" s="4" t="str">
        <f t="shared" si="2"/>
        <v>Rams</v>
      </c>
      <c r="I14" s="14">
        <f>INDEX($B$2:$B$33,MOD(E14,100),)</f>
        <v>15</v>
      </c>
      <c r="J14" s="14">
        <f t="shared" si="3"/>
        <v>15.200000000000001</v>
      </c>
      <c r="K14" s="41">
        <f t="shared" si="4"/>
        <v>16</v>
      </c>
      <c r="L14" s="42">
        <f t="shared" si="5"/>
        <v>3</v>
      </c>
    </row>
    <row r="15" spans="1:12" x14ac:dyDescent="0.2">
      <c r="A15" s="12" t="s">
        <v>19</v>
      </c>
      <c r="B15" s="12">
        <v>15.2</v>
      </c>
      <c r="C15" s="12">
        <v>16.100000000000001</v>
      </c>
      <c r="D15" s="12">
        <f t="shared" si="0"/>
        <v>1414</v>
      </c>
      <c r="E15" s="12">
        <f t="shared" si="1"/>
        <v>1414</v>
      </c>
      <c r="G15" s="41">
        <v>14</v>
      </c>
      <c r="H15" s="4" t="str">
        <f t="shared" si="2"/>
        <v>Dolphins</v>
      </c>
      <c r="I15" s="14">
        <f>INDEX($B$2:$B$33,MOD(E15,100),)</f>
        <v>15.2</v>
      </c>
      <c r="J15" s="14">
        <f t="shared" si="3"/>
        <v>16.100000000000001</v>
      </c>
      <c r="K15" s="41">
        <f t="shared" si="4"/>
        <v>18</v>
      </c>
      <c r="L15" s="42">
        <f t="shared" si="5"/>
        <v>4</v>
      </c>
    </row>
    <row r="16" spans="1:12" x14ac:dyDescent="0.2">
      <c r="A16" s="12" t="s">
        <v>29</v>
      </c>
      <c r="B16" s="12">
        <v>10</v>
      </c>
      <c r="C16" s="12">
        <v>11</v>
      </c>
      <c r="D16" s="12">
        <f t="shared" si="0"/>
        <v>715</v>
      </c>
      <c r="E16" s="12">
        <f t="shared" si="1"/>
        <v>1523</v>
      </c>
      <c r="G16" s="41">
        <v>15</v>
      </c>
      <c r="H16" s="4" t="str">
        <f t="shared" si="2"/>
        <v>Patriots</v>
      </c>
      <c r="I16" s="14">
        <f>INDEX($B$2:$B$33,MOD(E16,100),)</f>
        <v>16.5</v>
      </c>
      <c r="J16" s="14">
        <f t="shared" si="3"/>
        <v>11.2</v>
      </c>
      <c r="K16" s="41">
        <f t="shared" si="4"/>
        <v>7</v>
      </c>
      <c r="L16" s="42">
        <f t="shared" si="5"/>
        <v>-8</v>
      </c>
    </row>
    <row r="17" spans="1:12" x14ac:dyDescent="0.2">
      <c r="A17" s="12" t="s">
        <v>7</v>
      </c>
      <c r="B17" s="12">
        <v>23.8</v>
      </c>
      <c r="C17" s="12">
        <v>24.200000000000003</v>
      </c>
      <c r="D17" s="12">
        <f t="shared" si="0"/>
        <v>2916</v>
      </c>
      <c r="E17" s="12">
        <f t="shared" si="1"/>
        <v>1630</v>
      </c>
      <c r="G17" s="41">
        <v>16</v>
      </c>
      <c r="H17" s="4" t="str">
        <f t="shared" si="2"/>
        <v>Texans</v>
      </c>
      <c r="I17" s="14">
        <f>INDEX($B$2:$B$33,MOD(E17,100),)</f>
        <v>16.600000000000001</v>
      </c>
      <c r="J17" s="14">
        <f t="shared" si="3"/>
        <v>27.5</v>
      </c>
      <c r="K17" s="41">
        <f t="shared" si="4"/>
        <v>32</v>
      </c>
      <c r="L17" s="42">
        <f t="shared" si="5"/>
        <v>16</v>
      </c>
    </row>
    <row r="18" spans="1:12" x14ac:dyDescent="0.2">
      <c r="A18" s="12" t="s">
        <v>24</v>
      </c>
      <c r="B18" s="12">
        <v>22.5</v>
      </c>
      <c r="C18" s="12">
        <v>19.3</v>
      </c>
      <c r="D18" s="12">
        <f t="shared" si="0"/>
        <v>2517</v>
      </c>
      <c r="E18" s="12">
        <f t="shared" si="1"/>
        <v>1732</v>
      </c>
      <c r="G18" s="41">
        <v>17</v>
      </c>
      <c r="H18" s="4" t="str">
        <f t="shared" si="2"/>
        <v>Vikings</v>
      </c>
      <c r="I18" s="14">
        <f>INDEX($B$2:$B$33,MOD(E18,100),)</f>
        <v>17.3</v>
      </c>
      <c r="J18" s="14">
        <f t="shared" si="3"/>
        <v>15.600000000000001</v>
      </c>
      <c r="K18" s="41">
        <f t="shared" si="4"/>
        <v>17</v>
      </c>
      <c r="L18" s="42">
        <f t="shared" si="5"/>
        <v>0</v>
      </c>
    </row>
    <row r="19" spans="1:12" x14ac:dyDescent="0.2">
      <c r="A19" s="12" t="s">
        <v>23</v>
      </c>
      <c r="B19" s="12">
        <v>20.400000000000002</v>
      </c>
      <c r="C19" s="12">
        <v>23.400000000000002</v>
      </c>
      <c r="D19" s="12">
        <f t="shared" si="0"/>
        <v>2318</v>
      </c>
      <c r="E19" s="12">
        <f t="shared" si="1"/>
        <v>1806</v>
      </c>
      <c r="G19" s="41">
        <v>18</v>
      </c>
      <c r="H19" s="4" t="str">
        <f t="shared" si="2"/>
        <v>Browns</v>
      </c>
      <c r="I19" s="14">
        <f>INDEX($B$2:$B$33,MOD(E19,100),)</f>
        <v>17.600000000000001</v>
      </c>
      <c r="J19" s="14">
        <f t="shared" si="3"/>
        <v>19.8</v>
      </c>
      <c r="K19" s="41">
        <f t="shared" si="4"/>
        <v>23</v>
      </c>
      <c r="L19" s="42">
        <f t="shared" si="5"/>
        <v>5</v>
      </c>
    </row>
    <row r="20" spans="1:12" x14ac:dyDescent="0.2">
      <c r="A20" s="12" t="s">
        <v>12</v>
      </c>
      <c r="B20" s="12">
        <v>24.6</v>
      </c>
      <c r="C20" s="12">
        <v>25.700000000000003</v>
      </c>
      <c r="D20" s="12">
        <f t="shared" si="0"/>
        <v>3019</v>
      </c>
      <c r="E20" s="12">
        <f t="shared" si="1"/>
        <v>1927</v>
      </c>
      <c r="G20" s="41">
        <v>19</v>
      </c>
      <c r="H20" s="4" t="str">
        <f t="shared" si="2"/>
        <v>Saints</v>
      </c>
      <c r="I20" s="14">
        <f>INDEX($B$2:$B$33,MOD(E20,100),)</f>
        <v>18.600000000000001</v>
      </c>
      <c r="J20" s="14">
        <f t="shared" si="3"/>
        <v>15.2</v>
      </c>
      <c r="K20" s="41">
        <f t="shared" si="4"/>
        <v>15</v>
      </c>
      <c r="L20" s="42">
        <f t="shared" si="5"/>
        <v>-4</v>
      </c>
    </row>
    <row r="21" spans="1:12" x14ac:dyDescent="0.2">
      <c r="A21" s="12" t="s">
        <v>17</v>
      </c>
      <c r="B21" s="12">
        <v>13.7</v>
      </c>
      <c r="C21" s="12">
        <v>21.3</v>
      </c>
      <c r="D21" s="12">
        <f t="shared" si="0"/>
        <v>1120</v>
      </c>
      <c r="E21" s="12">
        <f t="shared" si="1"/>
        <v>2031</v>
      </c>
      <c r="G21" s="41">
        <v>20</v>
      </c>
      <c r="H21" s="4" t="str">
        <f t="shared" si="2"/>
        <v>Titans</v>
      </c>
      <c r="I21" s="14">
        <f>INDEX($B$2:$B$33,MOD(E21,100),)</f>
        <v>18.700000000000003</v>
      </c>
      <c r="J21" s="14">
        <f t="shared" si="3"/>
        <v>14.9</v>
      </c>
      <c r="K21" s="41">
        <f t="shared" si="4"/>
        <v>13</v>
      </c>
      <c r="L21" s="42">
        <f t="shared" si="5"/>
        <v>-7</v>
      </c>
    </row>
    <row r="22" spans="1:12" x14ac:dyDescent="0.2">
      <c r="A22" s="12" t="s">
        <v>14</v>
      </c>
      <c r="B22" s="12">
        <v>8.6999999999999993</v>
      </c>
      <c r="C22" s="12">
        <v>9</v>
      </c>
      <c r="D22" s="12">
        <f t="shared" si="0"/>
        <v>421</v>
      </c>
      <c r="E22" s="12">
        <f t="shared" si="1"/>
        <v>2109</v>
      </c>
      <c r="G22" s="41">
        <v>21</v>
      </c>
      <c r="H22" s="4" t="str">
        <f t="shared" si="2"/>
        <v>Chargers</v>
      </c>
      <c r="I22" s="14">
        <f>INDEX($B$2:$B$33,MOD(E22,100),)</f>
        <v>19.400000000000002</v>
      </c>
      <c r="J22" s="14">
        <f t="shared" si="3"/>
        <v>14.9</v>
      </c>
      <c r="K22" s="41">
        <f t="shared" si="4"/>
        <v>13</v>
      </c>
      <c r="L22" s="42">
        <f t="shared" si="5"/>
        <v>-8</v>
      </c>
    </row>
    <row r="23" spans="1:12" x14ac:dyDescent="0.2">
      <c r="A23" s="12" t="s">
        <v>8</v>
      </c>
      <c r="B23" s="12">
        <v>26.900000000000002</v>
      </c>
      <c r="C23" s="12">
        <v>23.3</v>
      </c>
      <c r="D23" s="12">
        <f t="shared" si="0"/>
        <v>3222</v>
      </c>
      <c r="E23" s="12">
        <f t="shared" si="1"/>
        <v>2211</v>
      </c>
      <c r="G23" s="41">
        <v>22</v>
      </c>
      <c r="H23" s="4" t="str">
        <f t="shared" si="2"/>
        <v>Colts</v>
      </c>
      <c r="I23" s="14">
        <f>INDEX($B$2:$B$33,MOD(E23,100),)</f>
        <v>19.899999999999999</v>
      </c>
      <c r="J23" s="14">
        <f t="shared" si="3"/>
        <v>19.700000000000003</v>
      </c>
      <c r="K23" s="41">
        <f t="shared" si="4"/>
        <v>22</v>
      </c>
      <c r="L23" s="42">
        <f t="shared" si="5"/>
        <v>0</v>
      </c>
    </row>
    <row r="24" spans="1:12" x14ac:dyDescent="0.2">
      <c r="A24" s="12" t="s">
        <v>13</v>
      </c>
      <c r="B24" s="12">
        <v>16.5</v>
      </c>
      <c r="C24" s="12">
        <v>11.2</v>
      </c>
      <c r="D24" s="12">
        <f t="shared" si="0"/>
        <v>1523</v>
      </c>
      <c r="E24" s="12">
        <f t="shared" si="1"/>
        <v>2318</v>
      </c>
      <c r="G24" s="41">
        <v>23</v>
      </c>
      <c r="H24" s="4" t="str">
        <f t="shared" si="2"/>
        <v>Jaguars</v>
      </c>
      <c r="I24" s="14">
        <f>INDEX($B$2:$B$33,MOD(E24,100),)</f>
        <v>20.400000000000002</v>
      </c>
      <c r="J24" s="14">
        <f t="shared" si="3"/>
        <v>23.400000000000002</v>
      </c>
      <c r="K24" s="41">
        <f t="shared" si="4"/>
        <v>27</v>
      </c>
      <c r="L24" s="42">
        <f t="shared" si="5"/>
        <v>4</v>
      </c>
    </row>
    <row r="25" spans="1:12" x14ac:dyDescent="0.2">
      <c r="A25" s="12" t="s">
        <v>6</v>
      </c>
      <c r="B25" s="12">
        <v>20.5</v>
      </c>
      <c r="C25" s="12">
        <v>20.399999999999999</v>
      </c>
      <c r="D25" s="12">
        <f t="shared" si="0"/>
        <v>2424</v>
      </c>
      <c r="E25" s="12">
        <f t="shared" si="1"/>
        <v>2424</v>
      </c>
      <c r="G25" s="41">
        <v>24</v>
      </c>
      <c r="H25" s="4" t="str">
        <f t="shared" si="2"/>
        <v>Raiders</v>
      </c>
      <c r="I25" s="14">
        <f>INDEX($B$2:$B$33,MOD(E25,100),)</f>
        <v>20.5</v>
      </c>
      <c r="J25" s="14">
        <f t="shared" si="3"/>
        <v>20.399999999999999</v>
      </c>
      <c r="K25" s="41">
        <f t="shared" si="4"/>
        <v>24</v>
      </c>
      <c r="L25" s="42">
        <f t="shared" si="5"/>
        <v>0</v>
      </c>
    </row>
    <row r="26" spans="1:12" x14ac:dyDescent="0.2">
      <c r="A26" s="12" t="s">
        <v>5</v>
      </c>
      <c r="B26" s="12">
        <v>15</v>
      </c>
      <c r="C26" s="12">
        <v>15.200000000000001</v>
      </c>
      <c r="D26" s="12">
        <f t="shared" si="0"/>
        <v>1325</v>
      </c>
      <c r="E26" s="12">
        <f t="shared" si="1"/>
        <v>2512</v>
      </c>
      <c r="G26" s="41">
        <v>25</v>
      </c>
      <c r="H26" s="4" t="str">
        <f t="shared" si="2"/>
        <v>Commanders</v>
      </c>
      <c r="I26" s="14">
        <f>INDEX($B$2:$B$33,MOD(E26,100),)</f>
        <v>22.5</v>
      </c>
      <c r="J26" s="14">
        <f t="shared" si="3"/>
        <v>18.5</v>
      </c>
      <c r="K26" s="41">
        <f t="shared" si="4"/>
        <v>19</v>
      </c>
      <c r="L26" s="42">
        <f t="shared" si="5"/>
        <v>-6</v>
      </c>
    </row>
    <row r="27" spans="1:12" x14ac:dyDescent="0.2">
      <c r="A27" s="12" t="s">
        <v>21</v>
      </c>
      <c r="B27" s="12">
        <v>9</v>
      </c>
      <c r="C27" s="12">
        <v>12.8</v>
      </c>
      <c r="D27" s="12">
        <f t="shared" si="0"/>
        <v>526</v>
      </c>
      <c r="E27" s="12">
        <f t="shared" si="1"/>
        <v>2517</v>
      </c>
      <c r="G27" s="41">
        <v>26</v>
      </c>
      <c r="H27" s="4" t="str">
        <f t="shared" si="2"/>
        <v>Giants</v>
      </c>
      <c r="I27" s="14">
        <f>INDEX($B$2:$B$33,MOD(E27,100),)</f>
        <v>22.5</v>
      </c>
      <c r="J27" s="14">
        <f t="shared" si="3"/>
        <v>19.3</v>
      </c>
      <c r="K27" s="41">
        <f t="shared" si="4"/>
        <v>20</v>
      </c>
      <c r="L27" s="42">
        <f t="shared" si="5"/>
        <v>-6</v>
      </c>
    </row>
    <row r="28" spans="1:12" x14ac:dyDescent="0.2">
      <c r="A28" s="12" t="s">
        <v>9</v>
      </c>
      <c r="B28" s="12">
        <v>18.600000000000001</v>
      </c>
      <c r="C28" s="12">
        <v>15.2</v>
      </c>
      <c r="D28" s="12">
        <f t="shared" si="0"/>
        <v>1927</v>
      </c>
      <c r="E28" s="12">
        <f t="shared" si="1"/>
        <v>2705</v>
      </c>
      <c r="G28" s="41">
        <v>27</v>
      </c>
      <c r="H28" s="4" t="str">
        <f t="shared" si="2"/>
        <v>Broncos</v>
      </c>
      <c r="I28" s="14">
        <f>INDEX($B$2:$B$33,MOD(E28,100),)</f>
        <v>23</v>
      </c>
      <c r="J28" s="14">
        <f t="shared" si="3"/>
        <v>23.700000000000003</v>
      </c>
      <c r="K28" s="41">
        <f t="shared" si="4"/>
        <v>28</v>
      </c>
      <c r="L28" s="42">
        <f t="shared" si="5"/>
        <v>1</v>
      </c>
    </row>
    <row r="29" spans="1:12" x14ac:dyDescent="0.2">
      <c r="A29" s="12" t="s">
        <v>18</v>
      </c>
      <c r="B29" s="12">
        <v>14.4</v>
      </c>
      <c r="C29" s="12">
        <v>12.8</v>
      </c>
      <c r="D29" s="12">
        <f t="shared" si="0"/>
        <v>1228</v>
      </c>
      <c r="E29" s="12">
        <f t="shared" si="1"/>
        <v>2808</v>
      </c>
      <c r="G29" s="41">
        <v>28</v>
      </c>
      <c r="H29" s="4" t="str">
        <f t="shared" si="2"/>
        <v>Cardinals</v>
      </c>
      <c r="I29" s="14">
        <f>INDEX($B$2:$B$33,MOD(E29,100),)</f>
        <v>23.3</v>
      </c>
      <c r="J29" s="14">
        <f t="shared" si="3"/>
        <v>19.7</v>
      </c>
      <c r="K29" s="41">
        <f t="shared" si="4"/>
        <v>21</v>
      </c>
      <c r="L29" s="42">
        <f t="shared" si="5"/>
        <v>-7</v>
      </c>
    </row>
    <row r="30" spans="1:12" x14ac:dyDescent="0.2">
      <c r="A30" s="12" t="s">
        <v>16</v>
      </c>
      <c r="B30" s="12">
        <v>13.200000000000001</v>
      </c>
      <c r="C30" s="12">
        <v>13.100000000000001</v>
      </c>
      <c r="D30" s="12">
        <f t="shared" si="0"/>
        <v>1029</v>
      </c>
      <c r="E30" s="12">
        <f t="shared" si="1"/>
        <v>2916</v>
      </c>
      <c r="G30" s="41">
        <v>29</v>
      </c>
      <c r="H30" s="4" t="str">
        <f t="shared" si="2"/>
        <v>Falcons</v>
      </c>
      <c r="I30" s="14">
        <f>INDEX($B$2:$B$33,MOD(E30,100),)</f>
        <v>23.8</v>
      </c>
      <c r="J30" s="14">
        <f t="shared" si="3"/>
        <v>24.200000000000003</v>
      </c>
      <c r="K30" s="41">
        <f t="shared" si="4"/>
        <v>29</v>
      </c>
      <c r="L30" s="42">
        <f t="shared" si="5"/>
        <v>0</v>
      </c>
    </row>
    <row r="31" spans="1:12" x14ac:dyDescent="0.2">
      <c r="A31" s="12" t="s">
        <v>1</v>
      </c>
      <c r="B31" s="12">
        <v>16.600000000000001</v>
      </c>
      <c r="C31" s="12">
        <v>27.5</v>
      </c>
      <c r="D31" s="12">
        <f t="shared" si="0"/>
        <v>1630</v>
      </c>
      <c r="E31" s="12">
        <f t="shared" si="1"/>
        <v>3019</v>
      </c>
      <c r="G31" s="41">
        <v>30</v>
      </c>
      <c r="H31" s="4" t="str">
        <f t="shared" si="2"/>
        <v>Jets</v>
      </c>
      <c r="I31" s="14">
        <f>INDEX($B$2:$B$33,MOD(E31,100),)</f>
        <v>24.6</v>
      </c>
      <c r="J31" s="14">
        <f t="shared" si="3"/>
        <v>25.700000000000003</v>
      </c>
      <c r="K31" s="41">
        <f t="shared" si="4"/>
        <v>31</v>
      </c>
      <c r="L31" s="42">
        <f t="shared" si="5"/>
        <v>1</v>
      </c>
    </row>
    <row r="32" spans="1:12" x14ac:dyDescent="0.2">
      <c r="A32" s="12" t="s">
        <v>10</v>
      </c>
      <c r="B32" s="12">
        <v>18.700000000000003</v>
      </c>
      <c r="C32" s="12">
        <v>14.9</v>
      </c>
      <c r="D32" s="12">
        <f t="shared" si="0"/>
        <v>2031</v>
      </c>
      <c r="E32" s="12">
        <f t="shared" si="1"/>
        <v>3102</v>
      </c>
      <c r="G32" s="41">
        <v>31</v>
      </c>
      <c r="H32" s="4" t="str">
        <f t="shared" si="2"/>
        <v>Bears</v>
      </c>
      <c r="I32" s="14">
        <f>INDEX($B$2:$B$33,MOD(E32,100),)</f>
        <v>26</v>
      </c>
      <c r="J32" s="14">
        <f t="shared" si="3"/>
        <v>25.5</v>
      </c>
      <c r="K32" s="41">
        <f t="shared" si="4"/>
        <v>30</v>
      </c>
      <c r="L32" s="42">
        <f t="shared" si="5"/>
        <v>-1</v>
      </c>
    </row>
    <row r="33" spans="1:12" x14ac:dyDescent="0.2">
      <c r="A33" s="12" t="s">
        <v>22</v>
      </c>
      <c r="B33" s="12">
        <v>17.3</v>
      </c>
      <c r="C33" s="12">
        <v>15.600000000000001</v>
      </c>
      <c r="D33" s="12">
        <f t="shared" si="0"/>
        <v>1732</v>
      </c>
      <c r="E33" s="12">
        <f t="shared" si="1"/>
        <v>3222</v>
      </c>
      <c r="G33" s="41">
        <v>32</v>
      </c>
      <c r="H33" s="4" t="str">
        <f t="shared" si="2"/>
        <v>Panthers</v>
      </c>
      <c r="I33" s="14">
        <f>INDEX($B$2:$B$33,MOD(E33,100),)</f>
        <v>26.900000000000002</v>
      </c>
      <c r="J33" s="14">
        <f t="shared" si="3"/>
        <v>23.3</v>
      </c>
      <c r="K33" s="41">
        <f t="shared" si="4"/>
        <v>26</v>
      </c>
      <c r="L33" s="42">
        <f t="shared" si="5"/>
        <v>-6</v>
      </c>
    </row>
  </sheetData>
  <sortState ref="A1:A34">
    <sortCondition ref="A1"/>
  </sortState>
  <conditionalFormatting sqref="G2:G33">
    <cfRule type="colorScale" priority="5">
      <colorScale>
        <cfvo type="min"/>
        <cfvo type="max"/>
        <color rgb="FF63BE7B"/>
        <color rgb="FFFFEF9C"/>
      </colorScale>
    </cfRule>
  </conditionalFormatting>
  <conditionalFormatting sqref="G2:L33">
    <cfRule type="expression" dxfId="1" priority="2">
      <formula>$H2=$D$1</formula>
    </cfRule>
  </conditionalFormatting>
  <conditionalFormatting sqref="K2:K33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42A6FAFB-734F-43A5-BBB5-308AFA07B55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L2:L33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Historic</vt:lpstr>
      <vt:lpstr>Draft Order</vt:lpstr>
      <vt:lpstr>Team</vt:lpstr>
      <vt:lpstr>Übersicht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2024-02-14T12:18:44Z</dcterms:created>
  <dcterms:modified xsi:type="dcterms:W3CDTF">2024-02-15T11:03:51Z</dcterms:modified>
</cp:coreProperties>
</file>