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fa6efbb63e6575/Документы/ИТМО/Информатика/лаб5/"/>
    </mc:Choice>
  </mc:AlternateContent>
  <xr:revisionPtr revIDLastSave="759" documentId="8_{A5B0F2CD-3558-42B4-86CB-47A38B578D85}" xr6:coauthVersionLast="47" xr6:coauthVersionMax="47" xr10:uidLastSave="{6B4298EE-AEFA-4967-B04F-E92769D04224}"/>
  <bookViews>
    <workbookView xWindow="-108" yWindow="540" windowWidth="23256" windowHeight="12528" xr2:uid="{D7A4DE0B-EA74-4FD7-B883-54547ADE498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5" i="1" l="1"/>
  <c r="AB69" i="1" s="1"/>
  <c r="AB57" i="1"/>
  <c r="AA57" i="1" s="1"/>
  <c r="AB49" i="1"/>
  <c r="AB53" i="1" s="1"/>
  <c r="AB41" i="1"/>
  <c r="AA41" i="1" s="1"/>
  <c r="AB33" i="1"/>
  <c r="AB37" i="1" s="1"/>
  <c r="AB25" i="1"/>
  <c r="AB29" i="1" s="1"/>
  <c r="AB17" i="1"/>
  <c r="AA17" i="1" s="1"/>
  <c r="C20" i="1"/>
  <c r="C5" i="1"/>
  <c r="C11" i="1" s="1"/>
  <c r="AH43" i="1" s="1"/>
  <c r="C4" i="1"/>
  <c r="F4" i="1" s="1"/>
  <c r="G4" i="1" s="1"/>
  <c r="Y4" i="1" s="1"/>
  <c r="AA65" i="1" l="1"/>
  <c r="AA69" i="1" s="1"/>
  <c r="AH58" i="1"/>
  <c r="AH61" i="1" s="1"/>
  <c r="AH59" i="1"/>
  <c r="AB45" i="1"/>
  <c r="AA49" i="1"/>
  <c r="Z49" i="1" s="1"/>
  <c r="Z53" i="1" s="1"/>
  <c r="AH50" i="1"/>
  <c r="AH19" i="1"/>
  <c r="AA4" i="1"/>
  <c r="AH26" i="1"/>
  <c r="P4" i="1"/>
  <c r="Q4" i="1"/>
  <c r="I4" i="1"/>
  <c r="S4" i="1"/>
  <c r="K4" i="1"/>
  <c r="T4" i="1"/>
  <c r="AB61" i="1"/>
  <c r="AH34" i="1"/>
  <c r="Z4" i="1"/>
  <c r="U4" i="1"/>
  <c r="J4" i="1"/>
  <c r="V4" i="1"/>
  <c r="L4" i="1"/>
  <c r="N4" i="1"/>
  <c r="X4" i="1"/>
  <c r="O4" i="1"/>
  <c r="AH18" i="1"/>
  <c r="Z65" i="1"/>
  <c r="Z57" i="1"/>
  <c r="AA61" i="1"/>
  <c r="AA62" i="1" s="1"/>
  <c r="AA45" i="1"/>
  <c r="AA46" i="1" s="1"/>
  <c r="Z41" i="1"/>
  <c r="AA33" i="1"/>
  <c r="AA25" i="1"/>
  <c r="Z17" i="1"/>
  <c r="AA21" i="1"/>
  <c r="AB21" i="1"/>
  <c r="E4" i="1"/>
  <c r="F11" i="1"/>
  <c r="G11" i="1" s="1"/>
  <c r="E5" i="1"/>
  <c r="F5" i="1"/>
  <c r="G5" i="1" s="1"/>
  <c r="E11" i="1"/>
  <c r="C6" i="1"/>
  <c r="C8" i="1"/>
  <c r="C10" i="1"/>
  <c r="C7" i="1"/>
  <c r="AB46" i="1" l="1"/>
  <c r="AB62" i="1"/>
  <c r="AA53" i="1"/>
  <c r="Y49" i="1"/>
  <c r="AH21" i="1"/>
  <c r="AH27" i="1"/>
  <c r="AH29" i="1" s="1"/>
  <c r="AH67" i="1"/>
  <c r="J5" i="1"/>
  <c r="T5" i="1"/>
  <c r="K5" i="1"/>
  <c r="U5" i="1"/>
  <c r="L5" i="1"/>
  <c r="V5" i="1"/>
  <c r="N5" i="1"/>
  <c r="X5" i="1"/>
  <c r="I5" i="1"/>
  <c r="O5" i="1"/>
  <c r="Y5" i="1"/>
  <c r="P5" i="1"/>
  <c r="Z5" i="1"/>
  <c r="Q5" i="1"/>
  <c r="AA5" i="1"/>
  <c r="S5" i="1"/>
  <c r="AD4" i="1"/>
  <c r="J11" i="1"/>
  <c r="T11" i="1"/>
  <c r="K11" i="1"/>
  <c r="U11" i="1"/>
  <c r="L11" i="1"/>
  <c r="N11" i="1"/>
  <c r="V11" i="1"/>
  <c r="X11" i="1"/>
  <c r="I11" i="1"/>
  <c r="O11" i="1"/>
  <c r="Y11" i="1"/>
  <c r="P11" i="1"/>
  <c r="Z11" i="1"/>
  <c r="Q11" i="1"/>
  <c r="S11" i="1"/>
  <c r="AA11" i="1"/>
  <c r="AH42" i="1"/>
  <c r="AH45" i="1" s="1"/>
  <c r="AH35" i="1"/>
  <c r="AH37" i="1" s="1"/>
  <c r="Z69" i="1"/>
  <c r="Y65" i="1"/>
  <c r="Z61" i="1"/>
  <c r="Z62" i="1" s="1"/>
  <c r="Y57" i="1"/>
  <c r="Y53" i="1"/>
  <c r="W49" i="1"/>
  <c r="Q55" i="1" s="1"/>
  <c r="Z45" i="1"/>
  <c r="Z46" i="1" s="1"/>
  <c r="Y41" i="1"/>
  <c r="AA37" i="1"/>
  <c r="Z33" i="1"/>
  <c r="AA29" i="1"/>
  <c r="Z25" i="1"/>
  <c r="Z21" i="1"/>
  <c r="Y17" i="1"/>
  <c r="E10" i="1"/>
  <c r="F10" i="1"/>
  <c r="G10" i="1" s="1"/>
  <c r="C12" i="1"/>
  <c r="AH51" i="1" s="1"/>
  <c r="AH53" i="1" s="1"/>
  <c r="F6" i="1"/>
  <c r="G6" i="1" s="1"/>
  <c r="E6" i="1"/>
  <c r="F7" i="1"/>
  <c r="E7" i="1"/>
  <c r="C14" i="1"/>
  <c r="AH66" i="1" s="1"/>
  <c r="AH69" i="1" s="1"/>
  <c r="F8" i="1"/>
  <c r="G8" i="1" s="1"/>
  <c r="E8" i="1"/>
  <c r="C13" i="1"/>
  <c r="C9" i="1"/>
  <c r="J6" i="1" l="1"/>
  <c r="T6" i="1"/>
  <c r="K6" i="1"/>
  <c r="U6" i="1"/>
  <c r="L6" i="1"/>
  <c r="V6" i="1"/>
  <c r="I6" i="1"/>
  <c r="N6" i="1"/>
  <c r="X6" i="1"/>
  <c r="S6" i="1"/>
  <c r="O6" i="1"/>
  <c r="Y6" i="1"/>
  <c r="P6" i="1"/>
  <c r="Z6" i="1"/>
  <c r="Q6" i="1"/>
  <c r="AA6" i="1"/>
  <c r="P10" i="1"/>
  <c r="V10" i="1"/>
  <c r="S10" i="1"/>
  <c r="X10" i="1"/>
  <c r="T10" i="1"/>
  <c r="Z10" i="1"/>
  <c r="U10" i="1"/>
  <c r="K10" i="1"/>
  <c r="Q10" i="1"/>
  <c r="J10" i="1"/>
  <c r="AA10" i="1"/>
  <c r="N10" i="1"/>
  <c r="L10" i="1"/>
  <c r="I10" i="1"/>
  <c r="Y10" i="1"/>
  <c r="O10" i="1"/>
  <c r="J8" i="1"/>
  <c r="T8" i="1"/>
  <c r="K8" i="1"/>
  <c r="U8" i="1"/>
  <c r="X8" i="1"/>
  <c r="L8" i="1"/>
  <c r="V8" i="1"/>
  <c r="S8" i="1"/>
  <c r="N8" i="1"/>
  <c r="O8" i="1"/>
  <c r="Y8" i="1"/>
  <c r="P8" i="1"/>
  <c r="Z8" i="1"/>
  <c r="Q8" i="1"/>
  <c r="AA8" i="1"/>
  <c r="I8" i="1"/>
  <c r="AD11" i="1"/>
  <c r="AD5" i="1"/>
  <c r="Y69" i="1"/>
  <c r="W65" i="1"/>
  <c r="Q71" i="1" s="1"/>
  <c r="Y61" i="1"/>
  <c r="Y62" i="1" s="1"/>
  <c r="W57" i="1"/>
  <c r="Q63" i="1" s="1"/>
  <c r="W53" i="1"/>
  <c r="V49" i="1"/>
  <c r="Y45" i="1"/>
  <c r="Y46" i="1" s="1"/>
  <c r="W41" i="1"/>
  <c r="Q47" i="1" s="1"/>
  <c r="Z37" i="1"/>
  <c r="Y33" i="1"/>
  <c r="Z29" i="1"/>
  <c r="Y25" i="1"/>
  <c r="Y21" i="1"/>
  <c r="W17" i="1"/>
  <c r="Q23" i="1" s="1"/>
  <c r="G7" i="1"/>
  <c r="F14" i="1"/>
  <c r="G14" i="1" s="1"/>
  <c r="E14" i="1"/>
  <c r="F12" i="1"/>
  <c r="G12" i="1" s="1"/>
  <c r="E12" i="1"/>
  <c r="C15" i="1"/>
  <c r="E9" i="1"/>
  <c r="F9" i="1"/>
  <c r="E13" i="1"/>
  <c r="F13" i="1"/>
  <c r="G13" i="1" s="1"/>
  <c r="AD10" i="1" l="1"/>
  <c r="AD6" i="1"/>
  <c r="K14" i="1"/>
  <c r="U14" i="1"/>
  <c r="L14" i="1"/>
  <c r="V14" i="1"/>
  <c r="N14" i="1"/>
  <c r="X14" i="1"/>
  <c r="O14" i="1"/>
  <c r="Y14" i="1"/>
  <c r="J14" i="1"/>
  <c r="P14" i="1"/>
  <c r="Z14" i="1"/>
  <c r="T14" i="1"/>
  <c r="Q14" i="1"/>
  <c r="AA14" i="1"/>
  <c r="S14" i="1"/>
  <c r="I14" i="1"/>
  <c r="J12" i="1"/>
  <c r="U12" i="1"/>
  <c r="K12" i="1"/>
  <c r="V12" i="1"/>
  <c r="L12" i="1"/>
  <c r="Y12" i="1"/>
  <c r="X12" i="1"/>
  <c r="I12" i="1"/>
  <c r="N12" i="1"/>
  <c r="O12" i="1"/>
  <c r="Z12" i="1"/>
  <c r="P12" i="1"/>
  <c r="AA12" i="1"/>
  <c r="Q12" i="1"/>
  <c r="T12" i="1"/>
  <c r="S12" i="1"/>
  <c r="AD8" i="1"/>
  <c r="W69" i="1"/>
  <c r="V65" i="1"/>
  <c r="W61" i="1"/>
  <c r="W62" i="1" s="1"/>
  <c r="V57" i="1"/>
  <c r="U49" i="1"/>
  <c r="V53" i="1"/>
  <c r="W45" i="1"/>
  <c r="W46" i="1" s="1"/>
  <c r="V41" i="1"/>
  <c r="Y37" i="1"/>
  <c r="W33" i="1"/>
  <c r="Q39" i="1" s="1"/>
  <c r="W25" i="1"/>
  <c r="Q31" i="1" s="1"/>
  <c r="Y29" i="1"/>
  <c r="W21" i="1"/>
  <c r="V17" i="1"/>
  <c r="G9" i="1"/>
  <c r="F15" i="1"/>
  <c r="G15" i="1" s="1"/>
  <c r="E15" i="1"/>
  <c r="K15" i="1" l="1"/>
  <c r="U15" i="1"/>
  <c r="L15" i="1"/>
  <c r="V15" i="1"/>
  <c r="N15" i="1"/>
  <c r="X15" i="1"/>
  <c r="Y15" i="1"/>
  <c r="O15" i="1"/>
  <c r="T15" i="1"/>
  <c r="P15" i="1"/>
  <c r="Z15" i="1"/>
  <c r="Q15" i="1"/>
  <c r="AA15" i="1"/>
  <c r="S15" i="1"/>
  <c r="I15" i="1"/>
  <c r="J15" i="1"/>
  <c r="AD14" i="1"/>
  <c r="J9" i="1"/>
  <c r="T9" i="1"/>
  <c r="K9" i="1"/>
  <c r="U9" i="1"/>
  <c r="L9" i="1"/>
  <c r="V9" i="1"/>
  <c r="N9" i="1"/>
  <c r="X9" i="1"/>
  <c r="I9" i="1"/>
  <c r="O9" i="1"/>
  <c r="Y9" i="1"/>
  <c r="P9" i="1"/>
  <c r="Z9" i="1"/>
  <c r="Q9" i="1"/>
  <c r="AA9" i="1"/>
  <c r="S9" i="1"/>
  <c r="AD12" i="1"/>
  <c r="V69" i="1"/>
  <c r="U65" i="1"/>
  <c r="V61" i="1"/>
  <c r="U57" i="1"/>
  <c r="T49" i="1"/>
  <c r="U53" i="1"/>
  <c r="U41" i="1"/>
  <c r="V45" i="1"/>
  <c r="V46" i="1" s="1"/>
  <c r="V33" i="1"/>
  <c r="W37" i="1"/>
  <c r="W29" i="1"/>
  <c r="V25" i="1"/>
  <c r="V21" i="1"/>
  <c r="U17" i="1"/>
  <c r="V62" i="1" l="1"/>
  <c r="AD15" i="1"/>
  <c r="AD9" i="1"/>
  <c r="T65" i="1"/>
  <c r="U69" i="1"/>
  <c r="T57" i="1"/>
  <c r="U61" i="1"/>
  <c r="U62" i="1" s="1"/>
  <c r="R49" i="1"/>
  <c r="T53" i="1"/>
  <c r="N55" i="1" s="1"/>
  <c r="T41" i="1"/>
  <c r="U45" i="1"/>
  <c r="U46" i="1" s="1"/>
  <c r="U33" i="1"/>
  <c r="V37" i="1"/>
  <c r="U25" i="1"/>
  <c r="V29" i="1"/>
  <c r="T17" i="1"/>
  <c r="U21" i="1"/>
  <c r="T21" i="1" l="1"/>
  <c r="N23" i="1" s="1"/>
  <c r="R17" i="1"/>
  <c r="R65" i="1"/>
  <c r="T69" i="1"/>
  <c r="N71" i="1" s="1"/>
  <c r="R57" i="1"/>
  <c r="T61" i="1"/>
  <c r="R53" i="1"/>
  <c r="Q49" i="1"/>
  <c r="R41" i="1"/>
  <c r="T45" i="1"/>
  <c r="T46" i="1" s="1"/>
  <c r="T33" i="1"/>
  <c r="U37" i="1"/>
  <c r="T25" i="1"/>
  <c r="U29" i="1"/>
  <c r="N47" i="1" l="1"/>
  <c r="T62" i="1"/>
  <c r="N63" i="1"/>
  <c r="R21" i="1"/>
  <c r="Q17" i="1"/>
  <c r="R69" i="1"/>
  <c r="Q65" i="1"/>
  <c r="R61" i="1"/>
  <c r="R62" i="1" s="1"/>
  <c r="Q57" i="1"/>
  <c r="Q53" i="1"/>
  <c r="P49" i="1"/>
  <c r="Q41" i="1"/>
  <c r="R45" i="1"/>
  <c r="R46" i="1" s="1"/>
  <c r="R33" i="1"/>
  <c r="T37" i="1"/>
  <c r="N39" i="1" s="1"/>
  <c r="R25" i="1"/>
  <c r="T29" i="1"/>
  <c r="N31" i="1" s="1"/>
  <c r="Q21" i="1" l="1"/>
  <c r="P17" i="1"/>
  <c r="Q69" i="1"/>
  <c r="P65" i="1"/>
  <c r="P57" i="1"/>
  <c r="Q61" i="1"/>
  <c r="Q62" i="1" s="1"/>
  <c r="P53" i="1"/>
  <c r="O49" i="1"/>
  <c r="Q45" i="1"/>
  <c r="Q46" i="1" s="1"/>
  <c r="P41" i="1"/>
  <c r="R37" i="1"/>
  <c r="Q33" i="1"/>
  <c r="R29" i="1"/>
  <c r="Q25" i="1"/>
  <c r="O17" i="1" l="1"/>
  <c r="P21" i="1"/>
  <c r="P69" i="1"/>
  <c r="O65" i="1"/>
  <c r="P61" i="1"/>
  <c r="P62" i="1" s="1"/>
  <c r="O57" i="1"/>
  <c r="O53" i="1"/>
  <c r="M49" i="1"/>
  <c r="P45" i="1"/>
  <c r="P46" i="1" s="1"/>
  <c r="O41" i="1"/>
  <c r="Q37" i="1"/>
  <c r="P33" i="1"/>
  <c r="Q29" i="1"/>
  <c r="P25" i="1"/>
  <c r="O21" i="1" l="1"/>
  <c r="M17" i="1"/>
  <c r="O69" i="1"/>
  <c r="M65" i="1"/>
  <c r="O61" i="1"/>
  <c r="O62" i="1" s="1"/>
  <c r="M57" i="1"/>
  <c r="M53" i="1"/>
  <c r="L49" i="1"/>
  <c r="O45" i="1"/>
  <c r="O46" i="1" s="1"/>
  <c r="M41" i="1"/>
  <c r="P37" i="1"/>
  <c r="O33" i="1"/>
  <c r="P29" i="1"/>
  <c r="O25" i="1"/>
  <c r="L17" i="1" l="1"/>
  <c r="M21" i="1"/>
  <c r="M69" i="1"/>
  <c r="L65" i="1"/>
  <c r="M61" i="1"/>
  <c r="M62" i="1" s="1"/>
  <c r="L57" i="1"/>
  <c r="K49" i="1"/>
  <c r="L53" i="1"/>
  <c r="M45" i="1"/>
  <c r="M46" i="1" s="1"/>
  <c r="L41" i="1"/>
  <c r="M33" i="1"/>
  <c r="O37" i="1"/>
  <c r="O29" i="1"/>
  <c r="M25" i="1"/>
  <c r="K17" i="1" l="1"/>
  <c r="L21" i="1"/>
  <c r="K65" i="1"/>
  <c r="L69" i="1"/>
  <c r="K57" i="1"/>
  <c r="Z63" i="1" s="1"/>
  <c r="L61" i="1"/>
  <c r="L62" i="1" s="1"/>
  <c r="Z55" i="1"/>
  <c r="J49" i="1"/>
  <c r="K53" i="1"/>
  <c r="K41" i="1"/>
  <c r="Z47" i="1" s="1"/>
  <c r="L45" i="1"/>
  <c r="L46" i="1" s="1"/>
  <c r="M37" i="1"/>
  <c r="L33" i="1"/>
  <c r="M29" i="1"/>
  <c r="L25" i="1"/>
  <c r="Z23" i="1" l="1"/>
  <c r="K21" i="1"/>
  <c r="J17" i="1"/>
  <c r="Z71" i="1"/>
  <c r="J65" i="1"/>
  <c r="K69" i="1"/>
  <c r="J57" i="1"/>
  <c r="K61" i="1"/>
  <c r="K62" i="1" s="1"/>
  <c r="I49" i="1"/>
  <c r="K55" i="1" s="1"/>
  <c r="J53" i="1"/>
  <c r="J41" i="1"/>
  <c r="K45" i="1"/>
  <c r="K46" i="1" s="1"/>
  <c r="K33" i="1"/>
  <c r="L37" i="1"/>
  <c r="K25" i="1"/>
  <c r="L29" i="1"/>
  <c r="J21" i="1" l="1"/>
  <c r="W23" i="1" s="1"/>
  <c r="I17" i="1"/>
  <c r="K23" i="1" s="1"/>
  <c r="I65" i="1"/>
  <c r="K71" i="1" s="1"/>
  <c r="J69" i="1"/>
  <c r="W71" i="1" s="1"/>
  <c r="I57" i="1"/>
  <c r="K63" i="1" s="1"/>
  <c r="J61" i="1"/>
  <c r="W55" i="1"/>
  <c r="AE53" i="1"/>
  <c r="T55" i="1" s="1"/>
  <c r="I41" i="1"/>
  <c r="K47" i="1" s="1"/>
  <c r="J45" i="1"/>
  <c r="Z39" i="1"/>
  <c r="J33" i="1"/>
  <c r="K37" i="1"/>
  <c r="Z31" i="1"/>
  <c r="K29" i="1"/>
  <c r="J25" i="1"/>
  <c r="AE21" i="1" l="1"/>
  <c r="J62" i="1"/>
  <c r="AE62" i="1" s="1"/>
  <c r="T63" i="1" s="1"/>
  <c r="W63" i="1"/>
  <c r="W47" i="1"/>
  <c r="J46" i="1"/>
  <c r="AE46" i="1" s="1"/>
  <c r="T47" i="1" s="1"/>
  <c r="T23" i="1"/>
  <c r="AE69" i="1"/>
  <c r="T71" i="1" s="1"/>
  <c r="J37" i="1"/>
  <c r="W39" i="1" s="1"/>
  <c r="I33" i="1"/>
  <c r="K39" i="1" s="1"/>
  <c r="J29" i="1"/>
  <c r="W31" i="1" s="1"/>
  <c r="I25" i="1"/>
  <c r="K31" i="1" s="1"/>
  <c r="AE29" i="1" l="1"/>
  <c r="T31" i="1" s="1"/>
  <c r="AE37" i="1"/>
  <c r="T39" i="1" s="1"/>
</calcChain>
</file>

<file path=xl/sharedStrings.xml><?xml version="1.0" encoding="utf-8"?>
<sst xmlns="http://schemas.openxmlformats.org/spreadsheetml/2006/main" count="495" uniqueCount="68">
  <si>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</si>
  <si>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</si>
  <si>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</si>
  <si>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</si>
  <si>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</si>
  <si>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</si>
  <si>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</si>
  <si>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</si>
  <si>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</si>
  <si>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</si>
  <si>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</si>
  <si>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</si>
  <si>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</t>
  </si>
  <si>
    <t>A</t>
  </si>
  <si>
    <t>A + C</t>
  </si>
  <si>
    <t>A + C + C</t>
  </si>
  <si>
    <t xml:space="preserve">C - A </t>
  </si>
  <si>
    <t>65536 - X4</t>
  </si>
  <si>
    <t>-X1</t>
  </si>
  <si>
    <t>-X3</t>
  </si>
  <si>
    <t>-X5</t>
  </si>
  <si>
    <t>-X2</t>
  </si>
  <si>
    <t>-X4</t>
  </si>
  <si>
    <t>-X6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</si>
  <si>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</si>
  <si>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</si>
  <si>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</si>
  <si>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</si>
  <si>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</si>
  <si>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</si>
  <si>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</si>
  <si>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</si>
  <si>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</si>
  <si>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</si>
  <si>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</si>
  <si>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</si>
  <si>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+/-</t>
  </si>
  <si>
    <t>переполнение</t>
  </si>
  <si>
    <t>16-разрядный двоичный формат со знаком</t>
  </si>
  <si>
    <t>ОДЗ:</t>
  </si>
  <si>
    <t>.</t>
  </si>
  <si>
    <t>B1+B2</t>
  </si>
  <si>
    <t>B2+B3</t>
  </si>
  <si>
    <t>B2+B7</t>
  </si>
  <si>
    <t>B7+B8</t>
  </si>
  <si>
    <t>B8+B9</t>
  </si>
  <si>
    <t>B1+B8</t>
  </si>
  <si>
    <t>B11+B3</t>
  </si>
  <si>
    <t>+</t>
  </si>
  <si>
    <t>0</t>
  </si>
  <si>
    <t>1</t>
  </si>
  <si>
    <t>------------------------------------------------------------------------------------------------------</t>
  </si>
  <si>
    <t>(2)    =</t>
  </si>
  <si>
    <t>=</t>
  </si>
  <si>
    <t>--------------------</t>
  </si>
  <si>
    <t>ZF=</t>
  </si>
  <si>
    <t>OF=</t>
  </si>
  <si>
    <t>SF=</t>
  </si>
  <si>
    <t>PF=</t>
  </si>
  <si>
    <t>AF=</t>
  </si>
  <si>
    <t>CF=</t>
  </si>
  <si>
    <t>При сложении двух положительных слагаемых получено положительное число. Результат выполнения операции совпадает с результатом сложения десятичных эквивалентов</t>
  </si>
  <si>
    <t>Результат сложения положитлеьного и отрицательного чисел совпадает с результатом сложения десятичных эквивалентов, так как лежит в ОДЗ</t>
  </si>
  <si>
    <t>ДК</t>
  </si>
  <si>
    <t>ПК</t>
  </si>
  <si>
    <t>При сложении двух отрицательных чисел в результате получаем дополнительный код. Значение лежит в ОДЗ, поэтому, переводя в прямой код, результат соответствует сложению десятичных эквивалентов</t>
  </si>
  <si>
    <t>При сложении двух положительных слагаемых получено положительное число, не удовлетворяющее ОДЗ. Поэтому результат выполнения операции не совпадает с результатом сложения десятичных эквивалентов</t>
  </si>
  <si>
    <t>При сложении двух отрицательных слагаемых получено отрицательное число, не удовлетворяющее ОДЗ. Поэтому результат выполнения операции не совпадает с результатом сложения десятичных эквивалентов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</si>
</sst>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4" tint="0.7999816888943144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0" xfId="0" quotePrefix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Обычный" xfId="0" builtinId="0"/>
  </cellStyles>
  <dxfs count="9">
    <dxf>
      <font>
        <b/>
        <i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43FF-C6C4-4E0A-98F1-D2FA228C5960}">
  <dimension ref="A1:AJ71"/>
  <sheetViews>
    <sheetView tabSelected="1" showWhiteSpace="0" view="pageLayout" topLeftCell="F1" zoomScaleNormal="85" workbookViewId="0">
      <selection activeCell="Q11" sqref="Q11"/>
    </sheetView>
  </sheetViews>
  <sheetFormatPr defaultRowHeight="14.4" x14ac:dyDescent="0.3"/>
  <cols>
    <col min="2" max="2" width="9.5546875" bestFit="1" customWidth="1"/>
    <col min="5" max="6" width="13.5546875" bestFit="1" customWidth="1"/>
    <col min="7" max="7" width="41.109375" bestFit="1" customWidth="1"/>
    <col min="8" max="8" width="4.109375" bestFit="1" customWidth="1"/>
    <col min="9" max="9" width="3.33203125" customWidth="1"/>
    <col min="10" max="10" width="3.6640625" customWidth="1"/>
    <col min="11" max="15" width="3.33203125" customWidth="1"/>
    <col min="16" max="16" width="3.88671875" customWidth="1"/>
    <col min="17" max="24" width="3.33203125" customWidth="1"/>
    <col min="25" max="25" width="3.6640625" customWidth="1"/>
    <col min="26" max="26" width="3.33203125" customWidth="1"/>
    <col min="27" max="27" width="3.109375" customWidth="1"/>
    <col min="28" max="28" width="2.5546875" customWidth="1"/>
    <col min="29" max="29" width="1.21875" customWidth="1"/>
    <col min="30" max="35" width="7.21875" customWidth="1"/>
    <col min="36" max="36" width="68" customWidth="1"/>
    <col min="37" max="77" width="7.21875" customWidth="1"/>
  </cols>
  <sheetData>
    <row r="1" spans="1:36" x14ac:dyDescent="0.3">
      <c r="A1" s="1"/>
      <c r="B1" s="21" t="s">
        <v>13</v>
      </c>
      <c r="C1" s="21">
        <v>10299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">
      <c r="A2" s="1"/>
      <c r="B2" s="21" t="s">
        <v>12</v>
      </c>
      <c r="C2" s="21">
        <v>21882</v>
      </c>
      <c r="D2" s="1"/>
      <c r="E2" s="1"/>
      <c r="F2" s="1"/>
      <c r="G2" s="1"/>
      <c r="H2" s="2"/>
      <c r="I2" s="2"/>
      <c r="J2" s="2">
        <v>14</v>
      </c>
      <c r="K2" s="2">
        <v>13</v>
      </c>
      <c r="L2" s="2">
        <v>12</v>
      </c>
      <c r="M2" s="2"/>
      <c r="N2" s="2">
        <v>11</v>
      </c>
      <c r="O2" s="2">
        <v>10</v>
      </c>
      <c r="P2" s="2">
        <v>9</v>
      </c>
      <c r="Q2" s="2">
        <v>8</v>
      </c>
      <c r="R2" s="2"/>
      <c r="S2" s="2">
        <v>7</v>
      </c>
      <c r="T2" s="2">
        <v>6</v>
      </c>
      <c r="U2" s="2">
        <v>5</v>
      </c>
      <c r="V2" s="2">
        <v>4</v>
      </c>
      <c r="W2" s="2"/>
      <c r="X2" s="2">
        <v>3</v>
      </c>
      <c r="Y2" s="2">
        <v>2</v>
      </c>
      <c r="Z2" s="2">
        <v>1</v>
      </c>
      <c r="AA2" s="2">
        <v>0</v>
      </c>
      <c r="AB2" s="2"/>
      <c r="AC2" s="2"/>
      <c r="AD2" s="2"/>
      <c r="AE2" s="1"/>
      <c r="AF2" s="1"/>
      <c r="AG2" s="1"/>
      <c r="AH2" s="1"/>
      <c r="AI2" s="1"/>
      <c r="AJ2" s="1"/>
    </row>
    <row r="3" spans="1:36" x14ac:dyDescent="0.3">
      <c r="A3" s="1"/>
      <c r="B3" s="1"/>
      <c r="C3" s="22">
        <v>65536</v>
      </c>
      <c r="D3" s="1"/>
      <c r="E3" s="23" t="s">
        <v>36</v>
      </c>
      <c r="F3" s="22" t="s">
        <v>37</v>
      </c>
      <c r="G3" s="24" t="s">
        <v>38</v>
      </c>
      <c r="H3" s="1"/>
      <c r="I3" s="2">
        <v>1</v>
      </c>
      <c r="J3" s="2">
        <v>2</v>
      </c>
      <c r="K3" s="2">
        <v>3</v>
      </c>
      <c r="L3" s="2">
        <v>4</v>
      </c>
      <c r="M3" s="2"/>
      <c r="N3" s="2">
        <v>5</v>
      </c>
      <c r="O3" s="2">
        <v>6</v>
      </c>
      <c r="P3" s="2">
        <v>7</v>
      </c>
      <c r="Q3" s="2">
        <v>8</v>
      </c>
      <c r="R3" s="2"/>
      <c r="S3" s="2">
        <v>9</v>
      </c>
      <c r="T3" s="2">
        <v>10</v>
      </c>
      <c r="U3" s="2">
        <v>11</v>
      </c>
      <c r="V3" s="2">
        <v>12</v>
      </c>
      <c r="W3" s="2"/>
      <c r="X3" s="2">
        <v>13</v>
      </c>
      <c r="Y3" s="2">
        <v>14</v>
      </c>
      <c r="Z3" s="2">
        <v>15</v>
      </c>
      <c r="AA3" s="2">
        <v>16</v>
      </c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3">
      <c r="A4" s="14" t="s">
        <v>0</v>
      </c>
      <c r="B4" s="14" t="s">
        <v>13</v>
      </c>
      <c r="C4" s="14">
        <f>C1</f>
        <v>10299</v>
      </c>
      <c r="D4" s="1"/>
      <c r="E4" s="22">
        <f t="shared" ref="E4:E15" si="0">IF(C4&gt;0,0,1)</f>
        <v>0</v>
      </c>
      <c r="F4" s="22">
        <f t="shared" ref="F4:F15" si="1">IF(ABS(C4)&lt;32768,0,1)</f>
        <v>0</v>
      </c>
      <c r="G4" s="16" t="str">
        <f>IF(F4=1,"Не удовлетворяет ОДЗ",_xlfn.BASE(C4,2,16))</f>
        <v>0010100000111011</v>
      </c>
      <c r="H4" s="16" t="s">
        <v>24</v>
      </c>
      <c r="I4" s="16" t="str">
        <f>MID($G4,I$3,1)</f>
        <v>0</v>
      </c>
      <c r="J4" s="16" t="str">
        <f>MID($G4,J$3,1)</f>
        <v>0</v>
      </c>
      <c r="K4" s="16" t="str">
        <f>MID($G4,K$3,1)</f>
        <v>1</v>
      </c>
      <c r="L4" s="16" t="str">
        <f>MID($G4,L$3,1)</f>
        <v>0</v>
      </c>
      <c r="M4" s="16" t="s">
        <v>40</v>
      </c>
      <c r="N4" s="16" t="str">
        <f>MID($G4,N$3,1)</f>
        <v>1</v>
      </c>
      <c r="O4" s="16" t="str">
        <f>MID($G4,O$3,1)</f>
        <v>0</v>
      </c>
      <c r="P4" s="16" t="str">
        <f>MID($G4,P$3,1)</f>
        <v>0</v>
      </c>
      <c r="Q4" s="16" t="str">
        <f>MID($G4,Q$3,1)</f>
        <v>0</v>
      </c>
      <c r="R4" s="16" t="s">
        <v>40</v>
      </c>
      <c r="S4" s="16" t="str">
        <f>MID($G4,S$3,1)</f>
        <v>0</v>
      </c>
      <c r="T4" s="16" t="str">
        <f>MID($G4,T$3,1)</f>
        <v>0</v>
      </c>
      <c r="U4" s="16" t="str">
        <f>MID($G4,U$3,1)</f>
        <v>1</v>
      </c>
      <c r="V4" s="16" t="str">
        <f>MID($G4,V$3,1)</f>
        <v>1</v>
      </c>
      <c r="W4" s="16" t="s">
        <v>40</v>
      </c>
      <c r="X4" s="16" t="str">
        <f>MID($G4,X$3,1)</f>
        <v>1</v>
      </c>
      <c r="Y4" s="16" t="str">
        <f>MID($G4,Y$3,1)</f>
        <v>0</v>
      </c>
      <c r="Z4" s="16" t="str">
        <f>MID($G4,Z$3,1)</f>
        <v>1</v>
      </c>
      <c r="AA4" s="16" t="str">
        <f>MID($G4,AA$3,1)</f>
        <v>1</v>
      </c>
      <c r="AB4" s="1"/>
      <c r="AC4" s="1"/>
      <c r="AD4" s="22">
        <f>IF(I4="0",1,-1)*(AA4*2^$AA$2+Z4*2^$Z$2+Y4*2^$Y$2+X4*2^$X$2+V4*2^$V$2+U4*2^$U$2+T4*2^$T$2+S4*2^$S$2+Q4*2^$Q$2+P4*2^$P$2+O4*2^$O$2+N4*2^$N$2+L4*2^$L$2+K4*2^$K$2+J4*2^$J$2)</f>
        <v>10299</v>
      </c>
      <c r="AE4" s="22"/>
      <c r="AF4" s="1"/>
      <c r="AG4" s="1"/>
      <c r="AH4" s="1"/>
      <c r="AI4" s="1"/>
      <c r="AJ4" s="1"/>
    </row>
    <row r="5" spans="1:36" x14ac:dyDescent="0.3">
      <c r="A5" s="14" t="s">
        <v>1</v>
      </c>
      <c r="B5" s="14" t="s">
        <v>12</v>
      </c>
      <c r="C5" s="14">
        <f>C2</f>
        <v>21882</v>
      </c>
      <c r="D5" s="1"/>
      <c r="E5" s="22">
        <f t="shared" si="0"/>
        <v>0</v>
      </c>
      <c r="F5" s="22">
        <f t="shared" si="1"/>
        <v>0</v>
      </c>
      <c r="G5" s="16" t="str">
        <f>IF(F5=1,"Не удовлетворяет ОДЗ",_xlfn.BASE(C5,2,16))</f>
        <v>0101010101111010</v>
      </c>
      <c r="H5" s="16" t="s">
        <v>25</v>
      </c>
      <c r="I5" s="16" t="str">
        <f>MID($G5,I$3,1)</f>
        <v>0</v>
      </c>
      <c r="J5" s="16" t="str">
        <f>MID($G5,J$3,1)</f>
        <v>1</v>
      </c>
      <c r="K5" s="16" t="str">
        <f>MID($G5,K$3,1)</f>
        <v>0</v>
      </c>
      <c r="L5" s="16" t="str">
        <f>MID($G5,L$3,1)</f>
        <v>1</v>
      </c>
      <c r="M5" s="16" t="s">
        <v>40</v>
      </c>
      <c r="N5" s="16" t="str">
        <f>MID($G5,N$3,1)</f>
        <v>0</v>
      </c>
      <c r="O5" s="16" t="str">
        <f>MID($G5,O$3,1)</f>
        <v>1</v>
      </c>
      <c r="P5" s="16" t="str">
        <f>MID($G5,P$3,1)</f>
        <v>0</v>
      </c>
      <c r="Q5" s="16" t="str">
        <f>MID($G5,Q$3,1)</f>
        <v>1</v>
      </c>
      <c r="R5" s="16" t="s">
        <v>40</v>
      </c>
      <c r="S5" s="16" t="str">
        <f>MID($G5,S$3,1)</f>
        <v>0</v>
      </c>
      <c r="T5" s="16" t="str">
        <f>MID($G5,T$3,1)</f>
        <v>1</v>
      </c>
      <c r="U5" s="16" t="str">
        <f>MID($G5,U$3,1)</f>
        <v>1</v>
      </c>
      <c r="V5" s="16" t="str">
        <f>MID($G5,V$3,1)</f>
        <v>1</v>
      </c>
      <c r="W5" s="16" t="s">
        <v>40</v>
      </c>
      <c r="X5" s="16" t="str">
        <f>MID($G5,X$3,1)</f>
        <v>1</v>
      </c>
      <c r="Y5" s="16" t="str">
        <f>MID($G5,Y$3,1)</f>
        <v>0</v>
      </c>
      <c r="Z5" s="16" t="str">
        <f>MID($G5,Z$3,1)</f>
        <v>1</v>
      </c>
      <c r="AA5" s="16" t="str">
        <f>MID($G5,AA$3,1)</f>
        <v>0</v>
      </c>
      <c r="AB5" s="1"/>
      <c r="AC5" s="1"/>
      <c r="AD5" s="22">
        <f>IF(I5="0",1,-1)*(AA5*2^$AA$2+Z5*2^$Z$2+Y5*2^$Y$2+X5*2^$X$2+V5*2^$V$2+U5*2^$U$2+T5*2^$T$2+S5*2^$S$2+Q5*2^$Q$2+P5*2^$P$2+O5*2^$O$2+N5*2^$N$2+L5*2^$L$2+K5*2^$K$2+J5*2^$J$2)</f>
        <v>21882</v>
      </c>
      <c r="AE5" s="22"/>
      <c r="AF5" s="1"/>
      <c r="AG5" s="1"/>
      <c r="AH5" s="1"/>
      <c r="AI5" s="1"/>
      <c r="AJ5" s="1"/>
    </row>
    <row r="6" spans="1:36" x14ac:dyDescent="0.3">
      <c r="A6" s="14" t="s">
        <v>2</v>
      </c>
      <c r="B6" s="14" t="s">
        <v>14</v>
      </c>
      <c r="C6" s="14">
        <f>C4+C5</f>
        <v>32181</v>
      </c>
      <c r="D6" s="1"/>
      <c r="E6" s="22">
        <f t="shared" si="0"/>
        <v>0</v>
      </c>
      <c r="F6" s="22">
        <f t="shared" si="1"/>
        <v>0</v>
      </c>
      <c r="G6" s="16" t="str">
        <f>IF(F6=1,"Не удовлетворяет ОДЗ",_xlfn.BASE(C6,2,16))</f>
        <v>0111110110110101</v>
      </c>
      <c r="H6" s="16" t="s">
        <v>26</v>
      </c>
      <c r="I6" s="16" t="str">
        <f>MID($G6,I$3,1)</f>
        <v>0</v>
      </c>
      <c r="J6" s="16" t="str">
        <f>MID($G6,J$3,1)</f>
        <v>1</v>
      </c>
      <c r="K6" s="16" t="str">
        <f>MID($G6,K$3,1)</f>
        <v>1</v>
      </c>
      <c r="L6" s="16" t="str">
        <f>MID($G6,L$3,1)</f>
        <v>1</v>
      </c>
      <c r="M6" s="16" t="s">
        <v>40</v>
      </c>
      <c r="N6" s="16" t="str">
        <f>MID($G6,N$3,1)</f>
        <v>1</v>
      </c>
      <c r="O6" s="16" t="str">
        <f>MID($G6,O$3,1)</f>
        <v>1</v>
      </c>
      <c r="P6" s="16" t="str">
        <f>MID($G6,P$3,1)</f>
        <v>0</v>
      </c>
      <c r="Q6" s="16" t="str">
        <f>MID($G6,Q$3,1)</f>
        <v>1</v>
      </c>
      <c r="R6" s="16" t="s">
        <v>40</v>
      </c>
      <c r="S6" s="16" t="str">
        <f>MID($G6,S$3,1)</f>
        <v>1</v>
      </c>
      <c r="T6" s="16" t="str">
        <f>MID($G6,T$3,1)</f>
        <v>0</v>
      </c>
      <c r="U6" s="16" t="str">
        <f>MID($G6,U$3,1)</f>
        <v>1</v>
      </c>
      <c r="V6" s="16" t="str">
        <f>MID($G6,V$3,1)</f>
        <v>1</v>
      </c>
      <c r="W6" s="16" t="s">
        <v>40</v>
      </c>
      <c r="X6" s="16" t="str">
        <f>MID($G6,X$3,1)</f>
        <v>0</v>
      </c>
      <c r="Y6" s="16" t="str">
        <f>MID($G6,Y$3,1)</f>
        <v>1</v>
      </c>
      <c r="Z6" s="16" t="str">
        <f>MID($G6,Z$3,1)</f>
        <v>0</v>
      </c>
      <c r="AA6" s="16" t="str">
        <f>MID($G6,AA$3,1)</f>
        <v>1</v>
      </c>
      <c r="AB6" s="1"/>
      <c r="AC6" s="1"/>
      <c r="AD6" s="22">
        <f>IF(I6="0",1,-1)*(AA6*2^$AA$2+Z6*2^$Z$2+Y6*2^$Y$2+X6*2^$X$2+V6*2^$V$2+U6*2^$U$2+T6*2^$T$2+S6*2^$S$2+Q6*2^$Q$2+P6*2^$P$2+O6*2^$O$2+N6*2^$N$2+L6*2^$L$2+K6*2^$K$2+J6*2^$J$2)</f>
        <v>32181</v>
      </c>
      <c r="AE6" s="22"/>
      <c r="AF6" s="1"/>
      <c r="AG6" s="1"/>
      <c r="AH6" s="1"/>
      <c r="AI6" s="1"/>
      <c r="AJ6" s="1"/>
    </row>
    <row r="7" spans="1:36" x14ac:dyDescent="0.3">
      <c r="A7" s="14" t="s">
        <v>3</v>
      </c>
      <c r="B7" s="14" t="s">
        <v>15</v>
      </c>
      <c r="C7" s="14">
        <f>C4+C5+C5</f>
        <v>54063</v>
      </c>
      <c r="D7" s="1"/>
      <c r="E7" s="22">
        <f t="shared" si="0"/>
        <v>0</v>
      </c>
      <c r="F7" s="22">
        <f t="shared" si="1"/>
        <v>1</v>
      </c>
      <c r="G7" s="16" t="str">
        <f>IF(F7=1,"Не удовлетворяет ОДЗ",_xlfn.BASE(C7,2,16))</f>
        <v>Не удовлетворяет ОДЗ</v>
      </c>
      <c r="H7" s="16" t="s">
        <v>27</v>
      </c>
      <c r="I7" s="17">
        <v>2</v>
      </c>
      <c r="J7" s="17">
        <v>2</v>
      </c>
      <c r="K7" s="17">
        <v>2</v>
      </c>
      <c r="L7" s="17">
        <v>2</v>
      </c>
      <c r="M7" s="17">
        <v>2</v>
      </c>
      <c r="N7" s="17">
        <v>2</v>
      </c>
      <c r="O7" s="17">
        <v>2</v>
      </c>
      <c r="P7" s="17">
        <v>2</v>
      </c>
      <c r="Q7" s="17">
        <v>2</v>
      </c>
      <c r="R7" s="17">
        <v>2</v>
      </c>
      <c r="S7" s="17">
        <v>2</v>
      </c>
      <c r="T7" s="17">
        <v>2</v>
      </c>
      <c r="U7" s="17">
        <v>2</v>
      </c>
      <c r="V7" s="17">
        <v>2</v>
      </c>
      <c r="W7" s="17">
        <v>2</v>
      </c>
      <c r="X7" s="17">
        <v>2</v>
      </c>
      <c r="Y7" s="17">
        <v>2</v>
      </c>
      <c r="Z7" s="17">
        <v>2</v>
      </c>
      <c r="AA7" s="17">
        <v>2</v>
      </c>
      <c r="AB7" s="1"/>
      <c r="AC7" s="1"/>
      <c r="AD7" s="22"/>
      <c r="AE7" s="22"/>
      <c r="AF7" s="1"/>
      <c r="AG7" s="1"/>
      <c r="AH7" s="1"/>
      <c r="AI7" s="1"/>
      <c r="AJ7" s="1"/>
    </row>
    <row r="8" spans="1:36" x14ac:dyDescent="0.3">
      <c r="A8" s="14" t="s">
        <v>4</v>
      </c>
      <c r="B8" s="14" t="s">
        <v>16</v>
      </c>
      <c r="C8" s="14">
        <f>C5-C4</f>
        <v>11583</v>
      </c>
      <c r="D8" s="1"/>
      <c r="E8" s="22">
        <f t="shared" si="0"/>
        <v>0</v>
      </c>
      <c r="F8" s="22">
        <f t="shared" si="1"/>
        <v>0</v>
      </c>
      <c r="G8" s="16" t="str">
        <f>IF(F8=1,"Не удовлетворяет ОДЗ",_xlfn.BASE(C8,2,16))</f>
        <v>0010110100111111</v>
      </c>
      <c r="H8" s="16" t="s">
        <v>28</v>
      </c>
      <c r="I8" s="16" t="str">
        <f>MID($G8,I$3,1)</f>
        <v>0</v>
      </c>
      <c r="J8" s="16" t="str">
        <f>MID($G8,J$3,1)</f>
        <v>0</v>
      </c>
      <c r="K8" s="16" t="str">
        <f>MID($G8,K$3,1)</f>
        <v>1</v>
      </c>
      <c r="L8" s="16" t="str">
        <f>MID($G8,L$3,1)</f>
        <v>0</v>
      </c>
      <c r="M8" s="16" t="s">
        <v>40</v>
      </c>
      <c r="N8" s="16" t="str">
        <f>MID($G8,N$3,1)</f>
        <v>1</v>
      </c>
      <c r="O8" s="16" t="str">
        <f>MID($G8,O$3,1)</f>
        <v>1</v>
      </c>
      <c r="P8" s="16" t="str">
        <f>MID($G8,P$3,1)</f>
        <v>0</v>
      </c>
      <c r="Q8" s="16" t="str">
        <f>MID($G8,Q$3,1)</f>
        <v>1</v>
      </c>
      <c r="R8" s="16" t="s">
        <v>40</v>
      </c>
      <c r="S8" s="16" t="str">
        <f>MID($G8,S$3,1)</f>
        <v>0</v>
      </c>
      <c r="T8" s="16" t="str">
        <f>MID($G8,T$3,1)</f>
        <v>0</v>
      </c>
      <c r="U8" s="16" t="str">
        <f>MID($G8,U$3,1)</f>
        <v>1</v>
      </c>
      <c r="V8" s="16" t="str">
        <f>MID($G8,V$3,1)</f>
        <v>1</v>
      </c>
      <c r="W8" s="16" t="s">
        <v>40</v>
      </c>
      <c r="X8" s="16" t="str">
        <f>MID($G8,X$3,1)</f>
        <v>1</v>
      </c>
      <c r="Y8" s="16" t="str">
        <f>MID($G8,Y$3,1)</f>
        <v>1</v>
      </c>
      <c r="Z8" s="16" t="str">
        <f>MID($G8,Z$3,1)</f>
        <v>1</v>
      </c>
      <c r="AA8" s="16" t="str">
        <f>MID($G8,AA$3,1)</f>
        <v>1</v>
      </c>
      <c r="AB8" s="1"/>
      <c r="AC8" s="1"/>
      <c r="AD8" s="22">
        <f>IF(I8="0",1,-1)*(AA8*2^$AA$2+Z8*2^$Z$2+Y8*2^$Y$2+X8*2^$X$2+V8*2^$V$2+U8*2^$U$2+T8*2^$T$2+S8*2^$S$2+Q8*2^$Q$2+P8*2^$P$2+O8*2^$O$2+N8*2^$N$2+L8*2^$L$2+K8*2^$K$2+J8*2^$J$2)</f>
        <v>11583</v>
      </c>
      <c r="AE8" s="22"/>
      <c r="AF8" s="1"/>
      <c r="AG8" s="1"/>
      <c r="AH8" s="1"/>
      <c r="AI8" s="1"/>
      <c r="AJ8" s="1"/>
    </row>
    <row r="9" spans="1:36" x14ac:dyDescent="0.3">
      <c r="A9" s="14" t="s">
        <v>5</v>
      </c>
      <c r="B9" s="14" t="s">
        <v>17</v>
      </c>
      <c r="C9" s="14">
        <f>65536-C7</f>
        <v>11473</v>
      </c>
      <c r="D9" s="1"/>
      <c r="E9" s="22">
        <f t="shared" si="0"/>
        <v>0</v>
      </c>
      <c r="F9" s="22">
        <f t="shared" si="1"/>
        <v>0</v>
      </c>
      <c r="G9" s="16" t="str">
        <f>IF(F9=1,"Не удовлетворяет ОДЗ",_xlfn.BASE(C9,2,16))</f>
        <v>0010110011010001</v>
      </c>
      <c r="H9" s="16" t="s">
        <v>29</v>
      </c>
      <c r="I9" s="16" t="str">
        <f>MID($G9,I$3,1)</f>
        <v>0</v>
      </c>
      <c r="J9" s="16" t="str">
        <f>MID($G9,J$3,1)</f>
        <v>0</v>
      </c>
      <c r="K9" s="16" t="str">
        <f>MID($G9,K$3,1)</f>
        <v>1</v>
      </c>
      <c r="L9" s="16" t="str">
        <f>MID($G9,L$3,1)</f>
        <v>0</v>
      </c>
      <c r="M9" s="16" t="s">
        <v>40</v>
      </c>
      <c r="N9" s="16" t="str">
        <f>MID($G9,N$3,1)</f>
        <v>1</v>
      </c>
      <c r="O9" s="16" t="str">
        <f>MID($G9,O$3,1)</f>
        <v>1</v>
      </c>
      <c r="P9" s="16" t="str">
        <f>MID($G9,P$3,1)</f>
        <v>0</v>
      </c>
      <c r="Q9" s="16" t="str">
        <f>MID($G9,Q$3,1)</f>
        <v>0</v>
      </c>
      <c r="R9" s="16" t="s">
        <v>40</v>
      </c>
      <c r="S9" s="16" t="str">
        <f>MID($G9,S$3,1)</f>
        <v>1</v>
      </c>
      <c r="T9" s="16" t="str">
        <f>MID($G9,T$3,1)</f>
        <v>1</v>
      </c>
      <c r="U9" s="16" t="str">
        <f>MID($G9,U$3,1)</f>
        <v>0</v>
      </c>
      <c r="V9" s="16" t="str">
        <f>MID($G9,V$3,1)</f>
        <v>1</v>
      </c>
      <c r="W9" s="16" t="s">
        <v>40</v>
      </c>
      <c r="X9" s="16" t="str">
        <f>MID($G9,X$3,1)</f>
        <v>0</v>
      </c>
      <c r="Y9" s="16" t="str">
        <f>MID($G9,Y$3,1)</f>
        <v>0</v>
      </c>
      <c r="Z9" s="16" t="str">
        <f>MID($G9,Z$3,1)</f>
        <v>0</v>
      </c>
      <c r="AA9" s="16" t="str">
        <f>MID($G9,AA$3,1)</f>
        <v>1</v>
      </c>
      <c r="AB9" s="1"/>
      <c r="AC9" s="1"/>
      <c r="AD9" s="22">
        <f>IF(I9="0",1,-1)*(AA9*2^$AA$2+Z9*2^$Z$2+Y9*2^$Y$2+X9*2^$X$2+V9*2^$V$2+U9*2^$U$2+T9*2^$T$2+S9*2^$S$2+Q9*2^$Q$2+P9*2^$P$2+O9*2^$O$2+N9*2^$N$2+L9*2^$L$2+K9*2^$K$2+J9*2^$J$2)</f>
        <v>11473</v>
      </c>
      <c r="AE9" s="22"/>
      <c r="AF9" s="1"/>
      <c r="AG9" s="1"/>
      <c r="AH9" s="1"/>
      <c r="AI9" s="1"/>
      <c r="AJ9" s="1"/>
    </row>
    <row r="10" spans="1:36" x14ac:dyDescent="0.3">
      <c r="A10" s="14" t="s">
        <v>6</v>
      </c>
      <c r="B10" s="15" t="s">
        <v>18</v>
      </c>
      <c r="C10" s="14">
        <f t="shared" ref="C10:C15" si="2">-C4</f>
        <v>-10299</v>
      </c>
      <c r="D10" s="1"/>
      <c r="E10" s="22">
        <f t="shared" si="0"/>
        <v>1</v>
      </c>
      <c r="F10" s="22">
        <f t="shared" si="1"/>
        <v>0</v>
      </c>
      <c r="G10" s="16" t="str">
        <f>IF(F10=0,_xlfn.BASE($C$3-C4,2,16),"Не удовлетворяет ОДЗ")</f>
        <v>1101011111000101</v>
      </c>
      <c r="H10" s="18" t="s">
        <v>30</v>
      </c>
      <c r="I10" s="16" t="str">
        <f>MID($G10,I$3,1)</f>
        <v>1</v>
      </c>
      <c r="J10" s="16" t="str">
        <f>MID($G10,J$3,1)</f>
        <v>1</v>
      </c>
      <c r="K10" s="18" t="str">
        <f>MID($G10,K$3,1)</f>
        <v>0</v>
      </c>
      <c r="L10" s="16" t="str">
        <f>MID($G10,L$3,1)</f>
        <v>1</v>
      </c>
      <c r="M10" s="16" t="s">
        <v>40</v>
      </c>
      <c r="N10" s="18" t="str">
        <f>MID($G10,N$3,1)</f>
        <v>0</v>
      </c>
      <c r="O10" s="16" t="str">
        <f>MID($G10,O$3,1)</f>
        <v>1</v>
      </c>
      <c r="P10" s="16" t="str">
        <f>MID($G10,P$3,1)</f>
        <v>1</v>
      </c>
      <c r="Q10" s="18" t="str">
        <f>MID($G10,Q$3,1)</f>
        <v>1</v>
      </c>
      <c r="R10" s="16" t="s">
        <v>40</v>
      </c>
      <c r="S10" s="16" t="str">
        <f>MID($G10,S$3,1)</f>
        <v>1</v>
      </c>
      <c r="T10" s="18" t="str">
        <f>MID($G10,T$3,1)</f>
        <v>1</v>
      </c>
      <c r="U10" s="16" t="str">
        <f>MID($G10,U$3,1)</f>
        <v>0</v>
      </c>
      <c r="V10" s="16" t="str">
        <f>MID($G10,V$3,1)</f>
        <v>0</v>
      </c>
      <c r="W10" s="18" t="s">
        <v>40</v>
      </c>
      <c r="X10" s="16" t="str">
        <f>MID($G10,X$3,1)</f>
        <v>0</v>
      </c>
      <c r="Y10" s="16" t="str">
        <f>MID($G10,Y$3,1)</f>
        <v>1</v>
      </c>
      <c r="Z10" s="18" t="str">
        <f>MID($G10,Z$3,1)</f>
        <v>0</v>
      </c>
      <c r="AA10" s="16" t="str">
        <f>MID($G10,AA$3,1)</f>
        <v>1</v>
      </c>
      <c r="AB10" s="1"/>
      <c r="AC10" s="1"/>
      <c r="AD10" s="22">
        <f>IF(I10="0",1,-1)*(AA10*2^$AA$2+Z10*2^$Z$2+Y10*2^$Y$2+X10*2^$X$2+V10*2^$V$2+U10*2^$U$2+T10*2^$T$2+S10*2^$S$2+Q10*2^$Q$2+P10*2^$P$2+O10*2^$O$2+N10*2^$N$2+L10*2^$L$2+K10*2^$K$2+J10*2^$J$2)</f>
        <v>-22469</v>
      </c>
      <c r="AE10" s="22" t="s">
        <v>63</v>
      </c>
      <c r="AF10" s="1"/>
      <c r="AG10" s="1"/>
      <c r="AH10" s="1"/>
      <c r="AI10" s="1"/>
      <c r="AJ10" s="1"/>
    </row>
    <row r="11" spans="1:36" x14ac:dyDescent="0.3">
      <c r="A11" s="14" t="s">
        <v>7</v>
      </c>
      <c r="B11" s="15" t="s">
        <v>21</v>
      </c>
      <c r="C11" s="14">
        <f t="shared" si="2"/>
        <v>-21882</v>
      </c>
      <c r="D11" s="1"/>
      <c r="E11" s="22">
        <f t="shared" si="0"/>
        <v>1</v>
      </c>
      <c r="F11" s="22">
        <f t="shared" si="1"/>
        <v>0</v>
      </c>
      <c r="G11" s="16" t="str">
        <f>IF(F11=0,_xlfn.BASE($C$3-C5,2,16),"Не удовлетворяет ОДЗ")</f>
        <v>1010101010000110</v>
      </c>
      <c r="H11" s="18" t="s">
        <v>31</v>
      </c>
      <c r="I11" s="16" t="str">
        <f>MID($G11,I$3,1)</f>
        <v>1</v>
      </c>
      <c r="J11" s="16" t="str">
        <f>MID($G11,J$3,1)</f>
        <v>0</v>
      </c>
      <c r="K11" s="18" t="str">
        <f>MID($G11,K$3,1)</f>
        <v>1</v>
      </c>
      <c r="L11" s="16" t="str">
        <f>MID($G11,L$3,1)</f>
        <v>0</v>
      </c>
      <c r="M11" s="16" t="s">
        <v>40</v>
      </c>
      <c r="N11" s="18" t="str">
        <f>MID($G11,N$3,1)</f>
        <v>1</v>
      </c>
      <c r="O11" s="16" t="str">
        <f>MID($G11,O$3,1)</f>
        <v>0</v>
      </c>
      <c r="P11" s="16" t="str">
        <f>MID($G11,P$3,1)</f>
        <v>1</v>
      </c>
      <c r="Q11" s="18" t="str">
        <f>MID($G11,Q$3,1)</f>
        <v>0</v>
      </c>
      <c r="R11" s="16" t="s">
        <v>40</v>
      </c>
      <c r="S11" s="16" t="str">
        <f>MID($G11,S$3,1)</f>
        <v>1</v>
      </c>
      <c r="T11" s="18" t="str">
        <f>MID($G11,T$3,1)</f>
        <v>0</v>
      </c>
      <c r="U11" s="16" t="str">
        <f>MID($G11,U$3,1)</f>
        <v>0</v>
      </c>
      <c r="V11" s="16" t="str">
        <f>MID($G11,V$3,1)</f>
        <v>0</v>
      </c>
      <c r="W11" s="18" t="s">
        <v>40</v>
      </c>
      <c r="X11" s="16" t="str">
        <f>MID($G11,X$3,1)</f>
        <v>0</v>
      </c>
      <c r="Y11" s="16" t="str">
        <f>MID($G11,Y$3,1)</f>
        <v>1</v>
      </c>
      <c r="Z11" s="18" t="str">
        <f>MID($G11,Z$3,1)</f>
        <v>1</v>
      </c>
      <c r="AA11" s="16" t="str">
        <f>MID($G11,AA$3,1)</f>
        <v>0</v>
      </c>
      <c r="AB11" s="1"/>
      <c r="AC11" s="1"/>
      <c r="AD11" s="22">
        <f>IF(I11="0",1,-1)*(AA11*2^$AA$2+Z11*2^$Z$2+Y11*2^$Y$2+X11*2^$X$2+V11*2^$V$2+U11*2^$U$2+T11*2^$T$2+S11*2^$S$2+Q11*2^$Q$2+P11*2^$P$2+O11*2^$O$2+N11*2^$N$2+L11*2^$L$2+K11*2^$K$2+J11*2^$J$2)</f>
        <v>-10886</v>
      </c>
      <c r="AE11" s="22" t="s">
        <v>63</v>
      </c>
      <c r="AF11" s="1"/>
      <c r="AG11" s="1"/>
      <c r="AH11" s="1"/>
      <c r="AI11" s="1"/>
      <c r="AJ11" s="1"/>
    </row>
    <row r="12" spans="1:36" x14ac:dyDescent="0.3">
      <c r="A12" s="14" t="s">
        <v>8</v>
      </c>
      <c r="B12" s="15" t="s">
        <v>19</v>
      </c>
      <c r="C12" s="14">
        <f t="shared" si="2"/>
        <v>-32181</v>
      </c>
      <c r="D12" s="1"/>
      <c r="E12" s="22">
        <f t="shared" si="0"/>
        <v>1</v>
      </c>
      <c r="F12" s="22">
        <f t="shared" si="1"/>
        <v>0</v>
      </c>
      <c r="G12" s="16" t="str">
        <f>IF(F12=0,_xlfn.BASE($C$3-C6,2,16),"Не удовлетворяет ОДЗ")</f>
        <v>1000001001001011</v>
      </c>
      <c r="H12" s="18" t="s">
        <v>32</v>
      </c>
      <c r="I12" s="16" t="str">
        <f>MID($G12,I$3,1)</f>
        <v>1</v>
      </c>
      <c r="J12" s="16" t="str">
        <f>MID($G12,J$3,1)</f>
        <v>0</v>
      </c>
      <c r="K12" s="18" t="str">
        <f>MID($G12,K$3,1)</f>
        <v>0</v>
      </c>
      <c r="L12" s="16" t="str">
        <f>MID($G12,L$3,1)</f>
        <v>0</v>
      </c>
      <c r="M12" s="16" t="s">
        <v>40</v>
      </c>
      <c r="N12" s="18" t="str">
        <f>MID($G12,N$3,1)</f>
        <v>0</v>
      </c>
      <c r="O12" s="16" t="str">
        <f>MID($G12,O$3,1)</f>
        <v>0</v>
      </c>
      <c r="P12" s="16" t="str">
        <f>MID($G12,P$3,1)</f>
        <v>1</v>
      </c>
      <c r="Q12" s="18" t="str">
        <f>MID($G12,Q$3,1)</f>
        <v>0</v>
      </c>
      <c r="R12" s="16" t="s">
        <v>40</v>
      </c>
      <c r="S12" s="16" t="str">
        <f>MID($G12,S$3,1)</f>
        <v>0</v>
      </c>
      <c r="T12" s="18" t="str">
        <f>MID($G12,T$3,1)</f>
        <v>1</v>
      </c>
      <c r="U12" s="16" t="str">
        <f>MID($G12,U$3,1)</f>
        <v>0</v>
      </c>
      <c r="V12" s="16" t="str">
        <f>MID($G12,V$3,1)</f>
        <v>0</v>
      </c>
      <c r="W12" s="18" t="s">
        <v>40</v>
      </c>
      <c r="X12" s="16" t="str">
        <f>MID($G12,X$3,1)</f>
        <v>1</v>
      </c>
      <c r="Y12" s="16" t="str">
        <f>MID($G12,Y$3,1)</f>
        <v>0</v>
      </c>
      <c r="Z12" s="18" t="str">
        <f>MID($G12,Z$3,1)</f>
        <v>1</v>
      </c>
      <c r="AA12" s="16" t="str">
        <f>MID($G12,AA$3,1)</f>
        <v>1</v>
      </c>
      <c r="AB12" s="1"/>
      <c r="AC12" s="1"/>
      <c r="AD12" s="22">
        <f>IF(I12="0",1,-1)*(AA12*2^$AA$2+Z12*2^$Z$2+Y12*2^$Y$2+X12*2^$X$2+V12*2^$V$2+U12*2^$U$2+T12*2^$T$2+S12*2^$S$2+Q12*2^$Q$2+P12*2^$P$2+O12*2^$O$2+N12*2^$N$2+L12*2^$L$2+K12*2^$K$2+J12*2^$J$2)</f>
        <v>-587</v>
      </c>
      <c r="AE12" s="22" t="s">
        <v>63</v>
      </c>
      <c r="AF12" s="1"/>
      <c r="AG12" s="1"/>
      <c r="AH12" s="1"/>
      <c r="AI12" s="1"/>
      <c r="AJ12" s="1"/>
    </row>
    <row r="13" spans="1:36" x14ac:dyDescent="0.3">
      <c r="A13" s="14" t="s">
        <v>9</v>
      </c>
      <c r="B13" s="15" t="s">
        <v>22</v>
      </c>
      <c r="C13" s="14">
        <f t="shared" si="2"/>
        <v>-54063</v>
      </c>
      <c r="D13" s="1"/>
      <c r="E13" s="22">
        <f t="shared" si="0"/>
        <v>1</v>
      </c>
      <c r="F13" s="22">
        <f t="shared" si="1"/>
        <v>1</v>
      </c>
      <c r="G13" s="16" t="str">
        <f>IF(F13=0,_xlfn.BASE($C$3-C7,2,16),"Не удовлетворяет ОДЗ")</f>
        <v>Не удовлетворяет ОДЗ</v>
      </c>
      <c r="H13" s="18" t="s">
        <v>33</v>
      </c>
      <c r="I13" s="17">
        <v>2</v>
      </c>
      <c r="J13" s="17">
        <v>2</v>
      </c>
      <c r="K13" s="19">
        <v>2</v>
      </c>
      <c r="L13" s="17">
        <v>2</v>
      </c>
      <c r="M13" s="17">
        <v>2</v>
      </c>
      <c r="N13" s="19">
        <v>2</v>
      </c>
      <c r="O13" s="17">
        <v>2</v>
      </c>
      <c r="P13" s="17">
        <v>2</v>
      </c>
      <c r="Q13" s="19">
        <v>2</v>
      </c>
      <c r="R13" s="17">
        <v>2</v>
      </c>
      <c r="S13" s="17">
        <v>2</v>
      </c>
      <c r="T13" s="19">
        <v>2</v>
      </c>
      <c r="U13" s="17">
        <v>2</v>
      </c>
      <c r="V13" s="17">
        <v>2</v>
      </c>
      <c r="W13" s="19">
        <v>2</v>
      </c>
      <c r="X13" s="17">
        <v>2</v>
      </c>
      <c r="Y13" s="17">
        <v>2</v>
      </c>
      <c r="Z13" s="19">
        <v>2</v>
      </c>
      <c r="AA13" s="17">
        <v>2</v>
      </c>
      <c r="AB13" s="1"/>
      <c r="AC13" s="1"/>
      <c r="AD13" s="22"/>
      <c r="AE13" s="22" t="s">
        <v>63</v>
      </c>
      <c r="AF13" s="1"/>
      <c r="AG13" s="1"/>
      <c r="AH13" s="1"/>
      <c r="AI13" s="1"/>
      <c r="AJ13" s="1"/>
    </row>
    <row r="14" spans="1:36" x14ac:dyDescent="0.3">
      <c r="A14" s="14" t="s">
        <v>10</v>
      </c>
      <c r="B14" s="15" t="s">
        <v>20</v>
      </c>
      <c r="C14" s="14">
        <f t="shared" si="2"/>
        <v>-11583</v>
      </c>
      <c r="D14" s="1"/>
      <c r="E14" s="22">
        <f t="shared" si="0"/>
        <v>1</v>
      </c>
      <c r="F14" s="22">
        <f t="shared" si="1"/>
        <v>0</v>
      </c>
      <c r="G14" s="16" t="str">
        <f>IF(F14=0,_xlfn.BASE($C$3-C8,2,16),"Не удовлетворяет ОДЗ")</f>
        <v>1101001011000001</v>
      </c>
      <c r="H14" s="18" t="s">
        <v>34</v>
      </c>
      <c r="I14" s="16" t="str">
        <f>MID($G14,I$3,1)</f>
        <v>1</v>
      </c>
      <c r="J14" s="16" t="str">
        <f>MID($G14,J$3,1)</f>
        <v>1</v>
      </c>
      <c r="K14" s="18" t="str">
        <f>MID($G14,K$3,1)</f>
        <v>0</v>
      </c>
      <c r="L14" s="16" t="str">
        <f>MID($G14,L$3,1)</f>
        <v>1</v>
      </c>
      <c r="M14" s="16" t="s">
        <v>40</v>
      </c>
      <c r="N14" s="18" t="str">
        <f>MID($G14,N$3,1)</f>
        <v>0</v>
      </c>
      <c r="O14" s="16" t="str">
        <f>MID($G14,O$3,1)</f>
        <v>0</v>
      </c>
      <c r="P14" s="16" t="str">
        <f>MID($G14,P$3,1)</f>
        <v>1</v>
      </c>
      <c r="Q14" s="18" t="str">
        <f>MID($G14,Q$3,1)</f>
        <v>0</v>
      </c>
      <c r="R14" s="16" t="s">
        <v>40</v>
      </c>
      <c r="S14" s="16" t="str">
        <f>MID($G14,S$3,1)</f>
        <v>1</v>
      </c>
      <c r="T14" s="18" t="str">
        <f>MID($G14,T$3,1)</f>
        <v>1</v>
      </c>
      <c r="U14" s="16" t="str">
        <f>MID($G14,U$3,1)</f>
        <v>0</v>
      </c>
      <c r="V14" s="16" t="str">
        <f>MID($G14,V$3,1)</f>
        <v>0</v>
      </c>
      <c r="W14" s="18" t="s">
        <v>40</v>
      </c>
      <c r="X14" s="16" t="str">
        <f>MID($G14,X$3,1)</f>
        <v>0</v>
      </c>
      <c r="Y14" s="16" t="str">
        <f>MID($G14,Y$3,1)</f>
        <v>0</v>
      </c>
      <c r="Z14" s="18" t="str">
        <f>MID($G14,Z$3,1)</f>
        <v>0</v>
      </c>
      <c r="AA14" s="16" t="str">
        <f>MID($G14,AA$3,1)</f>
        <v>1</v>
      </c>
      <c r="AB14" s="1"/>
      <c r="AC14" s="1"/>
      <c r="AD14" s="22">
        <f>IF(I14="0",1,-1)*(AA14*2^$AA$2+Z14*2^$Z$2+Y14*2^$Y$2+X14*2^$X$2+V14*2^$V$2+U14*2^$U$2+T14*2^$T$2+S14*2^$S$2+Q14*2^$Q$2+P14*2^$P$2+O14*2^$O$2+N14*2^$N$2+L14*2^$L$2+K14*2^$K$2+J14*2^$J$2)</f>
        <v>-21185</v>
      </c>
      <c r="AE14" s="22" t="s">
        <v>63</v>
      </c>
      <c r="AF14" s="1"/>
      <c r="AG14" s="1"/>
      <c r="AH14" s="1"/>
      <c r="AI14" s="1"/>
      <c r="AJ14" s="1"/>
    </row>
    <row r="15" spans="1:36" x14ac:dyDescent="0.3">
      <c r="A15" s="14" t="s">
        <v>11</v>
      </c>
      <c r="B15" s="15" t="s">
        <v>23</v>
      </c>
      <c r="C15" s="14">
        <f t="shared" si="2"/>
        <v>-11473</v>
      </c>
      <c r="D15" s="1"/>
      <c r="E15" s="22">
        <f t="shared" si="0"/>
        <v>1</v>
      </c>
      <c r="F15" s="22">
        <f t="shared" si="1"/>
        <v>0</v>
      </c>
      <c r="G15" s="16" t="str">
        <f>IF(F15=0,_xlfn.BASE($C$3-C9,2,16),"Не удовлетворяет ОДЗ")</f>
        <v>1101001100101111</v>
      </c>
      <c r="H15" s="18" t="s">
        <v>35</v>
      </c>
      <c r="I15" s="16" t="str">
        <f>MID($G15,I$3,1)</f>
        <v>1</v>
      </c>
      <c r="J15" s="16" t="str">
        <f>MID($G15,J$3,1)</f>
        <v>1</v>
      </c>
      <c r="K15" s="18" t="str">
        <f>MID($G15,K$3,1)</f>
        <v>0</v>
      </c>
      <c r="L15" s="16" t="str">
        <f>MID($G15,L$3,1)</f>
        <v>1</v>
      </c>
      <c r="M15" s="16" t="s">
        <v>40</v>
      </c>
      <c r="N15" s="18" t="str">
        <f>MID($G15,N$3,1)</f>
        <v>0</v>
      </c>
      <c r="O15" s="16" t="str">
        <f>MID($G15,O$3,1)</f>
        <v>0</v>
      </c>
      <c r="P15" s="16" t="str">
        <f>MID($G15,P$3,1)</f>
        <v>1</v>
      </c>
      <c r="Q15" s="18" t="str">
        <f>MID($G15,Q$3,1)</f>
        <v>1</v>
      </c>
      <c r="R15" s="16" t="s">
        <v>40</v>
      </c>
      <c r="S15" s="16" t="str">
        <f>MID($G15,S$3,1)</f>
        <v>0</v>
      </c>
      <c r="T15" s="18" t="str">
        <f>MID($G15,T$3,1)</f>
        <v>0</v>
      </c>
      <c r="U15" s="16" t="str">
        <f>MID($G15,U$3,1)</f>
        <v>1</v>
      </c>
      <c r="V15" s="16" t="str">
        <f>MID($G15,V$3,1)</f>
        <v>0</v>
      </c>
      <c r="W15" s="18" t="s">
        <v>40</v>
      </c>
      <c r="X15" s="16" t="str">
        <f>MID($G15,X$3,1)</f>
        <v>1</v>
      </c>
      <c r="Y15" s="16" t="str">
        <f>MID($G15,Y$3,1)</f>
        <v>1</v>
      </c>
      <c r="Z15" s="18" t="str">
        <f>MID($G15,Z$3,1)</f>
        <v>1</v>
      </c>
      <c r="AA15" s="16" t="str">
        <f>MID($G15,AA$3,1)</f>
        <v>1</v>
      </c>
      <c r="AB15" s="1"/>
      <c r="AC15" s="1"/>
      <c r="AD15" s="22">
        <f>IF(I15="0",1,-1)*(AA15*2^$AA$2+Z15*2^$Z$2+Y15*2^$Y$2+X15*2^$X$2+V15*2^$V$2+U15*2^$U$2+T15*2^$T$2+S15*2^$S$2+Q15*2^$Q$2+P15*2^$P$2+O15*2^$O$2+N15*2^$N$2+L15*2^$L$2+K15*2^$K$2+J15*2^$J$2)</f>
        <v>-21295</v>
      </c>
      <c r="AE15" s="22" t="s">
        <v>63</v>
      </c>
      <c r="AF15" s="1"/>
      <c r="AG15" s="1"/>
      <c r="AH15" s="1"/>
      <c r="AI15" s="1"/>
      <c r="AJ15" s="1"/>
    </row>
    <row r="16" spans="1:3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">
      <c r="A17" s="1"/>
      <c r="B17" s="1"/>
      <c r="C17" s="1"/>
      <c r="D17" s="1"/>
      <c r="E17" s="1"/>
      <c r="F17" s="1"/>
      <c r="G17" s="3"/>
      <c r="H17" s="4"/>
      <c r="I17" s="4">
        <f t="shared" ref="I17:K17" si="3">IF(J19+J18+J17&gt;1,1,0)</f>
        <v>0</v>
      </c>
      <c r="J17" s="4">
        <f t="shared" si="3"/>
        <v>0</v>
      </c>
      <c r="K17" s="4">
        <f t="shared" si="3"/>
        <v>0</v>
      </c>
      <c r="L17" s="4">
        <f>IF(M19+M18+M17&gt;1,1,0)</f>
        <v>0</v>
      </c>
      <c r="M17" s="4">
        <f>IF(O19+O18+O17&gt;1,1,0)</f>
        <v>0</v>
      </c>
      <c r="N17" s="4"/>
      <c r="O17" s="4">
        <f t="shared" ref="O17:P17" si="4">IF(P19+P18+P17&gt;1,1,0)</f>
        <v>0</v>
      </c>
      <c r="P17" s="4">
        <f t="shared" si="4"/>
        <v>0</v>
      </c>
      <c r="Q17" s="4">
        <f>IF(R19+R18+R17&gt;1,1,0)</f>
        <v>0</v>
      </c>
      <c r="R17" s="4">
        <f>IF(T19+T18+T17&gt;1,1,0)</f>
        <v>0</v>
      </c>
      <c r="S17" s="4"/>
      <c r="T17" s="4">
        <f t="shared" ref="T17:U17" si="5">IF(U19+U18+U17&gt;1,1,0)</f>
        <v>1</v>
      </c>
      <c r="U17" s="4">
        <f t="shared" si="5"/>
        <v>1</v>
      </c>
      <c r="V17" s="4">
        <f>IF(W19+W18+W17&gt;1,1,0)</f>
        <v>1</v>
      </c>
      <c r="W17" s="4">
        <f>IF(Y19+Y18+Y17&gt;1,1,0)</f>
        <v>1</v>
      </c>
      <c r="X17" s="4"/>
      <c r="Y17" s="4">
        <f t="shared" ref="Y17:Z17" si="6">IF(Z19+Z18+Z17&gt;1,1,0)</f>
        <v>0</v>
      </c>
      <c r="Z17" s="4">
        <f t="shared" si="6"/>
        <v>1</v>
      </c>
      <c r="AA17" s="4">
        <f>IF(AB19+AB18+AB17&gt;1,1,0)</f>
        <v>0</v>
      </c>
      <c r="AB17" s="4">
        <f>IF(AE19+AE18+AE17&gt;1,1,0)</f>
        <v>0</v>
      </c>
      <c r="AC17" s="4"/>
      <c r="AD17" s="4"/>
      <c r="AE17" s="4"/>
      <c r="AF17" s="4"/>
      <c r="AG17" s="4"/>
      <c r="AH17" s="4"/>
      <c r="AI17" s="4"/>
      <c r="AJ17" s="5"/>
    </row>
    <row r="18" spans="1:36" x14ac:dyDescent="0.3">
      <c r="A18" s="1"/>
      <c r="B18" s="1"/>
      <c r="C18" s="1"/>
      <c r="D18" s="1"/>
      <c r="E18" s="1"/>
      <c r="F18" s="1"/>
      <c r="G18" s="6" t="s">
        <v>41</v>
      </c>
      <c r="H18" s="7"/>
      <c r="I18" s="7" t="s">
        <v>24</v>
      </c>
      <c r="J18" s="7" t="s">
        <v>49</v>
      </c>
      <c r="K18" s="7" t="s">
        <v>49</v>
      </c>
      <c r="L18" s="7" t="s">
        <v>50</v>
      </c>
      <c r="M18" s="7" t="s">
        <v>49</v>
      </c>
      <c r="N18" s="7" t="s">
        <v>40</v>
      </c>
      <c r="O18" s="7" t="s">
        <v>50</v>
      </c>
      <c r="P18" s="7" t="s">
        <v>49</v>
      </c>
      <c r="Q18" s="7" t="s">
        <v>49</v>
      </c>
      <c r="R18" s="7" t="s">
        <v>49</v>
      </c>
      <c r="S18" s="7" t="s">
        <v>40</v>
      </c>
      <c r="T18" s="7" t="s">
        <v>49</v>
      </c>
      <c r="U18" s="7" t="s">
        <v>49</v>
      </c>
      <c r="V18" s="7" t="s">
        <v>50</v>
      </c>
      <c r="W18" s="7" t="s">
        <v>50</v>
      </c>
      <c r="X18" s="7" t="s">
        <v>40</v>
      </c>
      <c r="Y18" s="7" t="s">
        <v>50</v>
      </c>
      <c r="Z18" s="7" t="s">
        <v>49</v>
      </c>
      <c r="AA18" s="7" t="s">
        <v>50</v>
      </c>
      <c r="AB18" s="7" t="s">
        <v>50</v>
      </c>
      <c r="AC18" s="7"/>
      <c r="AD18" s="7"/>
      <c r="AE18" s="7"/>
      <c r="AF18" s="7"/>
      <c r="AG18" s="7" t="s">
        <v>0</v>
      </c>
      <c r="AH18" s="7">
        <f>C4</f>
        <v>10299</v>
      </c>
      <c r="AI18" s="7"/>
      <c r="AJ18" s="8" t="s">
        <v>61</v>
      </c>
    </row>
    <row r="19" spans="1:36" x14ac:dyDescent="0.3">
      <c r="A19" s="1"/>
      <c r="B19" s="1"/>
      <c r="C19" s="1"/>
      <c r="D19" s="1"/>
      <c r="E19" s="1"/>
      <c r="F19" s="1"/>
      <c r="G19" s="6"/>
      <c r="H19" s="7" t="s">
        <v>48</v>
      </c>
      <c r="I19" s="7" t="s">
        <v>25</v>
      </c>
      <c r="J19" s="7" t="s">
        <v>49</v>
      </c>
      <c r="K19" s="7" t="s">
        <v>50</v>
      </c>
      <c r="L19" s="7" t="s">
        <v>49</v>
      </c>
      <c r="M19" s="7" t="s">
        <v>50</v>
      </c>
      <c r="N19" s="7" t="s">
        <v>40</v>
      </c>
      <c r="O19" s="7" t="s">
        <v>49</v>
      </c>
      <c r="P19" s="7" t="s">
        <v>50</v>
      </c>
      <c r="Q19" s="7" t="s">
        <v>49</v>
      </c>
      <c r="R19" s="7" t="s">
        <v>50</v>
      </c>
      <c r="S19" s="7" t="s">
        <v>40</v>
      </c>
      <c r="T19" s="7" t="s">
        <v>49</v>
      </c>
      <c r="U19" s="7" t="s">
        <v>50</v>
      </c>
      <c r="V19" s="7" t="s">
        <v>50</v>
      </c>
      <c r="W19" s="7" t="s">
        <v>50</v>
      </c>
      <c r="X19" s="7" t="s">
        <v>40</v>
      </c>
      <c r="Y19" s="7" t="s">
        <v>50</v>
      </c>
      <c r="Z19" s="7" t="s">
        <v>49</v>
      </c>
      <c r="AA19" s="7" t="s">
        <v>50</v>
      </c>
      <c r="AB19" s="7" t="s">
        <v>49</v>
      </c>
      <c r="AC19" s="7"/>
      <c r="AD19" s="7"/>
      <c r="AE19" s="7"/>
      <c r="AF19" s="7" t="s">
        <v>48</v>
      </c>
      <c r="AG19" s="7" t="s">
        <v>1</v>
      </c>
      <c r="AH19" s="7">
        <f>C5</f>
        <v>21882</v>
      </c>
      <c r="AI19" s="7"/>
      <c r="AJ19" s="8"/>
    </row>
    <row r="20" spans="1:36" x14ac:dyDescent="0.3">
      <c r="A20" s="20" t="s">
        <v>39</v>
      </c>
      <c r="B20" s="20">
        <v>-32768</v>
      </c>
      <c r="C20" s="20">
        <f>65536/2-1</f>
        <v>32767</v>
      </c>
      <c r="D20" s="1"/>
      <c r="E20" s="1"/>
      <c r="F20" s="1"/>
      <c r="G20" s="6"/>
      <c r="H20" s="7"/>
      <c r="I20" s="9" t="s">
        <v>51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53</v>
      </c>
      <c r="AG20" s="9" t="s">
        <v>54</v>
      </c>
      <c r="AH20" s="7"/>
      <c r="AI20" s="7"/>
      <c r="AJ20" s="8"/>
    </row>
    <row r="21" spans="1:36" x14ac:dyDescent="0.3">
      <c r="A21" s="1"/>
      <c r="B21" s="1"/>
      <c r="C21" s="1"/>
      <c r="D21" s="1"/>
      <c r="E21" s="1"/>
      <c r="F21" s="1"/>
      <c r="G21" s="6"/>
      <c r="H21" s="7"/>
      <c r="I21" s="7"/>
      <c r="J21" s="7">
        <f t="shared" ref="J21:AA21" si="7">MOD(J18+J19+J17,2)</f>
        <v>0</v>
      </c>
      <c r="K21" s="7">
        <f t="shared" si="7"/>
        <v>1</v>
      </c>
      <c r="L21" s="7">
        <f t="shared" si="7"/>
        <v>1</v>
      </c>
      <c r="M21" s="7">
        <f t="shared" si="7"/>
        <v>1</v>
      </c>
      <c r="N21" s="7" t="s">
        <v>40</v>
      </c>
      <c r="O21" s="7">
        <f t="shared" si="7"/>
        <v>1</v>
      </c>
      <c r="P21" s="7">
        <f t="shared" si="7"/>
        <v>1</v>
      </c>
      <c r="Q21" s="7">
        <f t="shared" si="7"/>
        <v>0</v>
      </c>
      <c r="R21" s="7">
        <f t="shared" si="7"/>
        <v>1</v>
      </c>
      <c r="S21" s="7" t="s">
        <v>40</v>
      </c>
      <c r="T21" s="7">
        <f t="shared" si="7"/>
        <v>1</v>
      </c>
      <c r="U21" s="7">
        <f t="shared" si="7"/>
        <v>0</v>
      </c>
      <c r="V21" s="7">
        <f t="shared" si="7"/>
        <v>1</v>
      </c>
      <c r="W21" s="7">
        <f t="shared" si="7"/>
        <v>1</v>
      </c>
      <c r="X21" s="7" t="s">
        <v>40</v>
      </c>
      <c r="Y21" s="7">
        <f t="shared" si="7"/>
        <v>0</v>
      </c>
      <c r="Z21" s="7">
        <f t="shared" si="7"/>
        <v>1</v>
      </c>
      <c r="AA21" s="7">
        <f t="shared" si="7"/>
        <v>0</v>
      </c>
      <c r="AB21" s="7">
        <f>MOD(AB18+AB19+AB17,2)</f>
        <v>1</v>
      </c>
      <c r="AC21" s="25">
        <v>2</v>
      </c>
      <c r="AD21" s="7" t="s">
        <v>52</v>
      </c>
      <c r="AE21" s="7">
        <f>(AB21*2^0+AA21*2^1+Z21*2^2+Y21*2^3+W21*2^4+V21*2^5+U21*2^6+T21*2^7+R21*2^8+Q21*2^9+P21*2^10+O21*2^11+M21*2^12+L21*2^13+K21*2^14)*IF(J21=0,1,-1)</f>
        <v>32181</v>
      </c>
      <c r="AF21" s="7"/>
      <c r="AG21" s="7"/>
      <c r="AH21" s="7">
        <f>AH18+AH19</f>
        <v>32181</v>
      </c>
      <c r="AI21" s="7"/>
      <c r="AJ21" s="8"/>
    </row>
    <row r="22" spans="1:36" x14ac:dyDescent="0.3">
      <c r="A22" s="1"/>
      <c r="B22" s="1"/>
      <c r="C22" s="1"/>
      <c r="D22" s="1"/>
      <c r="E22" s="1"/>
      <c r="F22" s="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10"/>
    </row>
    <row r="23" spans="1:36" x14ac:dyDescent="0.3">
      <c r="A23" s="1"/>
      <c r="B23" s="1"/>
      <c r="C23" s="1"/>
      <c r="D23" s="1"/>
      <c r="E23" s="1"/>
      <c r="F23" s="1"/>
      <c r="G23" s="11"/>
      <c r="H23" s="12"/>
      <c r="I23" s="12"/>
      <c r="J23" s="12" t="s">
        <v>60</v>
      </c>
      <c r="K23" s="12">
        <f>I17</f>
        <v>0</v>
      </c>
      <c r="L23" s="12"/>
      <c r="M23" s="12" t="s">
        <v>58</v>
      </c>
      <c r="N23" s="12">
        <f>IF(MOD(AB21+AA21+Z21+Y21+W21+V21+U21+T21,2)=0,1,0)</f>
        <v>0</v>
      </c>
      <c r="O23" s="12"/>
      <c r="P23" s="12" t="s">
        <v>59</v>
      </c>
      <c r="Q23" s="12">
        <f>W17</f>
        <v>1</v>
      </c>
      <c r="R23" s="12"/>
      <c r="S23" s="12" t="s">
        <v>55</v>
      </c>
      <c r="T23" s="12">
        <f>IF(AE21=0,1,0)</f>
        <v>0</v>
      </c>
      <c r="U23" s="12"/>
      <c r="V23" s="12" t="s">
        <v>57</v>
      </c>
      <c r="W23" s="12">
        <f>J21</f>
        <v>0</v>
      </c>
      <c r="X23" s="12"/>
      <c r="Y23" s="12" t="s">
        <v>56</v>
      </c>
      <c r="Z23" s="12">
        <f>IF(K17+K18+K19&gt;1,1,0)</f>
        <v>0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1"/>
      <c r="B24" s="1"/>
      <c r="C24" s="1"/>
      <c r="D24" s="1"/>
      <c r="E24" s="1"/>
      <c r="F24" s="1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5"/>
    </row>
    <row r="25" spans="1:36" x14ac:dyDescent="0.3">
      <c r="A25" s="1"/>
      <c r="B25" s="1"/>
      <c r="C25" s="1"/>
      <c r="D25" s="1"/>
      <c r="E25" s="1"/>
      <c r="F25" s="1"/>
      <c r="G25" s="3"/>
      <c r="H25" s="4"/>
      <c r="I25" s="4">
        <f t="shared" ref="I25:K25" si="8">IF(J27+J26+J25&gt;1,1,0)</f>
        <v>0</v>
      </c>
      <c r="J25" s="4">
        <f t="shared" si="8"/>
        <v>1</v>
      </c>
      <c r="K25" s="4">
        <f t="shared" si="8"/>
        <v>1</v>
      </c>
      <c r="L25" s="4">
        <f>IF(M27+M26+M25&gt;1,1,0)</f>
        <v>1</v>
      </c>
      <c r="M25" s="4">
        <f>IF(O27+O26+O25&gt;1,1,0)</f>
        <v>1</v>
      </c>
      <c r="N25" s="4"/>
      <c r="O25" s="4">
        <f t="shared" ref="O25:P25" si="9">IF(P27+P26+P25&gt;1,1,0)</f>
        <v>1</v>
      </c>
      <c r="P25" s="4">
        <f t="shared" si="9"/>
        <v>0</v>
      </c>
      <c r="Q25" s="4">
        <f>IF(R27+R26+R25&gt;1,1,0)</f>
        <v>1</v>
      </c>
      <c r="R25" s="4">
        <f>IF(T27+T26+T25&gt;1,1,0)</f>
        <v>1</v>
      </c>
      <c r="S25" s="4"/>
      <c r="T25" s="4">
        <f t="shared" ref="T25:U25" si="10">IF(U27+U26+U25&gt;1,1,0)</f>
        <v>1</v>
      </c>
      <c r="U25" s="4">
        <f t="shared" si="10"/>
        <v>1</v>
      </c>
      <c r="V25" s="4">
        <f>IF(W27+W26+W25&gt;1,1,0)</f>
        <v>1</v>
      </c>
      <c r="W25" s="4">
        <f>IF(Y27+Y26+Y25&gt;1,1,0)</f>
        <v>0</v>
      </c>
      <c r="X25" s="4"/>
      <c r="Y25" s="4">
        <f t="shared" ref="Y25:Z25" si="11">IF(Z27+Z26+Z25&gt;1,1,0)</f>
        <v>0</v>
      </c>
      <c r="Z25" s="4">
        <f t="shared" si="11"/>
        <v>0</v>
      </c>
      <c r="AA25" s="4">
        <f>IF(AB27+AB26+AB25&gt;1,1,0)</f>
        <v>0</v>
      </c>
      <c r="AB25" s="4">
        <f>IF(AE27+AE26+AE25&gt;1,1,0)</f>
        <v>0</v>
      </c>
      <c r="AC25" s="4"/>
      <c r="AD25" s="4"/>
      <c r="AE25" s="4"/>
      <c r="AF25" s="4"/>
      <c r="AG25" s="4"/>
      <c r="AH25" s="4"/>
      <c r="AI25" s="4"/>
      <c r="AJ25" s="5"/>
    </row>
    <row r="26" spans="1:36" ht="14.4" customHeight="1" x14ac:dyDescent="0.3">
      <c r="A26" s="1"/>
      <c r="B26" s="1"/>
      <c r="C26" s="1"/>
      <c r="D26" s="1"/>
      <c r="E26" s="1"/>
      <c r="F26" s="1"/>
      <c r="G26" s="6" t="s">
        <v>42</v>
      </c>
      <c r="H26" s="7"/>
      <c r="I26" s="7" t="s">
        <v>25</v>
      </c>
      <c r="J26" s="7" t="s">
        <v>49</v>
      </c>
      <c r="K26" s="7" t="s">
        <v>50</v>
      </c>
      <c r="L26" s="7" t="s">
        <v>49</v>
      </c>
      <c r="M26" s="7" t="s">
        <v>50</v>
      </c>
      <c r="N26" s="7" t="s">
        <v>40</v>
      </c>
      <c r="O26" s="7" t="s">
        <v>49</v>
      </c>
      <c r="P26" s="7" t="s">
        <v>50</v>
      </c>
      <c r="Q26" s="7" t="s">
        <v>49</v>
      </c>
      <c r="R26" s="7" t="s">
        <v>50</v>
      </c>
      <c r="S26" s="7" t="s">
        <v>40</v>
      </c>
      <c r="T26" s="7" t="s">
        <v>49</v>
      </c>
      <c r="U26" s="7" t="s">
        <v>50</v>
      </c>
      <c r="V26" s="7" t="s">
        <v>50</v>
      </c>
      <c r="W26" s="7" t="s">
        <v>50</v>
      </c>
      <c r="X26" s="7" t="s">
        <v>40</v>
      </c>
      <c r="Y26" s="7" t="s">
        <v>50</v>
      </c>
      <c r="Z26" s="7" t="s">
        <v>49</v>
      </c>
      <c r="AA26" s="7" t="s">
        <v>50</v>
      </c>
      <c r="AB26" s="7" t="s">
        <v>49</v>
      </c>
      <c r="AC26" s="7"/>
      <c r="AD26" s="7"/>
      <c r="AE26" s="7"/>
      <c r="AF26" s="7"/>
      <c r="AG26" s="7" t="s">
        <v>1</v>
      </c>
      <c r="AH26" s="7">
        <f>C5</f>
        <v>21882</v>
      </c>
      <c r="AI26" s="7"/>
      <c r="AJ26" s="8" t="s">
        <v>66</v>
      </c>
    </row>
    <row r="27" spans="1:36" x14ac:dyDescent="0.3">
      <c r="A27" s="1"/>
      <c r="B27" s="1"/>
      <c r="C27" s="1"/>
      <c r="D27" s="1"/>
      <c r="E27" s="1"/>
      <c r="F27" s="1"/>
      <c r="G27" s="6"/>
      <c r="H27" s="7" t="s">
        <v>48</v>
      </c>
      <c r="I27" s="7" t="s">
        <v>26</v>
      </c>
      <c r="J27" s="7" t="s">
        <v>49</v>
      </c>
      <c r="K27" s="7" t="s">
        <v>50</v>
      </c>
      <c r="L27" s="7" t="s">
        <v>50</v>
      </c>
      <c r="M27" s="7" t="s">
        <v>50</v>
      </c>
      <c r="N27" s="7" t="s">
        <v>40</v>
      </c>
      <c r="O27" s="7" t="s">
        <v>50</v>
      </c>
      <c r="P27" s="7" t="s">
        <v>50</v>
      </c>
      <c r="Q27" s="7" t="s">
        <v>49</v>
      </c>
      <c r="R27" s="7" t="s">
        <v>50</v>
      </c>
      <c r="S27" s="7" t="s">
        <v>40</v>
      </c>
      <c r="T27" s="7" t="s">
        <v>50</v>
      </c>
      <c r="U27" s="7" t="s">
        <v>49</v>
      </c>
      <c r="V27" s="7" t="s">
        <v>50</v>
      </c>
      <c r="W27" s="7" t="s">
        <v>50</v>
      </c>
      <c r="X27" s="7" t="s">
        <v>40</v>
      </c>
      <c r="Y27" s="7" t="s">
        <v>49</v>
      </c>
      <c r="Z27" s="7" t="s">
        <v>50</v>
      </c>
      <c r="AA27" s="7" t="s">
        <v>49</v>
      </c>
      <c r="AB27" s="7" t="s">
        <v>50</v>
      </c>
      <c r="AC27" s="7"/>
      <c r="AD27" s="7"/>
      <c r="AE27" s="7"/>
      <c r="AF27" s="7" t="s">
        <v>48</v>
      </c>
      <c r="AG27" s="7" t="s">
        <v>2</v>
      </c>
      <c r="AH27" s="7">
        <f>C6</f>
        <v>32181</v>
      </c>
      <c r="AI27" s="7"/>
      <c r="AJ27" s="8"/>
    </row>
    <row r="28" spans="1:36" x14ac:dyDescent="0.3">
      <c r="A28" s="1"/>
      <c r="B28" s="1"/>
      <c r="C28" s="1"/>
      <c r="D28" s="1"/>
      <c r="E28" s="1"/>
      <c r="F28" s="1"/>
      <c r="G28" s="6"/>
      <c r="H28" s="7"/>
      <c r="I28" s="9" t="s">
        <v>51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 t="s">
        <v>53</v>
      </c>
      <c r="AG28" s="9" t="s">
        <v>54</v>
      </c>
      <c r="AH28" s="7"/>
      <c r="AI28" s="7"/>
      <c r="AJ28" s="8"/>
    </row>
    <row r="29" spans="1:36" x14ac:dyDescent="0.3">
      <c r="A29" s="1"/>
      <c r="B29" s="1"/>
      <c r="C29" s="1"/>
      <c r="D29" s="1"/>
      <c r="E29" s="1"/>
      <c r="F29" s="1"/>
      <c r="G29" s="6"/>
      <c r="H29" s="7"/>
      <c r="I29" s="7"/>
      <c r="J29" s="7">
        <f t="shared" ref="J29:M29" si="12">MOD(J26+J27+J25,2)</f>
        <v>1</v>
      </c>
      <c r="K29" s="7">
        <f t="shared" si="12"/>
        <v>1</v>
      </c>
      <c r="L29" s="7">
        <f t="shared" si="12"/>
        <v>0</v>
      </c>
      <c r="M29" s="7">
        <f t="shared" si="12"/>
        <v>1</v>
      </c>
      <c r="N29" s="7" t="s">
        <v>40</v>
      </c>
      <c r="O29" s="7">
        <f t="shared" ref="O29:R29" si="13">MOD(O26+O27+O25,2)</f>
        <v>0</v>
      </c>
      <c r="P29" s="7">
        <f t="shared" si="13"/>
        <v>0</v>
      </c>
      <c r="Q29" s="7">
        <f t="shared" si="13"/>
        <v>1</v>
      </c>
      <c r="R29" s="7">
        <f t="shared" si="13"/>
        <v>1</v>
      </c>
      <c r="S29" s="7" t="s">
        <v>40</v>
      </c>
      <c r="T29" s="7">
        <f t="shared" ref="T29:W29" si="14">MOD(T26+T27+T25,2)</f>
        <v>0</v>
      </c>
      <c r="U29" s="7">
        <f t="shared" si="14"/>
        <v>0</v>
      </c>
      <c r="V29" s="7">
        <f t="shared" si="14"/>
        <v>1</v>
      </c>
      <c r="W29" s="7">
        <f t="shared" si="14"/>
        <v>0</v>
      </c>
      <c r="X29" s="7" t="s">
        <v>40</v>
      </c>
      <c r="Y29" s="7">
        <f t="shared" ref="Y29:AA29" si="15">MOD(Y26+Y27+Y25,2)</f>
        <v>1</v>
      </c>
      <c r="Z29" s="7">
        <f t="shared" si="15"/>
        <v>1</v>
      </c>
      <c r="AA29" s="7">
        <f t="shared" si="15"/>
        <v>1</v>
      </c>
      <c r="AB29" s="7">
        <f>MOD(AB26+AB27+AB25,2)</f>
        <v>1</v>
      </c>
      <c r="AC29" s="7"/>
      <c r="AD29" s="7" t="s">
        <v>52</v>
      </c>
      <c r="AE29" s="7">
        <f>(AB29*2^0+AA29*2^1+Z29*2^2+Y29*2^3+W29*2^4+V29*2^5+U29*2^6+T29*2^7+R29*2^8+Q29*2^9+P29*2^10+O29*2^11+M29*2^12+L29*2^13+K29*2^14)*IF(J29=0,1,-1)</f>
        <v>-21295</v>
      </c>
      <c r="AF29" s="7"/>
      <c r="AG29" s="7"/>
      <c r="AH29" s="7">
        <f>AH26+AH27</f>
        <v>54063</v>
      </c>
      <c r="AI29" s="7"/>
      <c r="AJ29" s="8"/>
    </row>
    <row r="30" spans="1:36" x14ac:dyDescent="0.3">
      <c r="A30" s="1"/>
      <c r="B30" s="1"/>
      <c r="C30" s="1"/>
      <c r="D30" s="1"/>
      <c r="E30" s="1"/>
      <c r="F30" s="1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10"/>
    </row>
    <row r="31" spans="1:36" x14ac:dyDescent="0.3">
      <c r="A31" s="1"/>
      <c r="B31" s="1"/>
      <c r="C31" s="1"/>
      <c r="D31" s="1"/>
      <c r="E31" s="1"/>
      <c r="F31" s="1"/>
      <c r="G31" s="11"/>
      <c r="H31" s="12"/>
      <c r="I31" s="12"/>
      <c r="J31" s="12" t="s">
        <v>60</v>
      </c>
      <c r="K31" s="12">
        <f>I25</f>
        <v>0</v>
      </c>
      <c r="L31" s="12"/>
      <c r="M31" s="12" t="s">
        <v>58</v>
      </c>
      <c r="N31" s="12">
        <f>IF(MOD(AB29+AA29+Z29+Y29+W29+V29+U29+T29,2)=0,1,0)</f>
        <v>0</v>
      </c>
      <c r="O31" s="12"/>
      <c r="P31" s="12" t="s">
        <v>59</v>
      </c>
      <c r="Q31" s="12">
        <f>W25</f>
        <v>0</v>
      </c>
      <c r="R31" s="12"/>
      <c r="S31" s="12" t="s">
        <v>55</v>
      </c>
      <c r="T31" s="12">
        <f>IF(AE29=0,1,0)</f>
        <v>0</v>
      </c>
      <c r="U31" s="12"/>
      <c r="V31" s="12" t="s">
        <v>57</v>
      </c>
      <c r="W31" s="12">
        <f>J29</f>
        <v>1</v>
      </c>
      <c r="X31" s="12"/>
      <c r="Y31" s="12" t="s">
        <v>56</v>
      </c>
      <c r="Z31" s="12">
        <f>IF(K25+K26+K27&gt;1,1,0)</f>
        <v>1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1"/>
      <c r="B32" s="1"/>
      <c r="C32" s="1"/>
      <c r="D32" s="1"/>
      <c r="E32" s="1"/>
      <c r="F32" s="1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5"/>
    </row>
    <row r="33" spans="1:36" x14ac:dyDescent="0.3">
      <c r="A33" s="1"/>
      <c r="B33" s="1"/>
      <c r="C33" s="1"/>
      <c r="D33" s="1"/>
      <c r="E33" s="1"/>
      <c r="F33" s="1"/>
      <c r="G33" s="3"/>
      <c r="H33" s="4"/>
      <c r="I33" s="4">
        <f t="shared" ref="I33:K33" si="16">IF(J35+J34+J33&gt;1,1,0)</f>
        <v>1</v>
      </c>
      <c r="J33" s="4">
        <f t="shared" si="16"/>
        <v>1</v>
      </c>
      <c r="K33" s="4">
        <f t="shared" si="16"/>
        <v>0</v>
      </c>
      <c r="L33" s="4">
        <f>IF(M35+M34+M33&gt;1,1,0)</f>
        <v>1</v>
      </c>
      <c r="M33" s="4">
        <f>IF(O35+O34+O33&gt;1,1,0)</f>
        <v>0</v>
      </c>
      <c r="N33" s="4"/>
      <c r="O33" s="4">
        <f t="shared" ref="O33:P33" si="17">IF(P35+P34+P33&gt;1,1,0)</f>
        <v>1</v>
      </c>
      <c r="P33" s="4">
        <f t="shared" si="17"/>
        <v>1</v>
      </c>
      <c r="Q33" s="4">
        <f>IF(R35+R34+R33&gt;1,1,0)</f>
        <v>1</v>
      </c>
      <c r="R33" s="4">
        <f>IF(T35+T34+T33&gt;1,1,0)</f>
        <v>1</v>
      </c>
      <c r="S33" s="4"/>
      <c r="T33" s="4">
        <f t="shared" ref="T33:U33" si="18">IF(U35+U34+U33&gt;1,1,0)</f>
        <v>1</v>
      </c>
      <c r="U33" s="4">
        <f t="shared" si="18"/>
        <v>0</v>
      </c>
      <c r="V33" s="4">
        <f>IF(W35+W34+W33&gt;1,1,0)</f>
        <v>0</v>
      </c>
      <c r="W33" s="4">
        <f>IF(Y35+Y34+Y33&gt;1,1,0)</f>
        <v>0</v>
      </c>
      <c r="X33" s="4"/>
      <c r="Y33" s="4">
        <f t="shared" ref="Y33:Z33" si="19">IF(Z35+Z34+Z33&gt;1,1,0)</f>
        <v>0</v>
      </c>
      <c r="Z33" s="4">
        <f t="shared" si="19"/>
        <v>0</v>
      </c>
      <c r="AA33" s="4">
        <f>IF(AB35+AB34+AB33&gt;1,1,0)</f>
        <v>0</v>
      </c>
      <c r="AB33" s="4">
        <f>IF(AE35+AE34+AE33&gt;1,1,0)</f>
        <v>0</v>
      </c>
      <c r="AC33" s="4"/>
      <c r="AD33" s="4"/>
      <c r="AE33" s="4"/>
      <c r="AF33" s="4"/>
      <c r="AG33" s="4"/>
      <c r="AH33" s="4"/>
      <c r="AI33" s="4"/>
      <c r="AJ33" s="5"/>
    </row>
    <row r="34" spans="1:36" ht="14.4" customHeight="1" x14ac:dyDescent="0.3">
      <c r="A34" s="1"/>
      <c r="B34" s="1"/>
      <c r="C34" s="1"/>
      <c r="D34" s="1"/>
      <c r="E34" s="1"/>
      <c r="F34" s="1"/>
      <c r="G34" s="6" t="s">
        <v>43</v>
      </c>
      <c r="H34" s="7"/>
      <c r="I34" s="7" t="s">
        <v>25</v>
      </c>
      <c r="J34" s="7" t="s">
        <v>49</v>
      </c>
      <c r="K34" s="7" t="s">
        <v>50</v>
      </c>
      <c r="L34" s="7" t="s">
        <v>49</v>
      </c>
      <c r="M34" s="7" t="s">
        <v>50</v>
      </c>
      <c r="N34" s="7" t="s">
        <v>40</v>
      </c>
      <c r="O34" s="7" t="s">
        <v>49</v>
      </c>
      <c r="P34" s="7" t="s">
        <v>50</v>
      </c>
      <c r="Q34" s="7" t="s">
        <v>49</v>
      </c>
      <c r="R34" s="7" t="s">
        <v>50</v>
      </c>
      <c r="S34" s="7" t="s">
        <v>40</v>
      </c>
      <c r="T34" s="7" t="s">
        <v>49</v>
      </c>
      <c r="U34" s="7" t="s">
        <v>50</v>
      </c>
      <c r="V34" s="7" t="s">
        <v>50</v>
      </c>
      <c r="W34" s="7" t="s">
        <v>50</v>
      </c>
      <c r="X34" s="7" t="s">
        <v>40</v>
      </c>
      <c r="Y34" s="7" t="s">
        <v>50</v>
      </c>
      <c r="Z34" s="7" t="s">
        <v>49</v>
      </c>
      <c r="AA34" s="7" t="s">
        <v>50</v>
      </c>
      <c r="AB34" s="7" t="s">
        <v>49</v>
      </c>
      <c r="AC34" s="7"/>
      <c r="AD34" s="7"/>
      <c r="AE34" s="7"/>
      <c r="AF34" s="7"/>
      <c r="AG34" s="7" t="s">
        <v>1</v>
      </c>
      <c r="AH34" s="7">
        <f>C5</f>
        <v>21882</v>
      </c>
      <c r="AI34" s="7"/>
      <c r="AJ34" s="8" t="s">
        <v>62</v>
      </c>
    </row>
    <row r="35" spans="1:36" x14ac:dyDescent="0.3">
      <c r="A35" s="1"/>
      <c r="B35" s="1"/>
      <c r="C35" s="1"/>
      <c r="D35" s="1"/>
      <c r="E35" s="1"/>
      <c r="F35" s="1"/>
      <c r="G35" s="6"/>
      <c r="H35" s="7" t="s">
        <v>48</v>
      </c>
      <c r="I35" s="7" t="s">
        <v>30</v>
      </c>
      <c r="J35" s="7" t="s">
        <v>50</v>
      </c>
      <c r="K35" s="7" t="s">
        <v>50</v>
      </c>
      <c r="L35" s="7" t="s">
        <v>49</v>
      </c>
      <c r="M35" s="7" t="s">
        <v>50</v>
      </c>
      <c r="N35" s="7" t="s">
        <v>40</v>
      </c>
      <c r="O35" s="7" t="s">
        <v>49</v>
      </c>
      <c r="P35" s="7" t="s">
        <v>50</v>
      </c>
      <c r="Q35" s="7" t="s">
        <v>50</v>
      </c>
      <c r="R35" s="7" t="s">
        <v>50</v>
      </c>
      <c r="S35" s="7" t="s">
        <v>40</v>
      </c>
      <c r="T35" s="7" t="s">
        <v>50</v>
      </c>
      <c r="U35" s="7" t="s">
        <v>50</v>
      </c>
      <c r="V35" s="7" t="s">
        <v>49</v>
      </c>
      <c r="W35" s="7" t="s">
        <v>49</v>
      </c>
      <c r="X35" s="7" t="s">
        <v>40</v>
      </c>
      <c r="Y35" s="7" t="s">
        <v>49</v>
      </c>
      <c r="Z35" s="7" t="s">
        <v>50</v>
      </c>
      <c r="AA35" s="7" t="s">
        <v>49</v>
      </c>
      <c r="AB35" s="7" t="s">
        <v>50</v>
      </c>
      <c r="AC35" s="7"/>
      <c r="AD35" s="7"/>
      <c r="AE35" s="7"/>
      <c r="AF35" s="7" t="s">
        <v>48</v>
      </c>
      <c r="AG35" s="7" t="s">
        <v>6</v>
      </c>
      <c r="AH35" s="7">
        <f>C10</f>
        <v>-10299</v>
      </c>
      <c r="AI35" s="7"/>
      <c r="AJ35" s="8"/>
    </row>
    <row r="36" spans="1:36" x14ac:dyDescent="0.3">
      <c r="A36" s="1"/>
      <c r="B36" s="1"/>
      <c r="C36" s="1"/>
      <c r="D36" s="1"/>
      <c r="E36" s="1"/>
      <c r="F36" s="1"/>
      <c r="G36" s="6"/>
      <c r="H36" s="7"/>
      <c r="I36" s="9" t="s">
        <v>51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 t="s">
        <v>53</v>
      </c>
      <c r="AG36" s="9" t="s">
        <v>54</v>
      </c>
      <c r="AH36" s="7"/>
      <c r="AI36" s="7"/>
      <c r="AJ36" s="8"/>
    </row>
    <row r="37" spans="1:36" x14ac:dyDescent="0.3">
      <c r="A37" s="1"/>
      <c r="B37" s="1"/>
      <c r="C37" s="1"/>
      <c r="D37" s="1"/>
      <c r="E37" s="1"/>
      <c r="F37" s="1"/>
      <c r="G37" s="6"/>
      <c r="H37" s="7"/>
      <c r="I37" s="7"/>
      <c r="J37" s="7">
        <f t="shared" ref="J37:M37" si="20">MOD(J34+J35+J33,2)</f>
        <v>0</v>
      </c>
      <c r="K37" s="7">
        <f t="shared" si="20"/>
        <v>0</v>
      </c>
      <c r="L37" s="7">
        <f t="shared" si="20"/>
        <v>1</v>
      </c>
      <c r="M37" s="7">
        <f t="shared" si="20"/>
        <v>0</v>
      </c>
      <c r="N37" s="7" t="s">
        <v>40</v>
      </c>
      <c r="O37" s="7">
        <f t="shared" ref="O37:R37" si="21">MOD(O34+O35+O33,2)</f>
        <v>1</v>
      </c>
      <c r="P37" s="7">
        <f t="shared" si="21"/>
        <v>1</v>
      </c>
      <c r="Q37" s="7">
        <f t="shared" si="21"/>
        <v>0</v>
      </c>
      <c r="R37" s="7">
        <f t="shared" si="21"/>
        <v>1</v>
      </c>
      <c r="S37" s="7" t="s">
        <v>40</v>
      </c>
      <c r="T37" s="7">
        <f t="shared" ref="T37:W37" si="22">MOD(T34+T35+T33,2)</f>
        <v>0</v>
      </c>
      <c r="U37" s="7">
        <f t="shared" si="22"/>
        <v>0</v>
      </c>
      <c r="V37" s="7">
        <f t="shared" si="22"/>
        <v>1</v>
      </c>
      <c r="W37" s="7">
        <f t="shared" si="22"/>
        <v>1</v>
      </c>
      <c r="X37" s="7" t="s">
        <v>40</v>
      </c>
      <c r="Y37" s="7">
        <f t="shared" ref="Y37:AA37" si="23">MOD(Y34+Y35+Y33,2)</f>
        <v>1</v>
      </c>
      <c r="Z37" s="7">
        <f t="shared" si="23"/>
        <v>1</v>
      </c>
      <c r="AA37" s="7">
        <f t="shared" si="23"/>
        <v>1</v>
      </c>
      <c r="AB37" s="7">
        <f>MOD(AB34+AB35+AB33,2)</f>
        <v>1</v>
      </c>
      <c r="AC37" s="7"/>
      <c r="AD37" s="7" t="s">
        <v>52</v>
      </c>
      <c r="AE37" s="7">
        <f>(AB37*2^0+AA37*2^1+Z37*2^2+Y37*2^3+W37*2^4+V37*2^5+U37*2^6+T37*2^7+R37*2^8+Q37*2^9+P37*2^10+O37*2^11+M37*2^12+L37*2^13+K37*2^14)*IF(J37=0,1,-1)</f>
        <v>11583</v>
      </c>
      <c r="AF37" s="7"/>
      <c r="AG37" s="7"/>
      <c r="AH37" s="7">
        <f>AH34+AH35</f>
        <v>11583</v>
      </c>
      <c r="AI37" s="7"/>
      <c r="AJ37" s="8"/>
    </row>
    <row r="38" spans="1:36" x14ac:dyDescent="0.3">
      <c r="A38" s="1"/>
      <c r="B38" s="1"/>
      <c r="C38" s="1"/>
      <c r="D38" s="1"/>
      <c r="E38" s="1"/>
      <c r="F38" s="1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10"/>
    </row>
    <row r="39" spans="1:36" x14ac:dyDescent="0.3">
      <c r="A39" s="1"/>
      <c r="B39" s="1"/>
      <c r="C39" s="1"/>
      <c r="D39" s="1"/>
      <c r="E39" s="1"/>
      <c r="F39" s="1"/>
      <c r="G39" s="11"/>
      <c r="H39" s="12"/>
      <c r="I39" s="12"/>
      <c r="J39" s="12" t="s">
        <v>60</v>
      </c>
      <c r="K39" s="12">
        <f>I33</f>
        <v>1</v>
      </c>
      <c r="L39" s="12"/>
      <c r="M39" s="12" t="s">
        <v>58</v>
      </c>
      <c r="N39" s="12">
        <f>IF(MOD(AB37+AA37+Z37+Y37+W37+V37+U37+T37,2)=0,1,0)</f>
        <v>1</v>
      </c>
      <c r="O39" s="12"/>
      <c r="P39" s="12" t="s">
        <v>59</v>
      </c>
      <c r="Q39" s="12">
        <f>W33</f>
        <v>0</v>
      </c>
      <c r="R39" s="12"/>
      <c r="S39" s="12" t="s">
        <v>55</v>
      </c>
      <c r="T39" s="12">
        <f>IF(AE37=0,1,0)</f>
        <v>0</v>
      </c>
      <c r="U39" s="12"/>
      <c r="V39" s="12" t="s">
        <v>57</v>
      </c>
      <c r="W39" s="12">
        <f>J37</f>
        <v>0</v>
      </c>
      <c r="X39" s="12"/>
      <c r="Y39" s="12" t="s">
        <v>56</v>
      </c>
      <c r="Z39" s="12">
        <f>IF(K33+K34+K35&gt;1,1,0)</f>
        <v>1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3"/>
    </row>
    <row r="40" spans="1:36" x14ac:dyDescent="0.3">
      <c r="A40" s="1"/>
      <c r="B40" s="1"/>
      <c r="C40" s="1"/>
      <c r="D40" s="1"/>
      <c r="E40" s="1"/>
      <c r="F40" s="1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</row>
    <row r="41" spans="1:36" x14ac:dyDescent="0.3">
      <c r="A41" s="1"/>
      <c r="B41" s="1"/>
      <c r="C41" s="1"/>
      <c r="D41" s="1"/>
      <c r="E41" s="1"/>
      <c r="F41" s="1"/>
      <c r="G41" s="3"/>
      <c r="H41" s="4"/>
      <c r="I41" s="4">
        <f t="shared" ref="I41:K41" si="24">IF(J43+J42+J41&gt;1,1,0)</f>
        <v>1</v>
      </c>
      <c r="J41" s="4">
        <f t="shared" si="24"/>
        <v>1</v>
      </c>
      <c r="K41" s="4">
        <f t="shared" si="24"/>
        <v>1</v>
      </c>
      <c r="L41" s="4">
        <f>IF(M43+M42+M41&gt;1,1,0)</f>
        <v>1</v>
      </c>
      <c r="M41" s="4">
        <f>IF(O43+O42+O41&gt;1,1,0)</f>
        <v>1</v>
      </c>
      <c r="N41" s="4"/>
      <c r="O41" s="4">
        <f t="shared" ref="O41:P41" si="25">IF(P43+P42+P41&gt;1,1,0)</f>
        <v>1</v>
      </c>
      <c r="P41" s="4">
        <f t="shared" si="25"/>
        <v>1</v>
      </c>
      <c r="Q41" s="4">
        <f>IF(R43+R42+R41&gt;1,1,0)</f>
        <v>1</v>
      </c>
      <c r="R41" s="4">
        <f>IF(T43+T42+T41&gt;1,1,0)</f>
        <v>1</v>
      </c>
      <c r="S41" s="4"/>
      <c r="T41" s="4">
        <f t="shared" ref="T41:U41" si="26">IF(U43+U42+U41&gt;1,1,0)</f>
        <v>0</v>
      </c>
      <c r="U41" s="4">
        <f t="shared" si="26"/>
        <v>0</v>
      </c>
      <c r="V41" s="4">
        <f>IF(W43+W42+W41&gt;1,1,0)</f>
        <v>0</v>
      </c>
      <c r="W41" s="4">
        <f>IF(Y43+Y42+Y41&gt;1,1,0)</f>
        <v>0</v>
      </c>
      <c r="X41" s="4"/>
      <c r="Y41" s="4">
        <f t="shared" ref="Y41:Z41" si="27">IF(Z43+Z42+Z41&gt;1,1,0)</f>
        <v>1</v>
      </c>
      <c r="Z41" s="4">
        <f t="shared" si="27"/>
        <v>0</v>
      </c>
      <c r="AA41" s="4">
        <f>IF(AB43+AB42+AB41&gt;1,1,0)</f>
        <v>0</v>
      </c>
      <c r="AB41" s="4">
        <f>IF(AE43+AE42+AE41&gt;1,1,0)</f>
        <v>0</v>
      </c>
      <c r="AC41" s="4"/>
      <c r="AD41" s="4"/>
      <c r="AE41" s="4"/>
      <c r="AF41" s="4"/>
      <c r="AG41" s="4"/>
      <c r="AH41" s="4"/>
      <c r="AI41" s="4"/>
      <c r="AJ41" s="5"/>
    </row>
    <row r="42" spans="1:36" ht="14.4" customHeight="1" x14ac:dyDescent="0.3">
      <c r="A42" s="1"/>
      <c r="B42" s="1"/>
      <c r="C42" s="1"/>
      <c r="D42" s="1"/>
      <c r="E42" s="1"/>
      <c r="F42" s="1"/>
      <c r="G42" s="6" t="s">
        <v>44</v>
      </c>
      <c r="H42" s="7"/>
      <c r="I42" s="7" t="s">
        <v>30</v>
      </c>
      <c r="J42" s="7" t="s">
        <v>50</v>
      </c>
      <c r="K42" s="7" t="s">
        <v>50</v>
      </c>
      <c r="L42" s="7" t="s">
        <v>49</v>
      </c>
      <c r="M42" s="7" t="s">
        <v>50</v>
      </c>
      <c r="N42" s="7" t="s">
        <v>40</v>
      </c>
      <c r="O42" s="7" t="s">
        <v>49</v>
      </c>
      <c r="P42" s="7" t="s">
        <v>50</v>
      </c>
      <c r="Q42" s="7" t="s">
        <v>50</v>
      </c>
      <c r="R42" s="7" t="s">
        <v>50</v>
      </c>
      <c r="S42" s="7" t="s">
        <v>40</v>
      </c>
      <c r="T42" s="7" t="s">
        <v>50</v>
      </c>
      <c r="U42" s="7" t="s">
        <v>50</v>
      </c>
      <c r="V42" s="7" t="s">
        <v>49</v>
      </c>
      <c r="W42" s="7" t="s">
        <v>49</v>
      </c>
      <c r="X42" s="7" t="s">
        <v>40</v>
      </c>
      <c r="Y42" s="7" t="s">
        <v>49</v>
      </c>
      <c r="Z42" s="7" t="s">
        <v>50</v>
      </c>
      <c r="AA42" s="7" t="s">
        <v>49</v>
      </c>
      <c r="AB42" s="7" t="s">
        <v>50</v>
      </c>
      <c r="AC42" s="7"/>
      <c r="AD42" s="7"/>
      <c r="AE42" s="7"/>
      <c r="AF42" s="7"/>
      <c r="AG42" s="7" t="s">
        <v>6</v>
      </c>
      <c r="AH42" s="7">
        <f>C10</f>
        <v>-10299</v>
      </c>
      <c r="AI42" s="7"/>
      <c r="AJ42" s="8" t="s">
        <v>65</v>
      </c>
    </row>
    <row r="43" spans="1:36" x14ac:dyDescent="0.3">
      <c r="A43" s="1"/>
      <c r="B43" s="1"/>
      <c r="C43" s="1"/>
      <c r="D43" s="1"/>
      <c r="E43" s="1"/>
      <c r="F43" s="1"/>
      <c r="G43" s="6"/>
      <c r="H43" s="7" t="s">
        <v>48</v>
      </c>
      <c r="I43" s="7" t="s">
        <v>31</v>
      </c>
      <c r="J43" s="7" t="s">
        <v>50</v>
      </c>
      <c r="K43" s="7" t="s">
        <v>49</v>
      </c>
      <c r="L43" s="7" t="s">
        <v>50</v>
      </c>
      <c r="M43" s="7" t="s">
        <v>49</v>
      </c>
      <c r="N43" s="7" t="s">
        <v>40</v>
      </c>
      <c r="O43" s="7" t="s">
        <v>50</v>
      </c>
      <c r="P43" s="7" t="s">
        <v>49</v>
      </c>
      <c r="Q43" s="7" t="s">
        <v>50</v>
      </c>
      <c r="R43" s="7" t="s">
        <v>49</v>
      </c>
      <c r="S43" s="7" t="s">
        <v>40</v>
      </c>
      <c r="T43" s="7" t="s">
        <v>50</v>
      </c>
      <c r="U43" s="7" t="s">
        <v>49</v>
      </c>
      <c r="V43" s="7" t="s">
        <v>49</v>
      </c>
      <c r="W43" s="7" t="s">
        <v>49</v>
      </c>
      <c r="X43" s="7" t="s">
        <v>40</v>
      </c>
      <c r="Y43" s="7" t="s">
        <v>49</v>
      </c>
      <c r="Z43" s="7" t="s">
        <v>50</v>
      </c>
      <c r="AA43" s="7" t="s">
        <v>50</v>
      </c>
      <c r="AB43" s="7" t="s">
        <v>49</v>
      </c>
      <c r="AC43" s="7"/>
      <c r="AD43" s="7"/>
      <c r="AE43" s="7"/>
      <c r="AF43" s="7" t="s">
        <v>48</v>
      </c>
      <c r="AG43" s="7" t="s">
        <v>7</v>
      </c>
      <c r="AH43" s="7">
        <f>C11</f>
        <v>-21882</v>
      </c>
      <c r="AI43" s="7"/>
      <c r="AJ43" s="8"/>
    </row>
    <row r="44" spans="1:36" x14ac:dyDescent="0.3">
      <c r="A44" s="1"/>
      <c r="B44" s="1"/>
      <c r="C44" s="1"/>
      <c r="D44" s="1"/>
      <c r="E44" s="1"/>
      <c r="F44" s="1"/>
      <c r="G44" s="6"/>
      <c r="H44" s="7"/>
      <c r="I44" s="9" t="s">
        <v>51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 t="s">
        <v>53</v>
      </c>
      <c r="AG44" s="9" t="s">
        <v>54</v>
      </c>
      <c r="AH44" s="7"/>
      <c r="AI44" s="7"/>
      <c r="AJ44" s="8"/>
    </row>
    <row r="45" spans="1:36" x14ac:dyDescent="0.3">
      <c r="A45" s="1"/>
      <c r="B45" s="1"/>
      <c r="C45" s="1"/>
      <c r="D45" s="1"/>
      <c r="E45" s="1"/>
      <c r="F45" s="1"/>
      <c r="G45" s="6"/>
      <c r="H45" s="7"/>
      <c r="I45" s="7" t="s">
        <v>63</v>
      </c>
      <c r="J45" s="7">
        <f t="shared" ref="J45:M45" si="28">MOD(J42+J43+J41,2)</f>
        <v>1</v>
      </c>
      <c r="K45" s="7">
        <f t="shared" si="28"/>
        <v>0</v>
      </c>
      <c r="L45" s="7">
        <f t="shared" si="28"/>
        <v>0</v>
      </c>
      <c r="M45" s="7">
        <f t="shared" si="28"/>
        <v>0</v>
      </c>
      <c r="N45" s="7" t="s">
        <v>40</v>
      </c>
      <c r="O45" s="7">
        <f t="shared" ref="O45:R45" si="29">MOD(O42+O43+O41,2)</f>
        <v>0</v>
      </c>
      <c r="P45" s="7">
        <f t="shared" si="29"/>
        <v>0</v>
      </c>
      <c r="Q45" s="7">
        <f t="shared" si="29"/>
        <v>1</v>
      </c>
      <c r="R45" s="7">
        <f t="shared" si="29"/>
        <v>0</v>
      </c>
      <c r="S45" s="7" t="s">
        <v>40</v>
      </c>
      <c r="T45" s="7">
        <f t="shared" ref="T45:W45" si="30">MOD(T42+T43+T41,2)</f>
        <v>0</v>
      </c>
      <c r="U45" s="7">
        <f t="shared" si="30"/>
        <v>1</v>
      </c>
      <c r="V45" s="7">
        <f t="shared" si="30"/>
        <v>0</v>
      </c>
      <c r="W45" s="7">
        <f t="shared" si="30"/>
        <v>0</v>
      </c>
      <c r="X45" s="7" t="s">
        <v>40</v>
      </c>
      <c r="Y45" s="7">
        <f t="shared" ref="Y45:AA45" si="31">MOD(Y42+Y43+Y41,2)</f>
        <v>1</v>
      </c>
      <c r="Z45" s="7">
        <f t="shared" si="31"/>
        <v>0</v>
      </c>
      <c r="AA45" s="7">
        <f t="shared" si="31"/>
        <v>1</v>
      </c>
      <c r="AB45" s="7">
        <f>MOD(AB42+AB43+AB41,2)</f>
        <v>1</v>
      </c>
      <c r="AC45" s="7"/>
      <c r="AD45" s="7"/>
      <c r="AE45" s="7"/>
      <c r="AF45" s="7"/>
      <c r="AG45" s="7"/>
      <c r="AH45" s="7">
        <f>AH42+AH43</f>
        <v>-32181</v>
      </c>
      <c r="AI45" s="7"/>
      <c r="AJ45" s="8"/>
    </row>
    <row r="46" spans="1:36" x14ac:dyDescent="0.3">
      <c r="A46" s="1"/>
      <c r="B46" s="1"/>
      <c r="C46" s="1"/>
      <c r="D46" s="1"/>
      <c r="E46" s="1"/>
      <c r="F46" s="1"/>
      <c r="G46" s="6"/>
      <c r="H46" s="7"/>
      <c r="I46" s="7" t="s">
        <v>64</v>
      </c>
      <c r="J46" s="7">
        <f>J45</f>
        <v>1</v>
      </c>
      <c r="K46" s="7">
        <f>IF(K45=0,1,0)</f>
        <v>1</v>
      </c>
      <c r="L46" s="7">
        <f t="shared" ref="L46:M46" si="32">IF(L45=0,1,0)</f>
        <v>1</v>
      </c>
      <c r="M46" s="7">
        <f t="shared" si="32"/>
        <v>1</v>
      </c>
      <c r="N46" s="7"/>
      <c r="O46" s="7">
        <f>IF(O45=0,1,0)</f>
        <v>1</v>
      </c>
      <c r="P46" s="7">
        <f t="shared" ref="P46" si="33">IF(P45=0,1,0)</f>
        <v>1</v>
      </c>
      <c r="Q46" s="7">
        <f t="shared" ref="Q46:R46" si="34">IF(Q45=0,1,0)</f>
        <v>0</v>
      </c>
      <c r="R46" s="7">
        <f t="shared" si="34"/>
        <v>1</v>
      </c>
      <c r="S46" s="7"/>
      <c r="T46" s="7">
        <f>IF(T45=0,1,0)</f>
        <v>1</v>
      </c>
      <c r="U46" s="7">
        <f t="shared" ref="U46" si="35">IF(U45=0,1,0)</f>
        <v>0</v>
      </c>
      <c r="V46" s="7">
        <f t="shared" ref="V46" si="36">IF(V45=0,1,0)</f>
        <v>1</v>
      </c>
      <c r="W46" s="7">
        <f t="shared" ref="W46" si="37">IF(W45=0,1,0)</f>
        <v>1</v>
      </c>
      <c r="X46" s="7"/>
      <c r="Y46" s="7">
        <f>IF(Y45=0,1,0)</f>
        <v>0</v>
      </c>
      <c r="Z46" s="7">
        <f t="shared" ref="Z46" si="38">IF(Z45=0,1,0)</f>
        <v>1</v>
      </c>
      <c r="AA46" s="7">
        <f t="shared" ref="AA46" si="39">IF(AA45=0,1,0)</f>
        <v>0</v>
      </c>
      <c r="AB46" s="7">
        <f t="shared" ref="AB46" si="40">IF(AB45=0,1,0)</f>
        <v>0</v>
      </c>
      <c r="AC46" s="7"/>
      <c r="AD46" s="7" t="s">
        <v>52</v>
      </c>
      <c r="AE46" s="7">
        <f>(AB46*2^0+AA46*2^1+Z46*2^2+Y46*2^3+W46*2^4+V46*2^5+U46*2^6+T46*2^7+R46*2^8+Q46*2^9+P46*2^10+O46*2^11+M46*2^12+L46*2^13+K46*2^14)*IF(J46=0,1,-1)-1</f>
        <v>-32181</v>
      </c>
      <c r="AF46" s="7"/>
      <c r="AG46" s="7"/>
      <c r="AH46" s="7"/>
      <c r="AI46" s="7"/>
      <c r="AJ46" s="10"/>
    </row>
    <row r="47" spans="1:36" x14ac:dyDescent="0.3">
      <c r="A47" s="1"/>
      <c r="B47" s="1"/>
      <c r="C47" s="1"/>
      <c r="D47" s="1"/>
      <c r="E47" s="1"/>
      <c r="F47" s="1"/>
      <c r="G47" s="11"/>
      <c r="H47" s="12"/>
      <c r="I47" s="12"/>
      <c r="J47" s="12" t="s">
        <v>60</v>
      </c>
      <c r="K47" s="12">
        <f>I41</f>
        <v>1</v>
      </c>
      <c r="L47" s="12"/>
      <c r="M47" s="12" t="s">
        <v>58</v>
      </c>
      <c r="N47" s="12">
        <f>IF(MOD(AB45+AA45+Z45+Y45+W45+V45+U45+T45,2)=0,1,0)</f>
        <v>1</v>
      </c>
      <c r="O47" s="12"/>
      <c r="P47" s="12" t="s">
        <v>59</v>
      </c>
      <c r="Q47" s="12">
        <f>W41</f>
        <v>0</v>
      </c>
      <c r="R47" s="12"/>
      <c r="S47" s="12" t="s">
        <v>55</v>
      </c>
      <c r="T47" s="12">
        <f>IF(AE46=0,1,0)</f>
        <v>0</v>
      </c>
      <c r="U47" s="12"/>
      <c r="V47" s="12" t="s">
        <v>57</v>
      </c>
      <c r="W47" s="12">
        <f>J45</f>
        <v>1</v>
      </c>
      <c r="X47" s="12"/>
      <c r="Y47" s="12" t="s">
        <v>56</v>
      </c>
      <c r="Z47" s="12">
        <f>IF(K41+K42+K43&gt;1,1,0)</f>
        <v>1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3"/>
    </row>
    <row r="48" spans="1:36" x14ac:dyDescent="0.3">
      <c r="A48" s="1"/>
      <c r="B48" s="1"/>
      <c r="C48" s="1"/>
      <c r="D48" s="1"/>
      <c r="E48" s="1"/>
      <c r="F48" s="1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5"/>
    </row>
    <row r="49" spans="1:36" x14ac:dyDescent="0.3">
      <c r="A49" s="1"/>
      <c r="B49" s="1"/>
      <c r="C49" s="1"/>
      <c r="D49" s="1"/>
      <c r="E49" s="1"/>
      <c r="F49" s="1"/>
      <c r="G49" s="3"/>
      <c r="H49" s="4"/>
      <c r="I49" s="4">
        <f t="shared" ref="I49:K49" si="41">IF(J51+J50+J49&gt;1,1,0)</f>
        <v>1</v>
      </c>
      <c r="J49" s="4">
        <f t="shared" si="41"/>
        <v>0</v>
      </c>
      <c r="K49" s="4">
        <f t="shared" si="41"/>
        <v>0</v>
      </c>
      <c r="L49" s="4">
        <f>IF(M51+M50+M49&gt;1,1,0)</f>
        <v>0</v>
      </c>
      <c r="M49" s="4">
        <f>IF(O51+O50+O49&gt;1,1,0)</f>
        <v>0</v>
      </c>
      <c r="N49" s="4"/>
      <c r="O49" s="4">
        <f t="shared" ref="O49:P49" si="42">IF(P51+P50+P49&gt;1,1,0)</f>
        <v>0</v>
      </c>
      <c r="P49" s="4">
        <f t="shared" si="42"/>
        <v>1</v>
      </c>
      <c r="Q49" s="4">
        <f>IF(R51+R50+R49&gt;1,1,0)</f>
        <v>0</v>
      </c>
      <c r="R49" s="4">
        <f>IF(T51+T50+T49&gt;1,1,0)</f>
        <v>0</v>
      </c>
      <c r="S49" s="4"/>
      <c r="T49" s="4">
        <f t="shared" ref="T49:U49" si="43">IF(U51+U50+U49&gt;1,1,0)</f>
        <v>0</v>
      </c>
      <c r="U49" s="4">
        <f t="shared" si="43"/>
        <v>0</v>
      </c>
      <c r="V49" s="4">
        <f>IF(W51+W50+W49&gt;1,1,0)</f>
        <v>0</v>
      </c>
      <c r="W49" s="4">
        <f>IF(Y51+Y50+Y49&gt;1,1,0)</f>
        <v>1</v>
      </c>
      <c r="X49" s="4"/>
      <c r="Y49" s="4">
        <f t="shared" ref="Y49:Z49" si="44">IF(Z51+Z50+Z49&gt;1,1,0)</f>
        <v>1</v>
      </c>
      <c r="Z49" s="4">
        <f t="shared" si="44"/>
        <v>1</v>
      </c>
      <c r="AA49" s="4">
        <f>IF(AB51+AB50+AB49&gt;1,1,0)</f>
        <v>0</v>
      </c>
      <c r="AB49" s="4">
        <f>IF(AE51+AE50+AE49&gt;1,1,0)</f>
        <v>0</v>
      </c>
      <c r="AC49" s="4"/>
      <c r="AD49" s="4"/>
      <c r="AE49" s="4"/>
      <c r="AF49" s="4"/>
      <c r="AG49" s="4"/>
      <c r="AH49" s="4"/>
      <c r="AI49" s="4"/>
      <c r="AJ49" s="5"/>
    </row>
    <row r="50" spans="1:36" ht="14.4" customHeight="1" x14ac:dyDescent="0.3">
      <c r="A50" s="1"/>
      <c r="B50" s="1"/>
      <c r="C50" s="1"/>
      <c r="D50" s="1"/>
      <c r="E50" s="1"/>
      <c r="F50" s="1"/>
      <c r="G50" s="6" t="s">
        <v>45</v>
      </c>
      <c r="H50" s="7"/>
      <c r="I50" s="7" t="s">
        <v>31</v>
      </c>
      <c r="J50" s="7" t="s">
        <v>50</v>
      </c>
      <c r="K50" s="7" t="s">
        <v>49</v>
      </c>
      <c r="L50" s="7" t="s">
        <v>50</v>
      </c>
      <c r="M50" s="7" t="s">
        <v>49</v>
      </c>
      <c r="N50" s="7" t="s">
        <v>40</v>
      </c>
      <c r="O50" s="7" t="s">
        <v>50</v>
      </c>
      <c r="P50" s="7" t="s">
        <v>49</v>
      </c>
      <c r="Q50" s="7" t="s">
        <v>50</v>
      </c>
      <c r="R50" s="7" t="s">
        <v>49</v>
      </c>
      <c r="S50" s="7" t="s">
        <v>40</v>
      </c>
      <c r="T50" s="7" t="s">
        <v>50</v>
      </c>
      <c r="U50" s="7" t="s">
        <v>49</v>
      </c>
      <c r="V50" s="7" t="s">
        <v>49</v>
      </c>
      <c r="W50" s="7" t="s">
        <v>49</v>
      </c>
      <c r="X50" s="7" t="s">
        <v>40</v>
      </c>
      <c r="Y50" s="7" t="s">
        <v>49</v>
      </c>
      <c r="Z50" s="7" t="s">
        <v>50</v>
      </c>
      <c r="AA50" s="7" t="s">
        <v>50</v>
      </c>
      <c r="AB50" s="7" t="s">
        <v>49</v>
      </c>
      <c r="AC50" s="7"/>
      <c r="AD50" s="7"/>
      <c r="AE50" s="7"/>
      <c r="AF50" s="7"/>
      <c r="AG50" s="7" t="s">
        <v>7</v>
      </c>
      <c r="AH50" s="7">
        <f>C11</f>
        <v>-21882</v>
      </c>
      <c r="AI50" s="7"/>
      <c r="AJ50" s="8" t="s">
        <v>67</v>
      </c>
    </row>
    <row r="51" spans="1:36" x14ac:dyDescent="0.3">
      <c r="A51" s="1"/>
      <c r="B51" s="1"/>
      <c r="C51" s="1"/>
      <c r="D51" s="1"/>
      <c r="E51" s="1"/>
      <c r="F51" s="1"/>
      <c r="G51" s="6"/>
      <c r="H51" s="7" t="s">
        <v>48</v>
      </c>
      <c r="I51" s="7" t="s">
        <v>32</v>
      </c>
      <c r="J51" s="7" t="s">
        <v>50</v>
      </c>
      <c r="K51" s="7" t="s">
        <v>49</v>
      </c>
      <c r="L51" s="7" t="s">
        <v>49</v>
      </c>
      <c r="M51" s="7" t="s">
        <v>49</v>
      </c>
      <c r="N51" s="7" t="s">
        <v>40</v>
      </c>
      <c r="O51" s="7" t="s">
        <v>49</v>
      </c>
      <c r="P51" s="7" t="s">
        <v>49</v>
      </c>
      <c r="Q51" s="7" t="s">
        <v>50</v>
      </c>
      <c r="R51" s="7" t="s">
        <v>49</v>
      </c>
      <c r="S51" s="7" t="s">
        <v>40</v>
      </c>
      <c r="T51" s="7" t="s">
        <v>49</v>
      </c>
      <c r="U51" s="7" t="s">
        <v>50</v>
      </c>
      <c r="V51" s="7" t="s">
        <v>49</v>
      </c>
      <c r="W51" s="7" t="s">
        <v>49</v>
      </c>
      <c r="X51" s="7" t="s">
        <v>40</v>
      </c>
      <c r="Y51" s="7" t="s">
        <v>50</v>
      </c>
      <c r="Z51" s="7" t="s">
        <v>49</v>
      </c>
      <c r="AA51" s="7" t="s">
        <v>50</v>
      </c>
      <c r="AB51" s="7" t="s">
        <v>50</v>
      </c>
      <c r="AC51" s="7"/>
      <c r="AD51" s="7"/>
      <c r="AE51" s="7"/>
      <c r="AF51" s="7" t="s">
        <v>48</v>
      </c>
      <c r="AG51" s="7" t="s">
        <v>8</v>
      </c>
      <c r="AH51" s="7">
        <f>C12</f>
        <v>-32181</v>
      </c>
      <c r="AI51" s="7"/>
      <c r="AJ51" s="8"/>
    </row>
    <row r="52" spans="1:36" x14ac:dyDescent="0.3">
      <c r="A52" s="1"/>
      <c r="B52" s="1"/>
      <c r="C52" s="1"/>
      <c r="D52" s="1"/>
      <c r="E52" s="1"/>
      <c r="F52" s="1"/>
      <c r="G52" s="6"/>
      <c r="H52" s="7"/>
      <c r="I52" s="9" t="s">
        <v>51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 t="s">
        <v>53</v>
      </c>
      <c r="AG52" s="9" t="s">
        <v>54</v>
      </c>
      <c r="AH52" s="7"/>
      <c r="AI52" s="7"/>
      <c r="AJ52" s="8"/>
    </row>
    <row r="53" spans="1:36" x14ac:dyDescent="0.3">
      <c r="A53" s="1"/>
      <c r="B53" s="1"/>
      <c r="C53" s="1"/>
      <c r="D53" s="1"/>
      <c r="E53" s="1"/>
      <c r="F53" s="1"/>
      <c r="G53" s="6"/>
      <c r="H53" s="7"/>
      <c r="I53" s="7"/>
      <c r="J53" s="7">
        <f t="shared" ref="J53:AA53" si="45">MOD(J50+J51+J49,2)</f>
        <v>0</v>
      </c>
      <c r="K53" s="7">
        <f t="shared" si="45"/>
        <v>0</v>
      </c>
      <c r="L53" s="7">
        <f t="shared" si="45"/>
        <v>1</v>
      </c>
      <c r="M53" s="7">
        <f t="shared" si="45"/>
        <v>0</v>
      </c>
      <c r="N53" s="7" t="s">
        <v>40</v>
      </c>
      <c r="O53" s="7">
        <f t="shared" ref="O53:AG53" si="46">MOD(O50+O51+O49,2)</f>
        <v>1</v>
      </c>
      <c r="P53" s="7">
        <f t="shared" si="46"/>
        <v>1</v>
      </c>
      <c r="Q53" s="7">
        <f t="shared" si="46"/>
        <v>0</v>
      </c>
      <c r="R53" s="7">
        <f t="shared" si="46"/>
        <v>0</v>
      </c>
      <c r="S53" s="7" t="s">
        <v>40</v>
      </c>
      <c r="T53" s="7">
        <f t="shared" ref="T53:AJ53" si="47">MOD(T50+T51+T49,2)</f>
        <v>1</v>
      </c>
      <c r="U53" s="7">
        <f t="shared" si="47"/>
        <v>1</v>
      </c>
      <c r="V53" s="7">
        <f t="shared" si="47"/>
        <v>0</v>
      </c>
      <c r="W53" s="7">
        <f t="shared" si="47"/>
        <v>1</v>
      </c>
      <c r="X53" s="7" t="s">
        <v>40</v>
      </c>
      <c r="Y53" s="7">
        <f t="shared" ref="Y53:AJ53" si="48">MOD(Y50+Y51+Y49,2)</f>
        <v>0</v>
      </c>
      <c r="Z53" s="7">
        <f t="shared" si="48"/>
        <v>0</v>
      </c>
      <c r="AA53" s="7">
        <f t="shared" si="48"/>
        <v>0</v>
      </c>
      <c r="AB53" s="7">
        <f>MOD(AB50+AB51+AB49,2)</f>
        <v>1</v>
      </c>
      <c r="AC53" s="7"/>
      <c r="AD53" s="7" t="s">
        <v>52</v>
      </c>
      <c r="AE53" s="7">
        <f>(AB53*2^0+AA53*2^1+Z53*2^2+Y53*2^3+W53*2^4+V53*2^5+U53*2^6+T53*2^7+R53*2^8+Q53*2^9+P53*2^10+O53*2^11+M53*2^12+L53*2^13+K53*2^14)*IF(J53=0,1,-1)</f>
        <v>11473</v>
      </c>
      <c r="AF53" s="7"/>
      <c r="AG53" s="7"/>
      <c r="AH53" s="7">
        <f>AH50+AH51</f>
        <v>-54063</v>
      </c>
      <c r="AI53" s="7"/>
      <c r="AJ53" s="8"/>
    </row>
    <row r="54" spans="1:36" x14ac:dyDescent="0.3">
      <c r="A54" s="1"/>
      <c r="B54" s="1"/>
      <c r="C54" s="1"/>
      <c r="D54" s="1"/>
      <c r="E54" s="1"/>
      <c r="F54" s="1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10"/>
    </row>
    <row r="55" spans="1:36" x14ac:dyDescent="0.3">
      <c r="A55" s="1"/>
      <c r="B55" s="1"/>
      <c r="C55" s="1"/>
      <c r="D55" s="1"/>
      <c r="E55" s="1"/>
      <c r="F55" s="1"/>
      <c r="G55" s="11"/>
      <c r="H55" s="12"/>
      <c r="I55" s="12"/>
      <c r="J55" s="12" t="s">
        <v>60</v>
      </c>
      <c r="K55" s="12">
        <f>I49</f>
        <v>1</v>
      </c>
      <c r="L55" s="12"/>
      <c r="M55" s="12" t="s">
        <v>58</v>
      </c>
      <c r="N55" s="12">
        <f>IF(MOD(AB53+AA53+Z53+Y53+W53+V53+U53+T53,2)=0,1,0)</f>
        <v>1</v>
      </c>
      <c r="O55" s="12"/>
      <c r="P55" s="12" t="s">
        <v>59</v>
      </c>
      <c r="Q55" s="12">
        <f>W49</f>
        <v>1</v>
      </c>
      <c r="R55" s="12"/>
      <c r="S55" s="12" t="s">
        <v>55</v>
      </c>
      <c r="T55" s="12">
        <f>IF(AE53=0,1,0)</f>
        <v>0</v>
      </c>
      <c r="U55" s="12"/>
      <c r="V55" s="12" t="s">
        <v>57</v>
      </c>
      <c r="W55" s="12">
        <f>J53</f>
        <v>0</v>
      </c>
      <c r="X55" s="12"/>
      <c r="Y55" s="12" t="s">
        <v>56</v>
      </c>
      <c r="Z55" s="12">
        <f>IF(K49+K50+K51&gt;1,1,0)</f>
        <v>0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3"/>
    </row>
    <row r="56" spans="1:36" x14ac:dyDescent="0.3">
      <c r="A56" s="1"/>
      <c r="B56" s="1"/>
      <c r="C56" s="1"/>
      <c r="D56" s="1"/>
      <c r="E56" s="1"/>
      <c r="F56" s="1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5"/>
    </row>
    <row r="57" spans="1:36" x14ac:dyDescent="0.3">
      <c r="A57" s="1"/>
      <c r="B57" s="1"/>
      <c r="C57" s="1"/>
      <c r="D57" s="1"/>
      <c r="E57" s="1"/>
      <c r="F57" s="1"/>
      <c r="G57" s="3"/>
      <c r="H57" s="4"/>
      <c r="I57" s="4">
        <f t="shared" ref="I57:K57" si="49">IF(J59+J58+J57&gt;1,1,0)</f>
        <v>0</v>
      </c>
      <c r="J57" s="4">
        <f t="shared" si="49"/>
        <v>0</v>
      </c>
      <c r="K57" s="4">
        <f t="shared" si="49"/>
        <v>1</v>
      </c>
      <c r="L57" s="4">
        <f>IF(M59+M58+M57&gt;1,1,0)</f>
        <v>0</v>
      </c>
      <c r="M57" s="4">
        <f>IF(O59+O58+O57&gt;1,1,0)</f>
        <v>1</v>
      </c>
      <c r="N57" s="4"/>
      <c r="O57" s="4">
        <f t="shared" ref="O57:P57" si="50">IF(P59+P58+P57&gt;1,1,0)</f>
        <v>0</v>
      </c>
      <c r="P57" s="4">
        <f t="shared" si="50"/>
        <v>0</v>
      </c>
      <c r="Q57" s="4">
        <f>IF(R59+R58+R57&gt;1,1,0)</f>
        <v>0</v>
      </c>
      <c r="R57" s="4">
        <f>IF(T59+T58+T57&gt;1,1,0)</f>
        <v>0</v>
      </c>
      <c r="S57" s="4"/>
      <c r="T57" s="4">
        <f t="shared" ref="T57:U57" si="51">IF(U59+U58+U57&gt;1,1,0)</f>
        <v>0</v>
      </c>
      <c r="U57" s="4">
        <f t="shared" si="51"/>
        <v>1</v>
      </c>
      <c r="V57" s="4">
        <f>IF(W59+W58+W57&gt;1,1,0)</f>
        <v>1</v>
      </c>
      <c r="W57" s="4">
        <f>IF(Y59+Y58+Y57&gt;1,1,0)</f>
        <v>1</v>
      </c>
      <c r="X57" s="4"/>
      <c r="Y57" s="4">
        <f t="shared" ref="Y57:Z57" si="52">IF(Z59+Z58+Z57&gt;1,1,0)</f>
        <v>1</v>
      </c>
      <c r="Z57" s="4">
        <f t="shared" si="52"/>
        <v>1</v>
      </c>
      <c r="AA57" s="4">
        <f>IF(AB59+AB58+AB57&gt;1,1,0)</f>
        <v>0</v>
      </c>
      <c r="AB57" s="4">
        <f>IF(AE59+AE58+AE57&gt;1,1,0)</f>
        <v>0</v>
      </c>
      <c r="AC57" s="4"/>
      <c r="AD57" s="4"/>
      <c r="AE57" s="4"/>
      <c r="AF57" s="4"/>
      <c r="AG57" s="4"/>
      <c r="AH57" s="4"/>
      <c r="AI57" s="4"/>
      <c r="AJ57" s="5"/>
    </row>
    <row r="58" spans="1:36" ht="14.4" customHeight="1" x14ac:dyDescent="0.3">
      <c r="A58" s="1"/>
      <c r="B58" s="1"/>
      <c r="C58" s="1"/>
      <c r="D58" s="1"/>
      <c r="E58" s="1"/>
      <c r="F58" s="1"/>
      <c r="G58" s="6" t="s">
        <v>46</v>
      </c>
      <c r="H58" s="7"/>
      <c r="I58" s="7" t="s">
        <v>24</v>
      </c>
      <c r="J58" s="7" t="s">
        <v>49</v>
      </c>
      <c r="K58" s="7" t="s">
        <v>49</v>
      </c>
      <c r="L58" s="7" t="s">
        <v>50</v>
      </c>
      <c r="M58" s="7" t="s">
        <v>49</v>
      </c>
      <c r="N58" s="7" t="s">
        <v>40</v>
      </c>
      <c r="O58" s="7" t="s">
        <v>50</v>
      </c>
      <c r="P58" s="7" t="s">
        <v>49</v>
      </c>
      <c r="Q58" s="7" t="s">
        <v>49</v>
      </c>
      <c r="R58" s="7" t="s">
        <v>49</v>
      </c>
      <c r="S58" s="7" t="s">
        <v>40</v>
      </c>
      <c r="T58" s="7" t="s">
        <v>49</v>
      </c>
      <c r="U58" s="7" t="s">
        <v>49</v>
      </c>
      <c r="V58" s="7" t="s">
        <v>50</v>
      </c>
      <c r="W58" s="7" t="s">
        <v>50</v>
      </c>
      <c r="X58" s="7" t="s">
        <v>40</v>
      </c>
      <c r="Y58" s="7" t="s">
        <v>50</v>
      </c>
      <c r="Z58" s="7" t="s">
        <v>49</v>
      </c>
      <c r="AA58" s="7" t="s">
        <v>50</v>
      </c>
      <c r="AB58" s="7" t="s">
        <v>50</v>
      </c>
      <c r="AC58" s="7"/>
      <c r="AD58" s="7"/>
      <c r="AE58" s="7"/>
      <c r="AF58" s="7"/>
      <c r="AG58" s="7" t="s">
        <v>0</v>
      </c>
      <c r="AH58" s="7">
        <f>C4</f>
        <v>10299</v>
      </c>
      <c r="AI58" s="7"/>
      <c r="AJ58" s="8" t="s">
        <v>62</v>
      </c>
    </row>
    <row r="59" spans="1:36" x14ac:dyDescent="0.3">
      <c r="A59" s="1"/>
      <c r="B59" s="1"/>
      <c r="C59" s="1"/>
      <c r="D59" s="1"/>
      <c r="E59" s="1"/>
      <c r="F59" s="1"/>
      <c r="G59" s="6"/>
      <c r="H59" s="7" t="s">
        <v>48</v>
      </c>
      <c r="I59" s="7" t="s">
        <v>31</v>
      </c>
      <c r="J59" s="7" t="s">
        <v>50</v>
      </c>
      <c r="K59" s="7" t="s">
        <v>49</v>
      </c>
      <c r="L59" s="7" t="s">
        <v>50</v>
      </c>
      <c r="M59" s="7" t="s">
        <v>49</v>
      </c>
      <c r="N59" s="7" t="s">
        <v>40</v>
      </c>
      <c r="O59" s="7" t="s">
        <v>50</v>
      </c>
      <c r="P59" s="7" t="s">
        <v>49</v>
      </c>
      <c r="Q59" s="7" t="s">
        <v>50</v>
      </c>
      <c r="R59" s="7" t="s">
        <v>49</v>
      </c>
      <c r="S59" s="7" t="s">
        <v>40</v>
      </c>
      <c r="T59" s="7" t="s">
        <v>50</v>
      </c>
      <c r="U59" s="7" t="s">
        <v>49</v>
      </c>
      <c r="V59" s="7" t="s">
        <v>49</v>
      </c>
      <c r="W59" s="7" t="s">
        <v>49</v>
      </c>
      <c r="X59" s="7" t="s">
        <v>40</v>
      </c>
      <c r="Y59" s="7" t="s">
        <v>49</v>
      </c>
      <c r="Z59" s="7" t="s">
        <v>50</v>
      </c>
      <c r="AA59" s="7" t="s">
        <v>50</v>
      </c>
      <c r="AB59" s="7" t="s">
        <v>49</v>
      </c>
      <c r="AC59" s="7"/>
      <c r="AD59" s="7"/>
      <c r="AE59" s="7"/>
      <c r="AF59" s="7" t="s">
        <v>48</v>
      </c>
      <c r="AG59" s="7" t="s">
        <v>7</v>
      </c>
      <c r="AH59" s="7">
        <f>C11</f>
        <v>-21882</v>
      </c>
      <c r="AI59" s="7"/>
      <c r="AJ59" s="8"/>
    </row>
    <row r="60" spans="1:36" x14ac:dyDescent="0.3">
      <c r="A60" s="1"/>
      <c r="B60" s="1"/>
      <c r="C60" s="1"/>
      <c r="D60" s="1"/>
      <c r="E60" s="1"/>
      <c r="F60" s="1"/>
      <c r="G60" s="6"/>
      <c r="H60" s="7"/>
      <c r="I60" s="9" t="s">
        <v>51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 t="s">
        <v>53</v>
      </c>
      <c r="AG60" s="9" t="s">
        <v>54</v>
      </c>
      <c r="AH60" s="7"/>
      <c r="AI60" s="7"/>
      <c r="AJ60" s="8"/>
    </row>
    <row r="61" spans="1:36" x14ac:dyDescent="0.3">
      <c r="A61" s="1"/>
      <c r="B61" s="1"/>
      <c r="C61" s="1"/>
      <c r="D61" s="1"/>
      <c r="E61" s="1"/>
      <c r="F61" s="1"/>
      <c r="G61" s="6"/>
      <c r="H61" s="7"/>
      <c r="I61" s="7" t="s">
        <v>64</v>
      </c>
      <c r="J61" s="7">
        <f t="shared" ref="J61:AA61" si="53">MOD(J58+J59+J57,2)</f>
        <v>1</v>
      </c>
      <c r="K61" s="7">
        <f t="shared" si="53"/>
        <v>1</v>
      </c>
      <c r="L61" s="7">
        <f t="shared" si="53"/>
        <v>0</v>
      </c>
      <c r="M61" s="7">
        <f t="shared" si="53"/>
        <v>1</v>
      </c>
      <c r="N61" s="7" t="s">
        <v>40</v>
      </c>
      <c r="O61" s="7">
        <f t="shared" ref="O61:AG61" si="54">MOD(O58+O59+O57,2)</f>
        <v>0</v>
      </c>
      <c r="P61" s="7">
        <f t="shared" si="54"/>
        <v>0</v>
      </c>
      <c r="Q61" s="7">
        <f t="shared" si="54"/>
        <v>1</v>
      </c>
      <c r="R61" s="7">
        <f t="shared" si="54"/>
        <v>0</v>
      </c>
      <c r="S61" s="7" t="s">
        <v>40</v>
      </c>
      <c r="T61" s="7">
        <f t="shared" ref="T61:AJ61" si="55">MOD(T58+T59+T57,2)</f>
        <v>1</v>
      </c>
      <c r="U61" s="7">
        <f t="shared" si="55"/>
        <v>1</v>
      </c>
      <c r="V61" s="7">
        <f t="shared" si="55"/>
        <v>0</v>
      </c>
      <c r="W61" s="7">
        <f t="shared" si="55"/>
        <v>0</v>
      </c>
      <c r="X61" s="7" t="s">
        <v>40</v>
      </c>
      <c r="Y61" s="7">
        <f t="shared" ref="Y61:AJ61" si="56">MOD(Y58+Y59+Y57,2)</f>
        <v>0</v>
      </c>
      <c r="Z61" s="7">
        <f t="shared" si="56"/>
        <v>0</v>
      </c>
      <c r="AA61" s="7">
        <f t="shared" si="56"/>
        <v>0</v>
      </c>
      <c r="AB61" s="7">
        <f>MOD(AB58+AB59+AB57,2)</f>
        <v>1</v>
      </c>
      <c r="AC61" s="7"/>
      <c r="AD61" s="7"/>
      <c r="AE61" s="7"/>
      <c r="AF61" s="7"/>
      <c r="AG61" s="7"/>
      <c r="AH61" s="7">
        <f>AH58+AH59</f>
        <v>-11583</v>
      </c>
      <c r="AI61" s="7"/>
      <c r="AJ61" s="8"/>
    </row>
    <row r="62" spans="1:36" x14ac:dyDescent="0.3">
      <c r="A62" s="1"/>
      <c r="B62" s="1"/>
      <c r="C62" s="1"/>
      <c r="D62" s="1"/>
      <c r="E62" s="1"/>
      <c r="F62" s="1"/>
      <c r="G62" s="6"/>
      <c r="H62" s="7"/>
      <c r="I62" s="7" t="s">
        <v>63</v>
      </c>
      <c r="J62" s="7">
        <f>J61</f>
        <v>1</v>
      </c>
      <c r="K62" s="7">
        <f>IF(K61=0,1,0)</f>
        <v>0</v>
      </c>
      <c r="L62" s="7">
        <f t="shared" ref="L62" si="57">IF(L61=0,1,0)</f>
        <v>1</v>
      </c>
      <c r="M62" s="7">
        <f t="shared" ref="M62" si="58">IF(M61=0,1,0)</f>
        <v>0</v>
      </c>
      <c r="N62" s="7"/>
      <c r="O62" s="7">
        <f>IF(O61=0,1,0)</f>
        <v>1</v>
      </c>
      <c r="P62" s="7">
        <f t="shared" ref="P62" si="59">IF(P61=0,1,0)</f>
        <v>1</v>
      </c>
      <c r="Q62" s="7">
        <f t="shared" ref="Q62" si="60">IF(Q61=0,1,0)</f>
        <v>0</v>
      </c>
      <c r="R62" s="7">
        <f t="shared" ref="R62" si="61">IF(R61=0,1,0)</f>
        <v>1</v>
      </c>
      <c r="S62" s="7"/>
      <c r="T62" s="7">
        <f>IF(T61=0,1,0)</f>
        <v>0</v>
      </c>
      <c r="U62" s="7">
        <f t="shared" ref="U62" si="62">IF(U61=0,1,0)</f>
        <v>0</v>
      </c>
      <c r="V62" s="7">
        <f t="shared" ref="V62" si="63">IF(V61=0,1,0)</f>
        <v>1</v>
      </c>
      <c r="W62" s="7">
        <f t="shared" ref="W62" si="64">IF(W61=0,1,0)</f>
        <v>1</v>
      </c>
      <c r="X62" s="7"/>
      <c r="Y62" s="7">
        <f>IF(Y61=0,1,0)</f>
        <v>1</v>
      </c>
      <c r="Z62" s="7">
        <f t="shared" ref="Z62" si="65">IF(Z61=0,1,0)</f>
        <v>1</v>
      </c>
      <c r="AA62" s="7">
        <f t="shared" ref="AA62" si="66">IF(AA61=0,1,0)</f>
        <v>1</v>
      </c>
      <c r="AB62" s="7">
        <f t="shared" ref="AB62" si="67">IF(AB61=0,1,0)</f>
        <v>0</v>
      </c>
      <c r="AC62" s="7"/>
      <c r="AD62" s="7" t="s">
        <v>52</v>
      </c>
      <c r="AE62" s="7">
        <f>(AB62*2^0+AA62*2^1+Z62*2^2+Y62*2^3+W62*2^4+V62*2^5+U62*2^6+T62*2^7+R62*2^8+Q62*2^9+P62*2^10+O62*2^11+M62*2^12+L62*2^13+K62*2^14)*IF(J62=0,1,-1)-1</f>
        <v>-11583</v>
      </c>
      <c r="AF62" s="7"/>
      <c r="AG62" s="7"/>
      <c r="AH62" s="7"/>
      <c r="AI62" s="7"/>
      <c r="AJ62" s="10"/>
    </row>
    <row r="63" spans="1:36" x14ac:dyDescent="0.3">
      <c r="A63" s="1"/>
      <c r="B63" s="1"/>
      <c r="C63" s="1"/>
      <c r="D63" s="1"/>
      <c r="E63" s="1"/>
      <c r="F63" s="1"/>
      <c r="G63" s="11"/>
      <c r="H63" s="12"/>
      <c r="I63" s="12"/>
      <c r="J63" s="12" t="s">
        <v>60</v>
      </c>
      <c r="K63" s="12">
        <f>I57</f>
        <v>0</v>
      </c>
      <c r="L63" s="12"/>
      <c r="M63" s="12" t="s">
        <v>58</v>
      </c>
      <c r="N63" s="12">
        <f>IF(MOD(AB61+AA61+Z61+Y61+W61+V61+U61+T61,2)=0,1,0)</f>
        <v>0</v>
      </c>
      <c r="O63" s="12"/>
      <c r="P63" s="12" t="s">
        <v>59</v>
      </c>
      <c r="Q63" s="12">
        <f>W57</f>
        <v>1</v>
      </c>
      <c r="R63" s="12"/>
      <c r="S63" s="12" t="s">
        <v>55</v>
      </c>
      <c r="T63" s="12">
        <f>IF(AE62=0,1,0)</f>
        <v>0</v>
      </c>
      <c r="U63" s="12"/>
      <c r="V63" s="12" t="s">
        <v>57</v>
      </c>
      <c r="W63" s="12">
        <f>J61</f>
        <v>1</v>
      </c>
      <c r="X63" s="12"/>
      <c r="Y63" s="12" t="s">
        <v>56</v>
      </c>
      <c r="Z63" s="12">
        <f>IF(K57+K58+K59&gt;1,1,0)</f>
        <v>0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3"/>
    </row>
    <row r="64" spans="1:36" x14ac:dyDescent="0.3">
      <c r="A64" s="1"/>
      <c r="B64" s="1"/>
      <c r="C64" s="1"/>
      <c r="D64" s="1"/>
      <c r="E64" s="1"/>
      <c r="F64" s="1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5"/>
    </row>
    <row r="65" spans="1:36" x14ac:dyDescent="0.3">
      <c r="A65" s="1"/>
      <c r="B65" s="1"/>
      <c r="C65" s="1"/>
      <c r="D65" s="1"/>
      <c r="E65" s="1"/>
      <c r="F65" s="1"/>
      <c r="G65" s="3"/>
      <c r="H65" s="4"/>
      <c r="I65" s="4">
        <f t="shared" ref="I65:K65" si="68">IF(J67+J66+J65&gt;1,1,0)</f>
        <v>1</v>
      </c>
      <c r="J65" s="4">
        <f t="shared" si="68"/>
        <v>1</v>
      </c>
      <c r="K65" s="4">
        <f t="shared" si="68"/>
        <v>1</v>
      </c>
      <c r="L65" s="4">
        <f>IF(M67+M66+M65&gt;1,1,0)</f>
        <v>1</v>
      </c>
      <c r="M65" s="4">
        <f>IF(O67+O66+O65&gt;1,1,0)</f>
        <v>1</v>
      </c>
      <c r="N65" s="4"/>
      <c r="O65" s="4">
        <f t="shared" ref="O65:P65" si="69">IF(P67+P66+P65&gt;1,1,0)</f>
        <v>1</v>
      </c>
      <c r="P65" s="4">
        <f t="shared" si="69"/>
        <v>1</v>
      </c>
      <c r="Q65" s="4">
        <f>IF(R67+R66+R65&gt;1,1,0)</f>
        <v>1</v>
      </c>
      <c r="R65" s="4">
        <f>IF(T67+T66+T65&gt;1,1,0)</f>
        <v>1</v>
      </c>
      <c r="S65" s="4"/>
      <c r="T65" s="4">
        <f t="shared" ref="T65:U65" si="70">IF(U67+U66+U65&gt;1,1,0)</f>
        <v>0</v>
      </c>
      <c r="U65" s="4">
        <f t="shared" si="70"/>
        <v>0</v>
      </c>
      <c r="V65" s="4">
        <f>IF(W67+W66+W65&gt;1,1,0)</f>
        <v>0</v>
      </c>
      <c r="W65" s="4">
        <f>IF(Y67+Y66+Y65&gt;1,1,0)</f>
        <v>0</v>
      </c>
      <c r="X65" s="4"/>
      <c r="Y65" s="4">
        <f t="shared" ref="Y65:Z65" si="71">IF(Z67+Z66+Z65&gt;1,1,0)</f>
        <v>0</v>
      </c>
      <c r="Z65" s="4">
        <f t="shared" si="71"/>
        <v>0</v>
      </c>
      <c r="AA65" s="4">
        <f>IF(AB67+AB66+AB65&gt;1,1,0)</f>
        <v>1</v>
      </c>
      <c r="AB65" s="4">
        <f>IF(AE67+AE66+AE65&gt;1,1,0)</f>
        <v>0</v>
      </c>
      <c r="AC65" s="4"/>
      <c r="AD65" s="4"/>
      <c r="AE65" s="4"/>
      <c r="AF65" s="4"/>
      <c r="AG65" s="4"/>
      <c r="AH65" s="4"/>
      <c r="AI65" s="4"/>
      <c r="AJ65" s="5"/>
    </row>
    <row r="66" spans="1:36" ht="14.4" customHeight="1" x14ac:dyDescent="0.3">
      <c r="A66" s="1"/>
      <c r="B66" s="1"/>
      <c r="C66" s="1"/>
      <c r="D66" s="1"/>
      <c r="E66" s="1"/>
      <c r="F66" s="1"/>
      <c r="G66" s="6" t="s">
        <v>47</v>
      </c>
      <c r="H66" s="7"/>
      <c r="I66" s="7" t="s">
        <v>34</v>
      </c>
      <c r="J66" s="7" t="s">
        <v>50</v>
      </c>
      <c r="K66" s="7" t="s">
        <v>50</v>
      </c>
      <c r="L66" s="7" t="s">
        <v>49</v>
      </c>
      <c r="M66" s="7" t="s">
        <v>50</v>
      </c>
      <c r="N66" s="7" t="s">
        <v>40</v>
      </c>
      <c r="O66" s="7" t="s">
        <v>49</v>
      </c>
      <c r="P66" s="7" t="s">
        <v>49</v>
      </c>
      <c r="Q66" s="7" t="s">
        <v>50</v>
      </c>
      <c r="R66" s="7" t="s">
        <v>49</v>
      </c>
      <c r="S66" s="7" t="s">
        <v>40</v>
      </c>
      <c r="T66" s="7" t="s">
        <v>50</v>
      </c>
      <c r="U66" s="7" t="s">
        <v>50</v>
      </c>
      <c r="V66" s="7" t="s">
        <v>49</v>
      </c>
      <c r="W66" s="7" t="s">
        <v>49</v>
      </c>
      <c r="X66" s="7" t="s">
        <v>40</v>
      </c>
      <c r="Y66" s="7" t="s">
        <v>49</v>
      </c>
      <c r="Z66" s="7" t="s">
        <v>49</v>
      </c>
      <c r="AA66" s="7" t="s">
        <v>49</v>
      </c>
      <c r="AB66" s="7" t="s">
        <v>50</v>
      </c>
      <c r="AC66" s="7"/>
      <c r="AD66" s="7"/>
      <c r="AE66" s="7"/>
      <c r="AF66" s="7"/>
      <c r="AG66" s="7" t="s">
        <v>10</v>
      </c>
      <c r="AH66" s="7">
        <f>C14</f>
        <v>-11583</v>
      </c>
      <c r="AI66" s="7"/>
      <c r="AJ66" s="8" t="s">
        <v>62</v>
      </c>
    </row>
    <row r="67" spans="1:36" x14ac:dyDescent="0.3">
      <c r="A67" s="1"/>
      <c r="B67" s="1"/>
      <c r="C67" s="1"/>
      <c r="D67" s="1"/>
      <c r="E67" s="1"/>
      <c r="F67" s="1"/>
      <c r="G67" s="6"/>
      <c r="H67" s="7" t="s">
        <v>48</v>
      </c>
      <c r="I67" s="7" t="s">
        <v>26</v>
      </c>
      <c r="J67" s="7" t="s">
        <v>49</v>
      </c>
      <c r="K67" s="7" t="s">
        <v>50</v>
      </c>
      <c r="L67" s="7" t="s">
        <v>50</v>
      </c>
      <c r="M67" s="7" t="s">
        <v>50</v>
      </c>
      <c r="N67" s="7" t="s">
        <v>40</v>
      </c>
      <c r="O67" s="7" t="s">
        <v>50</v>
      </c>
      <c r="P67" s="7" t="s">
        <v>50</v>
      </c>
      <c r="Q67" s="7" t="s">
        <v>49</v>
      </c>
      <c r="R67" s="7" t="s">
        <v>50</v>
      </c>
      <c r="S67" s="7" t="s">
        <v>40</v>
      </c>
      <c r="T67" s="7" t="s">
        <v>50</v>
      </c>
      <c r="U67" s="7" t="s">
        <v>49</v>
      </c>
      <c r="V67" s="7" t="s">
        <v>50</v>
      </c>
      <c r="W67" s="7" t="s">
        <v>50</v>
      </c>
      <c r="X67" s="7" t="s">
        <v>40</v>
      </c>
      <c r="Y67" s="7" t="s">
        <v>49</v>
      </c>
      <c r="Z67" s="7" t="s">
        <v>50</v>
      </c>
      <c r="AA67" s="7" t="s">
        <v>49</v>
      </c>
      <c r="AB67" s="7" t="s">
        <v>50</v>
      </c>
      <c r="AC67" s="7"/>
      <c r="AD67" s="7"/>
      <c r="AE67" s="7"/>
      <c r="AF67" s="7" t="s">
        <v>48</v>
      </c>
      <c r="AG67" s="7" t="s">
        <v>2</v>
      </c>
      <c r="AH67" s="7">
        <f>C6</f>
        <v>32181</v>
      </c>
      <c r="AI67" s="7"/>
      <c r="AJ67" s="8"/>
    </row>
    <row r="68" spans="1:36" x14ac:dyDescent="0.3">
      <c r="A68" s="1"/>
      <c r="B68" s="1"/>
      <c r="C68" s="1"/>
      <c r="D68" s="1"/>
      <c r="E68" s="1"/>
      <c r="F68" s="1"/>
      <c r="G68" s="6"/>
      <c r="H68" s="7"/>
      <c r="I68" s="9" t="s">
        <v>51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 t="s">
        <v>53</v>
      </c>
      <c r="AG68" s="9" t="s">
        <v>54</v>
      </c>
      <c r="AH68" s="7"/>
      <c r="AI68" s="7"/>
      <c r="AJ68" s="8"/>
    </row>
    <row r="69" spans="1:36" x14ac:dyDescent="0.3">
      <c r="A69" s="1"/>
      <c r="B69" s="1"/>
      <c r="C69" s="1"/>
      <c r="D69" s="1"/>
      <c r="E69" s="1"/>
      <c r="F69" s="1"/>
      <c r="G69" s="6"/>
      <c r="H69" s="7"/>
      <c r="I69" s="7"/>
      <c r="J69" s="7">
        <f t="shared" ref="J69:AA69" si="72">MOD(J66+J67+J65,2)</f>
        <v>0</v>
      </c>
      <c r="K69" s="7">
        <f t="shared" si="72"/>
        <v>1</v>
      </c>
      <c r="L69" s="7">
        <f t="shared" si="72"/>
        <v>0</v>
      </c>
      <c r="M69" s="7">
        <f t="shared" si="72"/>
        <v>1</v>
      </c>
      <c r="N69" s="7" t="s">
        <v>40</v>
      </c>
      <c r="O69" s="7">
        <f t="shared" ref="O69:AG69" si="73">MOD(O66+O67+O65,2)</f>
        <v>0</v>
      </c>
      <c r="P69" s="7">
        <f t="shared" si="73"/>
        <v>0</v>
      </c>
      <c r="Q69" s="7">
        <f t="shared" si="73"/>
        <v>0</v>
      </c>
      <c r="R69" s="7">
        <f t="shared" si="73"/>
        <v>0</v>
      </c>
      <c r="S69" s="7" t="s">
        <v>40</v>
      </c>
      <c r="T69" s="7">
        <f t="shared" ref="T69:AJ69" si="74">MOD(T66+T67+T65,2)</f>
        <v>0</v>
      </c>
      <c r="U69" s="7">
        <f t="shared" si="74"/>
        <v>1</v>
      </c>
      <c r="V69" s="7">
        <f t="shared" si="74"/>
        <v>1</v>
      </c>
      <c r="W69" s="7">
        <f t="shared" si="74"/>
        <v>1</v>
      </c>
      <c r="X69" s="7" t="s">
        <v>40</v>
      </c>
      <c r="Y69" s="7">
        <f t="shared" ref="Y69:AJ69" si="75">MOD(Y66+Y67+Y65,2)</f>
        <v>0</v>
      </c>
      <c r="Z69" s="7">
        <f t="shared" si="75"/>
        <v>1</v>
      </c>
      <c r="AA69" s="7">
        <f t="shared" si="75"/>
        <v>1</v>
      </c>
      <c r="AB69" s="7">
        <f>MOD(AB66+AB67+AB65,2)</f>
        <v>0</v>
      </c>
      <c r="AC69" s="7"/>
      <c r="AD69" s="7" t="s">
        <v>52</v>
      </c>
      <c r="AE69" s="7">
        <f>(AB69*2^0+AA69*2^1+Z69*2^2+Y69*2^3+W69*2^4+V69*2^5+U69*2^6+T69*2^7+R69*2^8+Q69*2^9+P69*2^10+O69*2^11+M69*2^12+L69*2^13+K69*2^14)*IF(J69=0,1,-1)</f>
        <v>20598</v>
      </c>
      <c r="AF69" s="7"/>
      <c r="AG69" s="7"/>
      <c r="AH69" s="7">
        <f>AH66+AH67</f>
        <v>20598</v>
      </c>
      <c r="AI69" s="7"/>
      <c r="AJ69" s="8"/>
    </row>
    <row r="70" spans="1:36" x14ac:dyDescent="0.3">
      <c r="A70" s="1"/>
      <c r="B70" s="1"/>
      <c r="C70" s="1"/>
      <c r="D70" s="1"/>
      <c r="E70" s="1"/>
      <c r="F70" s="1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10"/>
    </row>
    <row r="71" spans="1:36" x14ac:dyDescent="0.3">
      <c r="A71" s="1"/>
      <c r="B71" s="1"/>
      <c r="C71" s="1"/>
      <c r="D71" s="1"/>
      <c r="E71" s="1"/>
      <c r="F71" s="1"/>
      <c r="G71" s="11"/>
      <c r="H71" s="12"/>
      <c r="I71" s="12"/>
      <c r="J71" s="12" t="s">
        <v>60</v>
      </c>
      <c r="K71" s="12">
        <f>I65</f>
        <v>1</v>
      </c>
      <c r="L71" s="12"/>
      <c r="M71" s="12" t="s">
        <v>58</v>
      </c>
      <c r="N71" s="12">
        <f>IF(MOD(AB69+AA69+Z69+Y69+W69+V69+U69+T69,2)=0,1,0)</f>
        <v>0</v>
      </c>
      <c r="O71" s="12"/>
      <c r="P71" s="12" t="s">
        <v>59</v>
      </c>
      <c r="Q71" s="12">
        <f>W65</f>
        <v>0</v>
      </c>
      <c r="R71" s="12"/>
      <c r="S71" s="12" t="s">
        <v>55</v>
      </c>
      <c r="T71" s="12">
        <f>IF(AE69=0,1,0)</f>
        <v>0</v>
      </c>
      <c r="U71" s="12"/>
      <c r="V71" s="12" t="s">
        <v>57</v>
      </c>
      <c r="W71" s="12">
        <f>J69</f>
        <v>0</v>
      </c>
      <c r="X71" s="12"/>
      <c r="Y71" s="12" t="s">
        <v>56</v>
      </c>
      <c r="Z71" s="12">
        <f>IF(K65+K66+K67&gt;1,1,0)</f>
        <v>1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3"/>
    </row>
  </sheetData>
  <mergeCells count="7">
    <mergeCell ref="AJ26:AJ29"/>
    <mergeCell ref="AJ34:AJ37"/>
    <mergeCell ref="AJ50:AJ53"/>
    <mergeCell ref="AJ58:AJ61"/>
    <mergeCell ref="AJ66:AJ69"/>
    <mergeCell ref="AJ18:AJ21"/>
    <mergeCell ref="AJ42:AJ45"/>
  </mergeCells>
  <phoneticPr fontId="1" type="noConversion"/>
  <conditionalFormatting sqref="C4:C15">
    <cfRule type="cellIs" dxfId="5" priority="3" operator="greaterThan">
      <formula>0</formula>
    </cfRule>
    <cfRule type="cellIs" dxfId="4" priority="2" operator="lessThan">
      <formula>0</formula>
    </cfRule>
  </conditionalFormatting>
  <conditionalFormatting sqref="I4:AA15">
    <cfRule type="cellIs" dxfId="3" priority="1" operator="equal">
      <formula>"0"</formula>
    </cfRule>
  </conditionalFormatting>
  <pageMargins left="0.7" right="0.7" top="0.75" bottom="0.75" header="0.3" footer="0.3"/>
  <pageSetup paperSize="9" orientation="portrait" r:id="rId1"/>
  <headerFooter>
    <oddHeader xml:space="preserve">&amp;LБушмелев Константин Алексеевич
&amp;CВариант №4
&amp;RСложение чисел, представленных в
 16-разрядном двоичном формате со  знаком
</oddHeader>
    <oddFooter>&amp;R23.11.22
10:30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3C1-DC7C-41E0-A021-D557781F11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 Бушмелев</dc:creator>
  <cp:lastModifiedBy>Костя Бушмелев</cp:lastModifiedBy>
  <dcterms:created xsi:type="dcterms:W3CDTF">2022-11-22T07:02:29Z</dcterms:created>
  <dcterms:modified xsi:type="dcterms:W3CDTF">2022-11-23T08:08:13Z</dcterms:modified>
</cp:coreProperties>
</file>