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xml" ContentType="application/vnd.openxmlformats-officedocument.themeOverrid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4.xml" ContentType="application/vnd.ms-excel.slicer+xml"/>
  <Override PartName="/xl/charts/chart18.xml" ContentType="application/vnd.openxmlformats-officedocument.drawingml.chart+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2.xml" ContentType="application/vnd.openxmlformats-officedocument.themeOverrid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6.xml" ContentType="application/vnd.openxmlformats-officedocument.drawing+xml"/>
  <Override PartName="/xl/slicers/slicer5.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Ex2.xml" ContentType="application/vnd.ms-office.chartex+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7.xml" ContentType="application/vnd.openxmlformats-officedocument.drawing+xml"/>
  <Override PartName="/xl/slicers/slicer6.xml" ContentType="application/vnd.ms-excel.slicer+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ml.chartshapes+xml"/>
  <Override PartName="/xl/charts/chart30.xml" ContentType="application/vnd.openxmlformats-officedocument.drawingml.chart+xml"/>
  <Override PartName="/xl/charts/style31.xml" ContentType="application/vnd.ms-office.chartstyle+xml"/>
  <Override PartName="/xl/charts/colors31.xml" ContentType="application/vnd.ms-office.chartcolorstyle+xml"/>
  <Override PartName="/xl/charts/chart31.xml" ContentType="application/vnd.openxmlformats-officedocument.drawingml.chart+xml"/>
  <Override PartName="/xl/charts/style32.xml" ContentType="application/vnd.ms-office.chartstyle+xml"/>
  <Override PartName="/xl/charts/colors32.xml" ContentType="application/vnd.ms-office.chartcolorstyle+xml"/>
  <Override PartName="/xl/charts/chart32.xml" ContentType="application/vnd.openxmlformats-officedocument.drawingml.chart+xml"/>
  <Override PartName="/xl/charts/style33.xml" ContentType="application/vnd.ms-office.chartstyle+xml"/>
  <Override PartName="/xl/charts/colors33.xml" ContentType="application/vnd.ms-office.chartcolorstyle+xml"/>
  <Override PartName="/xl/charts/chart33.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Shanj\OneDrive\Desktop\New folder\python in data analysis\"/>
    </mc:Choice>
  </mc:AlternateContent>
  <xr:revisionPtr revIDLastSave="0" documentId="13_ncr:1_{DACBC4C6-4590-4637-8D2E-D729B15ECA1D}" xr6:coauthVersionLast="47" xr6:coauthVersionMax="47" xr10:uidLastSave="{00000000-0000-0000-0000-000000000000}"/>
  <bookViews>
    <workbookView xWindow="-120" yWindow="-120" windowWidth="29040" windowHeight="15720" firstSheet="2" activeTab="4" xr2:uid="{F74973B8-7427-4D7D-9DC6-F7510365F08B}"/>
  </bookViews>
  <sheets>
    <sheet name="Training" sheetId="1" r:id="rId1"/>
    <sheet name="Training Overview" sheetId="6" r:id="rId2"/>
    <sheet name="Training Performance" sheetId="7" r:id="rId3"/>
    <sheet name="Training Cost" sheetId="3" r:id="rId4"/>
    <sheet name="Cost Analysis Dashboard" sheetId="15" r:id="rId5"/>
    <sheet name="Performance_Dashboard" sheetId="16" r:id="rId6"/>
    <sheet name="Overview Dashboard" sheetId="18" r:id="rId7"/>
  </sheets>
  <definedNames>
    <definedName name="_xlnm._FilterDatabase" localSheetId="0" hidden="1">Training!$A$1:$I$146</definedName>
    <definedName name="_xlchart.v1.0" hidden="1">'Training Performance'!$B$92:$B$97</definedName>
    <definedName name="_xlchart.v1.1" hidden="1">'Training Performance'!$C$92:$C$97</definedName>
    <definedName name="_xlchart.v1.2" hidden="1">'Training Performance'!$B$92:$B$97</definedName>
    <definedName name="_xlchart.v1.3" hidden="1">'Training Performance'!$C$92:$C$97</definedName>
    <definedName name="Slicer_Training_Program_Name">#N/A</definedName>
    <definedName name="Slicer_Training_Program_Name1">#N/A</definedName>
    <definedName name="Slicer_Training_Type">#N/A</definedName>
    <definedName name="Slicer_Training_Type2">#N/A</definedName>
    <definedName name="Slicer_Year">#N/A</definedName>
    <definedName name="Slicer_Year2">#N/A</definedName>
    <definedName name="Slicer_Year4">#N/A</definedName>
  </definedNames>
  <calcPr calcId="191028"/>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 cacheId="18" r:id="rId26"/>
    <pivotCache cacheId="19" r:id="rId27"/>
    <pivotCache cacheId="20" r:id="rId28"/>
    <pivotCache cacheId="21" r:id="rId29"/>
    <pivotCache cacheId="22" r:id="rId30"/>
    <pivotCache cacheId="23" r:id="rId31"/>
    <pivotCache cacheId="24" r:id="rId32"/>
    <pivotCache cacheId="25" r:id="rId33"/>
    <pivotCache cacheId="26" r:id="rId34"/>
    <pivotCache cacheId="27" r:id="rId35"/>
    <pivotCache cacheId="28" r:id="rId36"/>
  </pivotCaches>
  <extLst>
    <ext xmlns:x14="http://schemas.microsoft.com/office/spreadsheetml/2009/9/main" uri="{876F7934-8845-4945-9796-88D515C7AA90}">
      <x14:pivotCaches>
        <pivotCache cacheId="29" r:id="rId37"/>
        <pivotCache cacheId="30" r:id="rId38"/>
        <pivotCache cacheId="31" r:id="rId39"/>
      </x14:pivotCaches>
    </ext>
    <ext xmlns:x14="http://schemas.microsoft.com/office/spreadsheetml/2009/9/main" uri="{BBE1A952-AA13-448e-AADC-164F8A28A991}">
      <x14:slicerCaches>
        <x14:slicerCache r:id="rId40"/>
        <x14:slicerCache r:id="rId41"/>
        <x14:slicerCache r:id="rId42"/>
        <x14:slicerCache r:id="rId43"/>
        <x14:slicerCache r:id="rId44"/>
        <x14:slicerCache r:id="rId45"/>
        <x14:slicerCache r:id="rId4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ining_b3a84cb7-9332-47bd-b9df-9863185390dd" name="Training" connection="Query - Training"/>
          <x15:modelTable id="Date Table_6314097e-46ba-479d-956d-d455c1fc7aa4" name="Date Table" connection="Query - Date Table"/>
          <x15:modelTable id="A_6d89b40a-e9cf-4aa2-96b2-9be76e8a2a88" name="A" connection="Query - Measures"/>
          <x15:modelTable id="calculation_change_3f6c4843-707a-488e-8a9f-55f983da0a9c" name="calculation_change" connection="Query - calculation_change"/>
        </x15:modelTables>
        <x15:modelRelationships>
          <x15:modelRelationship fromTable="Training" fromColumn="Training Date" toTable="Date Table" toColumn="Date"/>
          <x15:modelRelationship fromTable="Date Table" fromColumn="Year" toTable="calculation_change" toColumn="Year"/>
        </x15:modelRelationships>
        <x15:extLst>
          <ext xmlns:x16="http://schemas.microsoft.com/office/spreadsheetml/2014/11/main" uri="{9835A34E-60A6-4A7C-AAB8-D5F71C897F49}">
            <x16:modelTimeGroupings>
              <x16:modelTimeGrouping tableName="Training"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2" i="7" l="1"/>
  <c r="C93" i="7"/>
  <c r="C94" i="7"/>
  <c r="C95" i="7"/>
  <c r="C96" i="7"/>
  <c r="C97" i="7"/>
  <c r="C98" i="7"/>
  <c r="B92" i="7"/>
  <c r="B93" i="7"/>
  <c r="B94" i="7"/>
  <c r="B95" i="7"/>
  <c r="B96" i="7"/>
  <c r="B97" i="7"/>
  <c r="B98" i="7"/>
  <c r="G9" i="6"/>
  <c r="F9" i="6"/>
  <c r="J39" i="6"/>
  <c r="J40" i="6"/>
  <c r="J41" i="6"/>
  <c r="J42" i="6"/>
  <c r="J43" i="6"/>
  <c r="J44" i="6"/>
  <c r="J45" i="6"/>
  <c r="J46" i="6"/>
  <c r="J47" i="6"/>
  <c r="J48" i="6"/>
  <c r="J49" i="6"/>
  <c r="J50" i="6"/>
  <c r="B30" i="6"/>
  <c r="B50" i="7"/>
  <c r="C50" i="7"/>
  <c r="D50" i="7"/>
  <c r="E50" i="7"/>
  <c r="B51" i="7"/>
  <c r="C51" i="7"/>
  <c r="D51" i="7"/>
  <c r="E51" i="7"/>
  <c r="B52" i="7"/>
  <c r="C52" i="7"/>
  <c r="D52" i="7"/>
  <c r="E52" i="7"/>
  <c r="B53" i="7"/>
  <c r="C53" i="7"/>
  <c r="D53" i="7"/>
  <c r="E53" i="7"/>
  <c r="B54" i="7"/>
  <c r="C54" i="7"/>
  <c r="D54" i="7"/>
  <c r="E54" i="7"/>
  <c r="B55" i="7"/>
  <c r="C55" i="7"/>
  <c r="D55" i="7"/>
  <c r="E55" i="7"/>
  <c r="D87" i="6"/>
  <c r="B11" i="3"/>
  <c r="B71" i="3"/>
  <c r="B72" i="3"/>
  <c r="A152" i="3"/>
  <c r="B67" i="3"/>
  <c r="G71" i="3"/>
  <c r="C30" i="3"/>
  <c r="B74" i="7"/>
  <c r="B75" i="7"/>
  <c r="H37" i="6"/>
  <c r="C21" i="6"/>
  <c r="C87" i="6"/>
  <c r="B29" i="6"/>
  <c r="B28" i="6"/>
  <c r="C8" i="6"/>
  <c r="B87" i="6"/>
  <c r="E2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4FAEFB-9B88-4B0E-A075-3127CBE7E65A}" name="Query - calculation_change" description="Connection to the 'calculation_change' query in the workbook." type="100" refreshedVersion="8" minRefreshableVersion="5">
    <extLst>
      <ext xmlns:x15="http://schemas.microsoft.com/office/spreadsheetml/2010/11/main" uri="{DE250136-89BD-433C-8126-D09CA5730AF9}">
        <x15:connection id="cbe11ee6-de99-4ded-8925-36fb1b168d32"/>
      </ext>
    </extLst>
  </connection>
  <connection id="2" xr16:uid="{F92B0894-99A6-4F9D-A6F0-E52C08F01571}" name="Query - Date Table" description="Connection to the 'Date Table' query in the workbook." type="100" refreshedVersion="8" minRefreshableVersion="5">
    <extLst>
      <ext xmlns:x15="http://schemas.microsoft.com/office/spreadsheetml/2010/11/main" uri="{DE250136-89BD-433C-8126-D09CA5730AF9}">
        <x15:connection id="49000c06-0216-4847-bca7-d7c4e41ff2c4"/>
      </ext>
    </extLst>
  </connection>
  <connection id="3" xr16:uid="{E90BF56B-CDC7-4CB4-8F49-1C855AFC5475}" name="Query - Measures" description="Connection to the 'Measures' query in the workbook." type="100" refreshedVersion="8" minRefreshableVersion="5">
    <extLst>
      <ext xmlns:x15="http://schemas.microsoft.com/office/spreadsheetml/2010/11/main" uri="{DE250136-89BD-433C-8126-D09CA5730AF9}">
        <x15:connection id="5c11dae7-f9c1-4201-a2b1-dc88a6bf18f6"/>
      </ext>
    </extLst>
  </connection>
  <connection id="4" xr16:uid="{BB2F8A3A-3BF9-45FA-A1E3-994FFA3DF9D0}" name="Query - Training" description="Connection to the 'Training' query in the workbook." type="100" refreshedVersion="8" minRefreshableVersion="5">
    <extLst>
      <ext xmlns:x15="http://schemas.microsoft.com/office/spreadsheetml/2010/11/main" uri="{DE250136-89BD-433C-8126-D09CA5730AF9}">
        <x15:connection id="047db6fa-d0a4-4641-b65c-dfedbb0c281c"/>
      </ext>
    </extLst>
  </connection>
  <connection id="5" xr16:uid="{5E1801F9-726F-443D-9A83-0857E3B2B89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<sst xmlns="http://schemas.openxmlformats.org/spreadsheetml/2006/main" count="1050" uniqueCount="138">
  <si>
    <t>Employee ID</t>
  </si>
  <si>
    <t>Training Date</t>
  </si>
  <si>
    <t>Training Program Name</t>
  </si>
  <si>
    <t>Training Type</t>
  </si>
  <si>
    <t>Training Outcome</t>
  </si>
  <si>
    <t>Trainer</t>
  </si>
  <si>
    <t>Training Duration(Days)</t>
  </si>
  <si>
    <t>Training Budget</t>
  </si>
  <si>
    <t>Training Cost</t>
  </si>
  <si>
    <t>PreTestScore</t>
  </si>
  <si>
    <t>PostTestScore</t>
  </si>
  <si>
    <t>FeedbackScore</t>
  </si>
  <si>
    <t>CertificateIssued</t>
  </si>
  <si>
    <t>Project Management</t>
  </si>
  <si>
    <t>Internal</t>
  </si>
  <si>
    <t>Completed</t>
  </si>
  <si>
    <t>Md. Majharul Islam</t>
  </si>
  <si>
    <t>Y</t>
  </si>
  <si>
    <t>Communication Skills</t>
  </si>
  <si>
    <t>Md. Shohidul Huq</t>
  </si>
  <si>
    <t>N</t>
  </si>
  <si>
    <t>Customer Service</t>
  </si>
  <si>
    <t>Passed</t>
  </si>
  <si>
    <t>Md. Arifur Rahman</t>
  </si>
  <si>
    <t>Leadership Development</t>
  </si>
  <si>
    <t>Failed</t>
  </si>
  <si>
    <t>Md. Rakibul Ahsan</t>
  </si>
  <si>
    <t>Incomplete</t>
  </si>
  <si>
    <t>Technical Skills</t>
  </si>
  <si>
    <t>Md. Mohsin Hossain</t>
  </si>
  <si>
    <t>Excel - Basic to Advance</t>
  </si>
  <si>
    <t>External</t>
  </si>
  <si>
    <t>Data Soultion 360</t>
  </si>
  <si>
    <t>Ongoing</t>
  </si>
  <si>
    <t>Database Administration</t>
  </si>
  <si>
    <t>CSL Training</t>
  </si>
  <si>
    <t xml:space="preserve">Passed </t>
  </si>
  <si>
    <t>Total Participated Employee in Training</t>
  </si>
  <si>
    <t>Helper table to show the % change for the required field over year, that I have added in data model</t>
  </si>
  <si>
    <t xml:space="preserve"> </t>
  </si>
  <si>
    <t>Count of Employee ID</t>
  </si>
  <si>
    <t>Sum of Training Cost</t>
  </si>
  <si>
    <t>Sum of Training Duration(Days)</t>
  </si>
  <si>
    <t>2022</t>
  </si>
  <si>
    <t>2023</t>
  </si>
  <si>
    <t>Grand Total</t>
  </si>
  <si>
    <t>Year</t>
  </si>
  <si>
    <t>Employee Participation %</t>
  </si>
  <si>
    <t>%Change of Cost</t>
  </si>
  <si>
    <t>Training Days</t>
  </si>
  <si>
    <t>Total Participant</t>
  </si>
  <si>
    <t>Employee Participation &amp; Total Cost - YoY comparison, with Training Days</t>
  </si>
  <si>
    <t>Sum of EmployeeParticipation_Difference</t>
  </si>
  <si>
    <t>Sum of %Change of Cost</t>
  </si>
  <si>
    <t>Sum of Training Days</t>
  </si>
  <si>
    <t>Employee participation increase</t>
  </si>
  <si>
    <t>YoY% Change</t>
  </si>
  <si>
    <t>Row Labels</t>
  </si>
  <si>
    <t>Jan</t>
  </si>
  <si>
    <t>Feb</t>
  </si>
  <si>
    <t>Mar</t>
  </si>
  <si>
    <t>total training cost</t>
  </si>
  <si>
    <t>Apr</t>
  </si>
  <si>
    <t>total training days</t>
  </si>
  <si>
    <t>May</t>
  </si>
  <si>
    <t>avg training duration</t>
  </si>
  <si>
    <t>Jun</t>
  </si>
  <si>
    <t>Jul</t>
  </si>
  <si>
    <t>Aug</t>
  </si>
  <si>
    <t>Sep</t>
  </si>
  <si>
    <t>Employee Participation by Trainign Type</t>
  </si>
  <si>
    <t>Oct</t>
  </si>
  <si>
    <t>Nov</t>
  </si>
  <si>
    <t>Dec</t>
  </si>
  <si>
    <t>training days</t>
  </si>
  <si>
    <t>Training Completion/Result Status Breakdown</t>
  </si>
  <si>
    <t>Training Completion Rate</t>
  </si>
  <si>
    <t>Completion rate</t>
  </si>
  <si>
    <t>Incompleted</t>
  </si>
  <si>
    <t>Employees Overall Performance Growth</t>
  </si>
  <si>
    <t>Performance Growth</t>
  </si>
  <si>
    <t>Employee Count</t>
  </si>
  <si>
    <t>Slicers</t>
  </si>
  <si>
    <t>Certification Holders vs. Non-Certified employee performance in different Program</t>
  </si>
  <si>
    <t>Average of PostTestScore</t>
  </si>
  <si>
    <t>Average of FeedbackScore</t>
  </si>
  <si>
    <t>program_score</t>
  </si>
  <si>
    <t>Program Name</t>
  </si>
  <si>
    <t>Avg Feedback Score</t>
  </si>
  <si>
    <t>Composite Score</t>
  </si>
  <si>
    <t>Employee Success Rate</t>
  </si>
  <si>
    <t>emp_success rate</t>
  </si>
  <si>
    <t>Succeed</t>
  </si>
  <si>
    <t>Not Passed</t>
  </si>
  <si>
    <t>count_certified</t>
  </si>
  <si>
    <t>Training Programs</t>
  </si>
  <si>
    <t>Certified</t>
  </si>
  <si>
    <t>Column Labels</t>
  </si>
  <si>
    <t>John Dawson</t>
  </si>
  <si>
    <t>Mark Paul</t>
  </si>
  <si>
    <t>Shawn Ryan</t>
  </si>
  <si>
    <t>Emma Jones</t>
  </si>
  <si>
    <t>Johnson Grek</t>
  </si>
  <si>
    <t>Midwest Technical</t>
  </si>
  <si>
    <t>Average of PreTestScore</t>
  </si>
  <si>
    <t xml:space="preserve">Daily cost per day </t>
  </si>
  <si>
    <t xml:space="preserve">On average daily cost per month showing by sparkline </t>
  </si>
  <si>
    <t>cost per day</t>
  </si>
  <si>
    <t xml:space="preserve"> cost per day</t>
  </si>
  <si>
    <t>overall view cost &amp; days</t>
  </si>
  <si>
    <t>per_day_cost</t>
  </si>
  <si>
    <t>Cost per Participant</t>
  </si>
  <si>
    <t>cost per participant</t>
  </si>
  <si>
    <t>Training Cost vs. Budget Utilization (%) / Actual Cost vs. Budget</t>
  </si>
  <si>
    <t>Total Cost</t>
  </si>
  <si>
    <t>Sum of Training Budget</t>
  </si>
  <si>
    <t>Spending</t>
  </si>
  <si>
    <t>Budget utilized%</t>
  </si>
  <si>
    <t>Remaining</t>
  </si>
  <si>
    <t xml:space="preserve">Budget vs. Actual Cost by training program </t>
  </si>
  <si>
    <t>Cost by training type</t>
  </si>
  <si>
    <t>Total Training Cost</t>
  </si>
  <si>
    <r>
      <t>Training Duration</t>
    </r>
    <r>
      <rPr>
        <sz val="16"/>
        <color rgb="FF404040"/>
        <rFont val="Aptos Display"/>
        <family val="2"/>
      </rPr>
      <t>(</t>
    </r>
    <r>
      <rPr>
        <b/>
        <sz val="16"/>
        <color rgb="FF404040"/>
        <rFont val="Segoe UI"/>
        <family val="2"/>
      </rPr>
      <t>Days) and Training Cost by Training Program</t>
    </r>
    <r>
      <rPr>
        <sz val="16"/>
        <color rgb="FF404040"/>
        <rFont val="Aptos Display"/>
        <family val="2"/>
      </rPr>
      <t xml:space="preserve"> </t>
    </r>
  </si>
  <si>
    <t>Budget</t>
  </si>
  <si>
    <t>Total Budget</t>
  </si>
  <si>
    <t>Total Training Duration(Days)</t>
  </si>
  <si>
    <t>+</t>
  </si>
  <si>
    <t>#0D1117</t>
  </si>
  <si>
    <t>Training days over Month</t>
  </si>
  <si>
    <t xml:space="preserve">                              Employee Participation Trend - Monthly</t>
  </si>
  <si>
    <t>Top Performing Training Programs based on composite score of avg feedback score and performance growth</t>
  </si>
  <si>
    <t>Number of Certified employees across programs</t>
  </si>
  <si>
    <t>Trainer Feedback Score across Programs</t>
  </si>
  <si>
    <t>Employees Performance Growth</t>
  </si>
  <si>
    <t>Pre-Test Score vs. Post-Test Score Comparison</t>
  </si>
  <si>
    <t xml:space="preserve">Monthly Budget </t>
  </si>
  <si>
    <t>budget per month using sparkline for kpi card</t>
  </si>
  <si>
    <t>Cost-Effective training program(used in extended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</si>
</sst>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4" formatCode="_(&quot;$&quot;* #,##0.00_);_(&quot;$&quot;* \(#,##0.00\);_(&quot;$&quot;* &quot;-&quot;??_);_(@_)"/>
    <numFmt numFmtId="164" formatCode="0.000"/>
    <numFmt numFmtId="165" formatCode="0.0"/>
    <numFmt numFmtId="166" formatCode="0.0%"/>
    <numFmt numFmtId="167" formatCode="#,##0.0,\ &quot;K&quot;"/>
    <numFmt numFmtId="168" formatCode="_(* #,##0_);_(* \(#,##0\);_(* &quot;-&quot;??_);_(@_)"/>
    <numFmt numFmtId="169" formatCode="#,##0,&quot;K&quot;"/>
    <numFmt numFmtId="170" formatCode="#,##0.00,\ &quot;K&quot;"/>
    <numFmt numFmtId="171" formatCode="#,##0.0,&quot;K&quot;"/>
    <numFmt numFmtId="172" formatCode="#\ &quot;days&quot;"/>
    <numFmt numFmtId="173" formatCode="[Green]\↑\ 0.00%;[Red]\ \↓\ 0.00%"/>
    <numFmt numFmtId="174" formatCode="&quot;$&quot;#,##0,&quot;K&quot;"/>
    <numFmt numFmtId="175" formatCode="&quot;$&quot;#,##0.00"/>
  </numFmts>
  <fonts count="45" x14ac:knownFonts="1">
    <font>
      <sz val="20"/>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2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20"/>
      <color rgb="FF006100"/>
      <name val="Aptos Narrow"/>
      <family val="2"/>
      <scheme val="minor"/>
    </font>
    <font>
      <sz val="20"/>
      <color rgb="FF9C0006"/>
      <name val="Aptos Narrow"/>
      <family val="2"/>
      <scheme val="minor"/>
    </font>
    <font>
      <sz val="20"/>
      <color rgb="FF9C5700"/>
      <name val="Aptos Narrow"/>
      <family val="2"/>
      <scheme val="minor"/>
    </font>
    <font>
      <sz val="20"/>
      <color rgb="FF3F3F76"/>
      <name val="Aptos Narrow"/>
      <family val="2"/>
      <scheme val="minor"/>
    </font>
    <font>
      <b/>
      <sz val="20"/>
      <color rgb="FF3F3F3F"/>
      <name val="Aptos Narrow"/>
      <family val="2"/>
      <scheme val="minor"/>
    </font>
    <font>
      <b/>
      <sz val="20"/>
      <color rgb="FFFA7D00"/>
      <name val="Aptos Narrow"/>
      <family val="2"/>
      <scheme val="minor"/>
    </font>
    <font>
      <sz val="20"/>
      <color rgb="FFFA7D00"/>
      <name val="Aptos Narrow"/>
      <family val="2"/>
      <scheme val="minor"/>
    </font>
    <font>
      <b/>
      <sz val="20"/>
      <color theme="0"/>
      <name val="Aptos Narrow"/>
      <family val="2"/>
      <scheme val="minor"/>
    </font>
    <font>
      <sz val="20"/>
      <color rgb="FFFF0000"/>
      <name val="Aptos Narrow"/>
      <family val="2"/>
      <scheme val="minor"/>
    </font>
    <font>
      <i/>
      <sz val="20"/>
      <color rgb="FF7F7F7F"/>
      <name val="Aptos Narrow"/>
      <family val="2"/>
      <scheme val="minor"/>
    </font>
    <font>
      <b/>
      <sz val="20"/>
      <color theme="1"/>
      <name val="Aptos Narrow"/>
      <family val="2"/>
      <scheme val="minor"/>
    </font>
    <font>
      <sz val="20"/>
      <color theme="0"/>
      <name val="Aptos Narrow"/>
      <family val="2"/>
      <scheme val="minor"/>
    </font>
    <font>
      <sz val="11"/>
      <color theme="1"/>
      <name val="Arial"/>
      <family val="2"/>
    </font>
    <font>
      <b/>
      <sz val="16"/>
      <color theme="1"/>
      <name val="Aptos Narrow"/>
      <family val="2"/>
      <scheme val="minor"/>
    </font>
    <font>
      <b/>
      <sz val="12"/>
      <color rgb="FF404040"/>
      <name val="Segoe UI"/>
      <family val="2"/>
    </font>
    <font>
      <sz val="14"/>
      <color theme="1"/>
      <name val="Aptos Narrow"/>
      <family val="2"/>
      <scheme val="minor"/>
    </font>
    <font>
      <b/>
      <sz val="14"/>
      <color theme="1"/>
      <name val="Aptos Narrow"/>
      <family val="2"/>
      <scheme val="minor"/>
    </font>
    <font>
      <b/>
      <sz val="12"/>
      <color theme="1"/>
      <name val="Segoe UI"/>
      <family val="2"/>
    </font>
    <font>
      <sz val="14"/>
      <color rgb="FF1D2634"/>
      <name val="Aptos Narrow"/>
      <family val="2"/>
      <scheme val="minor"/>
    </font>
    <font>
      <sz val="14"/>
      <color rgb="FF1D2634"/>
      <name val="Rockwell Nova Extra Bold"/>
      <family val="1"/>
    </font>
    <font>
      <sz val="14"/>
      <color rgb="FF1D2634"/>
      <name val="The Hand Light"/>
      <family val="4"/>
    </font>
    <font>
      <sz val="16"/>
      <color theme="1"/>
      <name val="Aptos Narrow"/>
      <family val="2"/>
      <scheme val="minor"/>
    </font>
    <font>
      <b/>
      <sz val="14"/>
      <color rgb="FF404040"/>
      <name val="Segoe UI"/>
      <family val="2"/>
    </font>
    <font>
      <b/>
      <sz val="16"/>
      <color rgb="FF404040"/>
      <name val="Segoe UI"/>
      <family val="2"/>
    </font>
    <font>
      <sz val="16"/>
      <color rgb="FF404040"/>
      <name val="Aptos Display"/>
      <family val="2"/>
    </font>
    <font>
      <b/>
      <sz val="16"/>
      <color theme="1"/>
      <name val="Aptos Display"/>
      <family val="2"/>
      <scheme val="major"/>
    </font>
    <font>
      <b/>
      <sz val="18"/>
      <color theme="0"/>
      <name val="Aptos Display"/>
      <family val="2"/>
      <scheme val="major"/>
    </font>
    <font>
      <sz val="18"/>
      <color theme="1"/>
      <name val="Aptos Narrow"/>
      <family val="2"/>
      <scheme val="minor"/>
    </font>
    <font>
      <b/>
      <sz val="16"/>
      <color theme="1" tint="0.14999847407452621"/>
      <name val="Aptos Narrow"/>
      <family val="2"/>
      <scheme val="minor"/>
    </font>
    <font>
      <sz val="12"/>
      <color theme="1"/>
      <name val="Aptos Narrow"/>
      <family val="2"/>
      <scheme val="minor"/>
    </font>
    <font>
      <b/>
      <sz val="12"/>
      <color theme="1" tint="0.249977111117893"/>
      <name val="Segoe UI"/>
      <family val="2"/>
    </font>
    <font>
      <b/>
      <sz val="12"/>
      <color theme="1"/>
      <name val="Aptos Narrow"/>
      <family val="2"/>
      <scheme val="minor"/>
    </font>
    <font>
      <sz val="11"/>
      <name val="Arial"/>
      <family val="1"/>
    </font>
    <font>
      <b/>
      <sz val="20"/>
      <color theme="1" tint="0.34998626667073579"/>
      <name val="Aptos Narrow"/>
      <family val="2"/>
      <scheme val="minor"/>
    </font>
    <font>
      <sz val="14"/>
      <color theme="0"/>
      <name val="Aptos Narrow"/>
      <family val="2"/>
      <scheme val="minor"/>
    </font>
    <font>
      <sz val="14"/>
      <color theme="1" tint="0.34998626667073579"/>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D2634"/>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0D1117"/>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s>
  <cellStyleXfs count="50">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9" fontId="4" fillId="0" borderId="0" applyFont="0" applyFill="0" applyBorder="0" applyAlignment="0" applyProtection="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0" fontId="41" fillId="0" borderId="0"/>
    <xf numFmtId="44" fontId="4" fillId="0" borderId="0" applyFont="0" applyFill="0" applyBorder="0" applyAlignment="0" applyProtection="0"/>
  </cellStyleXfs>
  <cellXfs count="87">
    <xf numFmtId="0" fontId="0" fillId="0" borderId="0" xfId="0"/>
    <xf numFmtId="0" fontId="21" fillId="0" borderId="0" xfId="0" applyFont="1"/>
    <xf numFmtId="15" fontId="21" fillId="0" borderId="0" xfId="0" applyNumberFormat="1" applyFont="1"/>
    <xf numFmtId="0" fontId="0" fillId="0" borderId="0" xfId="0" pivotButton="1"/>
    <xf numFmtId="0" fontId="0" fillId="0" borderId="0" xfId="0" applyAlignment="1">
      <alignment horizontal="left"/>
    </xf>
    <xf numFmtId="10" fontId="0" fillId="0" borderId="0" xfId="0" applyNumberFormat="1"/>
    <xf numFmtId="10" fontId="0" fillId="0" borderId="0" xfId="42" applyNumberFormat="1" applyFont="1"/>
    <xf numFmtId="0" fontId="22" fillId="0" borderId="0" xfId="0" applyFont="1"/>
    <xf numFmtId="0" fontId="0" fillId="0" borderId="0" xfId="0" applyAlignment="1">
      <alignment horizontal="center"/>
    </xf>
    <xf numFmtId="9" fontId="0" fillId="0" borderId="0" xfId="0" applyNumberFormat="1"/>
    <xf numFmtId="9" fontId="0" fillId="0" borderId="0" xfId="42" applyFont="1"/>
    <xf numFmtId="164" fontId="0" fillId="0" borderId="0" xfId="0" applyNumberFormat="1"/>
    <xf numFmtId="2" fontId="0" fillId="0" borderId="0" xfId="0" applyNumberFormat="1"/>
    <xf numFmtId="165" fontId="0" fillId="0" borderId="0" xfId="0" applyNumberFormat="1"/>
    <xf numFmtId="0" fontId="26" fillId="0" borderId="0" xfId="0" applyFont="1"/>
    <xf numFmtId="0" fontId="24" fillId="0" borderId="0" xfId="0" applyFont="1"/>
    <xf numFmtId="0" fontId="0" fillId="33" borderId="0" xfId="0" applyFill="1"/>
    <xf numFmtId="1" fontId="0" fillId="0" borderId="0" xfId="0" applyNumberFormat="1"/>
    <xf numFmtId="166" fontId="0" fillId="0" borderId="0" xfId="42" applyNumberFormat="1" applyFont="1"/>
    <xf numFmtId="167" fontId="0" fillId="0" borderId="0" xfId="0" applyNumberFormat="1"/>
    <xf numFmtId="0" fontId="30" fillId="0" borderId="0" xfId="0" applyFont="1"/>
    <xf numFmtId="168" fontId="0" fillId="0" borderId="0" xfId="0" applyNumberFormat="1"/>
    <xf numFmtId="169" fontId="0" fillId="0" borderId="0" xfId="0" applyNumberFormat="1"/>
    <xf numFmtId="170" fontId="0" fillId="0" borderId="0" xfId="0" applyNumberFormat="1"/>
    <xf numFmtId="0" fontId="0" fillId="0" borderId="10" xfId="0" applyBorder="1"/>
    <xf numFmtId="171" fontId="0" fillId="0" borderId="0" xfId="0" applyNumberFormat="1"/>
    <xf numFmtId="0" fontId="0" fillId="0" borderId="0" xfId="0" applyAlignment="1">
      <alignment horizontal="left" indent="1"/>
    </xf>
    <xf numFmtId="0" fontId="22" fillId="34" borderId="0" xfId="0" applyFont="1" applyFill="1"/>
    <xf numFmtId="0" fontId="35" fillId="35" borderId="0" xfId="0" applyFont="1" applyFill="1" applyAlignment="1">
      <alignment horizontal="left"/>
    </xf>
    <xf numFmtId="0" fontId="35" fillId="35" borderId="0" xfId="0" applyFont="1" applyFill="1"/>
    <xf numFmtId="0" fontId="1" fillId="33" borderId="0" xfId="47" applyFill="1"/>
    <xf numFmtId="0" fontId="1" fillId="0" borderId="0" xfId="47"/>
    <xf numFmtId="0" fontId="0" fillId="0" borderId="0" xfId="0" applyAlignment="1">
      <alignment wrapText="1"/>
    </xf>
    <xf numFmtId="0" fontId="0" fillId="36" borderId="0" xfId="0" applyFill="1"/>
    <xf numFmtId="166" fontId="0" fillId="36" borderId="0" xfId="42" applyNumberFormat="1" applyFont="1" applyFill="1"/>
    <xf numFmtId="0" fontId="22" fillId="0" borderId="11" xfId="0" applyFont="1" applyBorder="1" applyAlignment="1">
      <alignment horizontal="left"/>
    </xf>
    <xf numFmtId="0" fontId="0" fillId="0" borderId="11" xfId="0" applyBorder="1"/>
    <xf numFmtId="0" fontId="25" fillId="36" borderId="0" xfId="0" applyFont="1" applyFill="1"/>
    <xf numFmtId="0" fontId="37" fillId="37" borderId="0" xfId="0" applyFont="1" applyFill="1"/>
    <xf numFmtId="172" fontId="0" fillId="0" borderId="0" xfId="0" applyNumberFormat="1"/>
    <xf numFmtId="0" fontId="22" fillId="0" borderId="0" xfId="0" applyFont="1" applyAlignment="1">
      <alignment wrapText="1"/>
    </xf>
    <xf numFmtId="0" fontId="38" fillId="0" borderId="0" xfId="0" applyFont="1"/>
    <xf numFmtId="0" fontId="36" fillId="0" borderId="0" xfId="0" pivotButton="1" applyFont="1"/>
    <xf numFmtId="9" fontId="25" fillId="36" borderId="0" xfId="42" applyFont="1" applyFill="1"/>
    <xf numFmtId="9" fontId="0" fillId="36" borderId="0" xfId="42" applyFont="1" applyFill="1"/>
    <xf numFmtId="171" fontId="0" fillId="36" borderId="0" xfId="0" applyNumberFormat="1" applyFill="1"/>
    <xf numFmtId="0" fontId="34" fillId="36" borderId="0" xfId="0" applyFont="1" applyFill="1"/>
    <xf numFmtId="171" fontId="0" fillId="36" borderId="0" xfId="42" applyNumberFormat="1" applyFont="1" applyFill="1"/>
    <xf numFmtId="169" fontId="0" fillId="36" borderId="0" xfId="42" applyNumberFormat="1" applyFont="1" applyFill="1"/>
    <xf numFmtId="0" fontId="39" fillId="0" borderId="0" xfId="0" applyFont="1"/>
    <xf numFmtId="0" fontId="40" fillId="36" borderId="0" xfId="0" applyFont="1" applyFill="1"/>
    <xf numFmtId="165" fontId="21" fillId="0" borderId="0" xfId="0" applyNumberFormat="1" applyFont="1"/>
    <xf numFmtId="0" fontId="41" fillId="0" borderId="0" xfId="48"/>
    <xf numFmtId="15" fontId="21" fillId="0" borderId="0" xfId="48" applyNumberFormat="1" applyFont="1" applyAlignment="1">
      <alignment horizontal="right"/>
    </xf>
    <xf numFmtId="0" fontId="21" fillId="0" borderId="0" xfId="48" applyFont="1"/>
    <xf numFmtId="173" fontId="0" fillId="36" borderId="0" xfId="42" applyNumberFormat="1" applyFont="1" applyFill="1"/>
    <xf numFmtId="173" fontId="0" fillId="37" borderId="0" xfId="42" applyNumberFormat="1" applyFont="1" applyFill="1"/>
    <xf numFmtId="15" fontId="41" fillId="0" borderId="0" xfId="48" applyNumberFormat="1"/>
    <xf numFmtId="15" fontId="41" fillId="0" borderId="0" xfId="48" applyNumberFormat="1" applyAlignment="1">
      <alignment horizontal="right"/>
    </xf>
    <xf numFmtId="0" fontId="42" fillId="0" borderId="0" xfId="0" applyFont="1" applyAlignment="1">
      <alignment horizontal="right"/>
    </xf>
    <xf numFmtId="0" fontId="42" fillId="0" borderId="0" xfId="0" applyFont="1" applyAlignment="1">
      <alignment horizontal="center"/>
    </xf>
    <xf numFmtId="174" fontId="0" fillId="0" borderId="0" xfId="0" applyNumberFormat="1"/>
    <xf numFmtId="175" fontId="0" fillId="0" borderId="0" xfId="0" applyNumberFormat="1"/>
    <xf numFmtId="175" fontId="19" fillId="0" borderId="10" xfId="0" applyNumberFormat="1" applyFont="1" applyBorder="1"/>
    <xf numFmtId="44" fontId="0" fillId="0" borderId="0" xfId="49" applyFont="1"/>
    <xf numFmtId="0" fontId="1" fillId="38" borderId="0" xfId="47" applyFill="1"/>
    <xf numFmtId="0" fontId="0" fillId="38" borderId="0" xfId="0" applyFill="1"/>
    <xf numFmtId="0" fontId="28" fillId="38" borderId="0" xfId="0" applyFont="1" applyFill="1"/>
    <xf numFmtId="0" fontId="27" fillId="38" borderId="0" xfId="0" applyFont="1" applyFill="1"/>
    <xf numFmtId="0" fontId="24" fillId="38" borderId="0" xfId="0" applyFont="1" applyFill="1"/>
    <xf numFmtId="0" fontId="29" fillId="38" borderId="0" xfId="0" applyFont="1" applyFill="1"/>
    <xf numFmtId="0" fontId="43" fillId="38" borderId="0" xfId="0" applyFont="1" applyFill="1"/>
    <xf numFmtId="0" fontId="23" fillId="0" borderId="0" xfId="0" applyFont="1"/>
    <xf numFmtId="0" fontId="44" fillId="0" borderId="0" xfId="0" applyFont="1" applyAlignment="1">
      <alignment horizontal="center" vertical="center"/>
    </xf>
    <xf numFmtId="0" fontId="22" fillId="0" borderId="10" xfId="0" applyFont="1" applyBorder="1"/>
    <xf numFmtId="0" fontId="32" fillId="0" borderId="10" xfId="0" applyFont="1" applyBorder="1"/>
    <xf numFmtId="0" fontId="30" fillId="0" borderId="10" xfId="0" applyFont="1" applyBorder="1"/>
    <xf numFmtId="0" fontId="36" fillId="0" borderId="0" xfId="0" applyFont="1"/>
    <xf numFmtId="0" fontId="39" fillId="0" borderId="10" xfId="0" applyFont="1" applyBorder="1" applyAlignment="1">
      <alignment horizontal="center" vertical="center"/>
    </xf>
    <xf numFmtId="0" fontId="0" fillId="0" borderId="10" xfId="0" applyBorder="1" applyAlignment="1">
      <alignment horizontal="center" vertical="center"/>
    </xf>
    <xf numFmtId="0" fontId="23" fillId="0" borderId="10" xfId="0" applyFont="1" applyBorder="1"/>
    <xf numFmtId="0" fontId="19" fillId="0" borderId="0" xfId="0" applyFont="1"/>
    <xf numFmtId="0" fontId="39" fillId="0" borderId="0" xfId="0" applyFont="1" applyAlignment="1">
      <alignment horizontal="center" vertical="center"/>
    </xf>
    <xf numFmtId="0" fontId="23" fillId="0" borderId="0" xfId="0" applyFont="1"/>
    <xf numFmtId="0" fontId="31" fillId="0" borderId="0" xfId="0" applyFont="1"/>
    <xf numFmtId="0" fontId="32" fillId="0" borderId="10" xfId="0" applyFont="1" applyBorder="1"/>
    <xf numFmtId="0" fontId="31" fillId="0" borderId="10" xfId="0" applyFont="1" applyBorder="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9"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78FAA248-35E0-4707-82FD-ECC4CB21B325}"/>
    <cellStyle name="Normal 3" xfId="45" xr:uid="{8514A491-F8A8-4FC4-AA65-4715637431C2}"/>
    <cellStyle name="Normal 4" xfId="47" xr:uid="{20D059C9-43FE-4BBC-B00B-EEE69ACC7F2B}"/>
    <cellStyle name="Normal 5" xfId="48" xr:uid="{94273F82-F160-439D-970D-321B0D19B901}"/>
    <cellStyle name="Note" xfId="15" builtinId="10" customBuiltin="1"/>
    <cellStyle name="Output" xfId="10" builtinId="21" customBuiltin="1"/>
    <cellStyle name="Percent" xfId="42" builtinId="5"/>
    <cellStyle name="Percent 2" xfId="44" xr:uid="{09DFB0DD-0186-4044-B576-EDFCE0C9CA8B}"/>
    <cellStyle name="Percent 3" xfId="46" xr:uid="{79099D46-1B0C-4491-991D-2A8786C90B0D}"/>
    <cellStyle name="Title" xfId="1" builtinId="15" customBuiltin="1"/>
    <cellStyle name="Total" xfId="17" builtinId="25" customBuiltin="1"/>
    <cellStyle name="Warning Text" xfId="14" builtinId="11" customBuiltin="1"/>
  </cellStyles>
  <dxfs count="68">
    <dxf>
      <numFmt numFmtId="13" formatCode="0%"/>
    </dxf>
    <dxf>
      <numFmt numFmtId="168" formatCode="_(* #,##0_);_(* \(#,##0\);_(* &quot;-&quot;??_);_(@_)"/>
    </dxf>
    <dxf>
      <numFmt numFmtId="168" formatCode="_(* #,##0_);_(* \(#,##0\);_(* &quot;-&quot;??_);_(@_)"/>
    </dxf>
    <dxf>
      <numFmt numFmtId="13" formatCode="0%"/>
    </dxf>
    <dxf>
      <numFmt numFmtId="167" formatCode="#,##0.0,\ &quot;K&quot;"/>
    </dxf>
    <dxf>
      <numFmt numFmtId="167" formatCode="#,##0.0,\ &quot;K&quot;"/>
    </dxf>
    <dxf>
      <numFmt numFmtId="171" formatCode="#,##0.0,&quot;K&quot;"/>
    </dxf>
    <dxf>
      <numFmt numFmtId="2" formatCode="0.00"/>
    </dxf>
    <dxf>
      <numFmt numFmtId="2" formatCode="0.00"/>
    </dxf>
    <dxf>
      <numFmt numFmtId="2" formatCode="0.00"/>
    </dxf>
    <dxf>
      <numFmt numFmtId="2" formatCode="0.00"/>
    </dxf>
    <dxf>
      <numFmt numFmtId="164" formatCode="0.000"/>
    </dxf>
    <dxf>
      <font>
        <sz val="16"/>
      </font>
    </dxf>
    <dxf>
      <numFmt numFmtId="170" formatCode="#,##0.00,\ &quot;K&quot;"/>
    </dxf>
    <dxf>
      <numFmt numFmtId="169" formatCode="#,##0,&quot;K&quot;"/>
    </dxf>
    <dxf>
      <numFmt numFmtId="13" formatCode="0%"/>
    </dxf>
    <dxf>
      <numFmt numFmtId="165" formatCode="0.0"/>
    </dxf>
    <dxf>
      <numFmt numFmtId="14" formatCode="0.00%"/>
    </dxf>
    <dxf>
      <numFmt numFmtId="2" formatCode="0.00"/>
    </dxf>
    <dxf>
      <numFmt numFmtId="2" formatCode="0.00"/>
    </dxf>
    <dxf>
      <numFmt numFmtId="165" formatCode="0.0"/>
    </dxf>
    <dxf>
      <numFmt numFmtId="13" formatCode="0%"/>
    </dxf>
    <dxf>
      <numFmt numFmtId="165" formatCode="0.0"/>
    </dxf>
    <dxf>
      <numFmt numFmtId="2" formatCode="0.00"/>
    </dxf>
    <dxf>
      <numFmt numFmtId="2" formatCode="0.00"/>
    </dxf>
    <dxf>
      <numFmt numFmtId="165" formatCode="0.0"/>
    </dxf>
    <dxf>
      <numFmt numFmtId="0" formatCode="General"/>
    </dxf>
    <dxf>
      <numFmt numFmtId="14" formatCode="0.00%"/>
    </dxf>
    <dxf>
      <numFmt numFmtId="14" formatCode="0.00%"/>
    </dxf>
    <dxf>
      <alignment horizontal="left" vertical="bottom" textRotation="0" wrapText="0" indent="0" justifyLastLine="0" shrinkToFit="0" readingOrder="0"/>
    </dxf>
    <dxf>
      <numFmt numFmtId="13" formatCode="0%"/>
    </dxf>
    <dxf>
      <alignment wrapText="1"/>
    </dxf>
    <dxf>
      <numFmt numFmtId="13" formatCode="0%"/>
    </dxf>
    <dxf>
      <numFmt numFmtId="13" formatCode="0%"/>
    </dxf>
    <dxf>
      <font>
        <sz val="16"/>
      </font>
    </dxf>
    <dxf>
      <font>
        <sz val="16"/>
      </font>
    </dxf>
    <dxf>
      <numFmt numFmtId="13" formatCode="0%"/>
    </dxf>
    <dxf>
      <numFmt numFmtId="13" formatCode="0%"/>
    </dxf>
    <dxf>
      <numFmt numFmtId="13" formatCode="0%"/>
    </dxf>
    <dxf>
      <alignment wrapText="0"/>
    </dxf>
    <dxf>
      <font>
        <sz val="18"/>
      </font>
    </dxf>
    <dxf>
      <font>
        <sz val="18"/>
      </font>
    </dxf>
    <dxf>
      <alignment wrapText="1"/>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5" formatCode="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z val="9"/>
        <color theme="0"/>
        <name val="Segoe UI"/>
        <family val="2"/>
        <scheme val="none"/>
      </font>
      <fill>
        <patternFill>
          <bgColor rgb="FF0C121E"/>
        </patternFill>
      </fill>
      <border diagonalUp="0" diagonalDown="0">
        <left/>
        <right/>
        <top/>
        <bottom/>
        <vertical/>
        <horizontal/>
      </border>
    </dxf>
    <dxf>
      <font>
        <sz val="9"/>
        <name val="Segoe UI"/>
        <family val="2"/>
        <scheme val="none"/>
      </font>
      <fill>
        <patternFill patternType="solid">
          <bgColor rgb="FF0A101E"/>
        </patternFill>
      </fill>
      <border>
        <vertical/>
        <horizontal/>
      </border>
    </dxf>
    <dxf>
      <font>
        <b/>
        <i val="0"/>
        <sz val="9"/>
        <color theme="0"/>
        <name val="Segoe UI"/>
        <family val="2"/>
        <scheme val="none"/>
      </font>
      <fill>
        <patternFill>
          <bgColor rgb="FF0C121E"/>
        </patternFill>
      </fill>
      <border diagonalUp="0" diagonalDown="0">
        <left/>
        <right/>
        <top/>
        <bottom/>
        <vertical/>
        <horizontal/>
      </border>
    </dxf>
    <dxf>
      <font>
        <sz val="9"/>
        <name val="Segoe UI"/>
        <family val="2"/>
        <scheme val="none"/>
      </font>
      <fill>
        <patternFill patternType="solid">
          <bgColor rgb="FF0C1322"/>
        </patternFill>
      </fill>
      <border>
        <vertical/>
        <horizontal/>
      </border>
    </dxf>
    <dxf>
      <font>
        <b/>
        <i val="0"/>
        <sz val="8"/>
        <color rgb="FFFEF7F4"/>
        <name val="Segoe UI"/>
        <family val="2"/>
        <scheme val="none"/>
      </font>
      <fill>
        <patternFill>
          <bgColor rgb="FFFEF7F4"/>
        </patternFill>
      </fill>
      <border diagonalUp="0" diagonalDown="0">
        <left/>
        <right/>
        <top/>
        <bottom/>
        <vertical/>
        <horizontal/>
      </border>
    </dxf>
    <dxf>
      <font>
        <sz val="10"/>
        <color theme="3"/>
        <name val="Segoe UI"/>
        <family val="2"/>
        <scheme val="none"/>
      </font>
      <fill>
        <patternFill patternType="solid">
          <bgColor rgb="FFFEF7F4"/>
        </patternFill>
      </fill>
      <border>
        <vertical/>
        <horizontal/>
      </border>
    </dxf>
    <dxf>
      <font>
        <b/>
        <i val="0"/>
        <sz val="9"/>
        <color theme="0"/>
        <name val="Segoe UI"/>
        <family val="2"/>
        <scheme val="none"/>
      </font>
      <fill>
        <patternFill>
          <bgColor rgb="FF070B19"/>
        </patternFill>
      </fill>
      <border>
        <bottom style="thin">
          <color auto="1"/>
        </bottom>
      </border>
    </dxf>
    <dxf>
      <font>
        <sz val="9"/>
        <name val="Segoe UI"/>
        <family val="2"/>
        <scheme val="none"/>
      </font>
      <fill>
        <patternFill patternType="solid">
          <bgColor rgb="FF070B19"/>
        </patternFill>
      </fill>
      <border>
        <vertical/>
        <horizontal/>
      </border>
    </dxf>
    <dxf>
      <font>
        <b val="0"/>
        <i val="0"/>
        <sz val="9"/>
        <color theme="0"/>
        <name val="Segoe UI"/>
        <family val="2"/>
        <scheme val="none"/>
      </font>
      <fill>
        <patternFill>
          <bgColor rgb="FF050816"/>
        </patternFill>
      </fill>
      <border>
        <bottom style="thin">
          <color auto="1"/>
        </bottom>
      </border>
    </dxf>
    <dxf>
      <font>
        <sz val="9"/>
        <name val="Segoe UI"/>
        <family val="2"/>
        <scheme val="none"/>
      </font>
      <fill>
        <patternFill patternType="solid">
          <bgColor rgb="FF080C1A"/>
        </patternFill>
      </fill>
      <border>
        <vertical/>
        <horizontal/>
      </border>
    </dxf>
  </dxfs>
  <tableStyles count="5" defaultTableStyle="TableStyleMedium2" defaultPivotStyle="PivotStyleLight16">
    <tableStyle name="Slicer Style 2 " pivot="0" table="0" count="7" xr9:uid="{45B2C6B4-17A6-41A6-8EE1-74D567B5F99B}">
      <tableStyleElement type="wholeTable" dxfId="67"/>
      <tableStyleElement type="headerRow" dxfId="66"/>
    </tableStyle>
    <tableStyle name="Slicer Style theme" pivot="0" table="0" count="7" xr9:uid="{DAEE8C21-8ACC-421E-98A8-5BE2AD9769D6}">
      <tableStyleElement type="wholeTable" dxfId="65"/>
      <tableStyleElement type="headerRow" dxfId="64"/>
    </tableStyle>
    <tableStyle name="Slicer Style theme 2" pivot="0" table="0" count="7" xr9:uid="{95B14924-0411-4FD0-A14E-F8C4007BCC88}">
      <tableStyleElement type="wholeTable" dxfId="63"/>
      <tableStyleElement type="headerRow" dxfId="62"/>
    </tableStyle>
    <tableStyle name="Slicer Style theme bottom color" pivot="0" table="0" count="7" xr9:uid="{5318B6A4-437F-492C-8ECC-64EA51513F7C}">
      <tableStyleElement type="wholeTable" dxfId="61"/>
      <tableStyleElement type="headerRow" dxfId="60"/>
    </tableStyle>
    <tableStyle name="Slicer Style3" pivot="0" table="0" count="7" xr9:uid="{F666233F-7E97-4BD4-9141-E829F9646A83}">
      <tableStyleElement type="wholeTable" dxfId="59"/>
      <tableStyleElement type="headerRow" dxfId="58"/>
    </tableStyle>
  </tableStyles>
  <colors>
    <mruColors>
      <color rgb="FFFF781D"/>
      <color rgb="FFFA7406"/>
      <color rgb="FF070B19"/>
      <color rgb="FF070B1F"/>
      <color rgb="FF0A101E"/>
      <color rgb="FFF6BFA0"/>
      <color rgb="FFF19D6F"/>
      <color rgb="FFFADBCA"/>
      <color rgb="FFFEF7F4"/>
      <color rgb="FFF3F3F3"/>
    </mruColors>
  </colors>
  <extLst>
    <ext xmlns:x14="http://schemas.microsoft.com/office/spreadsheetml/2009/9/main" uri="{46F421CA-312F-682f-3DD2-61675219B42D}">
      <x14:dxfs count="20">
        <dxf>
          <font>
            <b/>
            <i val="0"/>
            <sz val="11"/>
            <color rgb="FF050816"/>
            <name val="Aptos Display"/>
            <family val="2"/>
            <scheme val="major"/>
          </font>
          <fill>
            <patternFill>
              <bgColor rgb="FFCCFFFF"/>
            </patternFill>
          </fill>
        </dxf>
        <dxf>
          <font>
            <b/>
            <i val="0"/>
            <sz val="9"/>
            <name val="Aptos Display"/>
            <family val="2"/>
            <scheme val="major"/>
          </font>
          <fill>
            <patternFill>
              <bgColor rgb="FFCCFFFF"/>
            </patternFill>
          </fill>
        </dxf>
        <dxf>
          <font>
            <b/>
            <i val="0"/>
            <sz val="10"/>
            <color theme="0"/>
          </font>
          <fill>
            <patternFill patternType="solid">
              <fgColor auto="1"/>
              <bgColor rgb="FF092343"/>
            </patternFill>
          </fill>
          <border diagonalUp="0" diagonalDown="0">
            <left/>
            <right style="thick">
              <color rgb="FFEB8424"/>
            </right>
            <top/>
            <bottom/>
            <vertical/>
            <horizontal/>
          </border>
        </dxf>
        <dxf>
          <font>
            <sz val="10"/>
            <color theme="0"/>
          </font>
          <fill>
            <patternFill>
              <bgColor rgb="FF050816"/>
            </patternFill>
          </fill>
          <border>
            <left style="thin">
              <color rgb="FFFFAA01"/>
            </left>
            <right style="thin">
              <color rgb="FFFFAA01"/>
            </right>
            <top style="thin">
              <color rgb="FFFFAA01"/>
            </top>
            <bottom style="thin">
              <color rgb="FFFFAA01"/>
            </bottom>
            <vertical style="thin">
              <color rgb="FFE9B67D"/>
            </vertical>
            <horizontal style="thin">
              <color rgb="FFE9B67D"/>
            </horizontal>
          </border>
        </dxf>
        <dxf>
          <font>
            <b/>
            <i val="0"/>
            <sz val="11"/>
            <color rgb="FF050816"/>
            <name val="Aptos Display"/>
            <family val="2"/>
            <scheme val="major"/>
          </font>
          <fill>
            <patternFill>
              <bgColor rgb="FFCCFFFF"/>
            </patternFill>
          </fill>
        </dxf>
        <dxf>
          <font>
            <b/>
            <i val="0"/>
            <sz val="9"/>
            <name val="Aptos Display"/>
            <family val="2"/>
            <scheme val="major"/>
          </font>
          <fill>
            <patternFill>
              <bgColor rgb="FFCCFFFF"/>
            </patternFill>
          </fill>
        </dxf>
        <dxf>
          <font>
            <b/>
            <i val="0"/>
            <sz val="10"/>
            <color theme="0"/>
          </font>
          <fill>
            <patternFill patternType="solid">
              <fgColor auto="1"/>
              <bgColor rgb="FF092343"/>
            </patternFill>
          </fill>
          <border diagonalUp="0" diagonalDown="0">
            <left/>
            <right style="thick">
              <color rgb="FFEB8424"/>
            </right>
            <top/>
            <bottom/>
            <vertical/>
            <horizontal/>
          </border>
        </dxf>
        <dxf>
          <font>
            <sz val="10"/>
            <color theme="0"/>
          </font>
          <fill>
            <patternFill>
              <bgColor rgb="FF050816"/>
            </patternFill>
          </fill>
          <border>
            <left style="thin">
              <color rgb="FFFFAA01"/>
            </left>
            <right style="thin">
              <color rgb="FFFFAA01"/>
            </right>
            <top style="thin">
              <color rgb="FFFFAA01"/>
            </top>
            <bottom style="thin">
              <color rgb="FFFFAA01"/>
            </bottom>
            <vertical style="thin">
              <color rgb="FFE9B67D"/>
            </vertical>
            <horizontal style="thin">
              <color rgb="FFE9B67D"/>
            </horizontal>
          </border>
        </dxf>
        <dxf>
          <font>
            <b/>
            <i val="0"/>
            <sz val="11"/>
            <color rgb="FF080C1A"/>
            <name val="Aptos Display"/>
            <family val="2"/>
            <scheme val="major"/>
          </font>
          <fill>
            <patternFill>
              <bgColor rgb="FFFEF7F4"/>
            </patternFill>
          </fill>
          <border>
            <left style="thin">
              <color rgb="FFFB8D33"/>
            </left>
            <right style="thin">
              <color rgb="FFFB8D33"/>
            </right>
            <top style="thin">
              <color rgb="FFFB8D33"/>
            </top>
            <bottom style="thin">
              <color rgb="FFFB8D33"/>
            </bottom>
          </border>
        </dxf>
        <dxf>
          <font>
            <b/>
            <i val="0"/>
            <sz val="11"/>
            <color rgb="FF0E163E"/>
            <name val="Aptos Display"/>
            <family val="2"/>
            <scheme val="major"/>
          </font>
          <fill>
            <patternFill>
              <bgColor rgb="FFFEF7F4"/>
            </patternFill>
          </fill>
          <border>
            <bottom style="thin">
              <color rgb="FFFA7406"/>
            </bottom>
          </border>
        </dxf>
        <dxf>
          <font>
            <b/>
            <i val="0"/>
            <u val="none"/>
            <sz val="12"/>
            <color rgb="FF0E163E"/>
          </font>
          <fill>
            <patternFill patternType="solid">
              <fgColor auto="1"/>
              <bgColor rgb="FFFEF7F4"/>
            </patternFill>
          </fill>
          <border diagonalUp="0" diagonalDown="0">
            <left/>
            <right/>
            <top/>
            <bottom style="thick">
              <color rgb="FF0E163E"/>
            </bottom>
            <vertical/>
            <horizontal/>
          </border>
        </dxf>
        <dxf>
          <font>
            <b/>
            <i val="0"/>
            <sz val="10"/>
            <color rgb="FF0E163E"/>
          </font>
          <fill>
            <patternFill>
              <bgColor rgb="FFFEF7F4"/>
            </patternFill>
          </fill>
          <border diagonalUp="0" diagonalDown="0">
            <left/>
            <right/>
            <top/>
            <bottom/>
            <vertical/>
            <horizontal/>
          </border>
        </dxf>
        <dxf>
          <font>
            <b/>
            <i val="0"/>
            <sz val="12"/>
            <color rgb="FF050816"/>
            <name val="Aptos Display"/>
            <family val="2"/>
            <scheme val="major"/>
          </font>
          <fill>
            <patternFill>
              <bgColor rgb="FFCCFFFF"/>
            </patternFill>
          </fill>
        </dxf>
        <dxf>
          <font>
            <b/>
            <i val="0"/>
            <sz val="12"/>
            <name val="Aptos Display"/>
            <family val="2"/>
            <scheme val="major"/>
          </font>
          <fill>
            <patternFill>
              <bgColor rgb="FFCCFFFF"/>
            </patternFill>
          </fill>
        </dxf>
        <dxf>
          <font>
            <b/>
            <i val="0"/>
            <sz val="10"/>
            <color theme="0"/>
          </font>
          <fill>
            <patternFill patternType="solid">
              <fgColor auto="1"/>
              <bgColor rgb="FF092343"/>
            </patternFill>
          </fill>
          <border diagonalUp="0" diagonalDown="0">
            <left/>
            <right style="thick">
              <color rgb="FFEC8A30"/>
            </right>
            <top/>
            <bottom/>
            <vertical/>
            <horizontal/>
          </border>
        </dxf>
        <dxf>
          <font>
            <sz val="10"/>
            <color theme="0"/>
          </font>
          <fill>
            <patternFill>
              <bgColor rgb="FF050816"/>
            </patternFill>
          </fill>
          <border>
            <left style="thin">
              <color rgb="FFFFAA01"/>
            </left>
            <right style="thin">
              <color rgb="FFFFAA01"/>
            </right>
            <top style="thin">
              <color rgb="FFFFAA01"/>
            </top>
            <bottom style="thin">
              <color rgb="FFFFAA01"/>
            </bottom>
            <vertical style="thin">
              <color rgb="FFE9B67D"/>
            </vertical>
            <horizontal style="thin">
              <color rgb="FFE9B67D"/>
            </horizontal>
          </border>
        </dxf>
        <dxf>
          <font>
            <b/>
            <i val="0"/>
            <sz val="11"/>
            <color rgb="FF050816"/>
            <name val="Aptos Display"/>
            <family val="2"/>
            <scheme val="major"/>
          </font>
          <fill>
            <patternFill>
              <bgColor rgb="FFCCFFFF"/>
            </patternFill>
          </fill>
        </dxf>
        <dxf>
          <font>
            <b/>
            <i val="0"/>
            <sz val="9"/>
            <name val="Aptos Display"/>
            <family val="2"/>
            <scheme val="major"/>
          </font>
          <fill>
            <patternFill>
              <bgColor rgb="FFCCFFFF"/>
            </patternFill>
          </fill>
        </dxf>
        <dxf>
          <font>
            <b/>
            <i val="0"/>
            <sz val="10"/>
            <color theme="0"/>
          </font>
          <fill>
            <patternFill patternType="solid">
              <fgColor auto="1"/>
              <bgColor rgb="FF092343"/>
            </patternFill>
          </fill>
          <border diagonalUp="0" diagonalDown="0">
            <left/>
            <right style="thick">
              <color theme="3" tint="0.499984740745262"/>
            </right>
            <top/>
            <bottom/>
            <vertical/>
            <horizontal/>
          </border>
        </dxf>
        <dxf>
          <font>
            <sz val="10"/>
            <color theme="0"/>
          </font>
          <fill>
            <patternFill>
              <bgColor rgb="FF050816"/>
            </patternFill>
          </fill>
          <border>
            <left style="thin">
              <color rgb="FFFFAA01"/>
            </left>
            <right style="thin">
              <color rgb="FFFFAA01"/>
            </right>
            <top style="thin">
              <color rgb="FFFFAA01"/>
            </top>
            <bottom style="thin">
              <color rgb="FFFFAA01"/>
            </bottom>
            <vertical style="thin">
              <color rgb="FFE9B67D"/>
            </vertical>
            <horizontal style="thin">
              <color rgb="FFE9B67D"/>
            </horizontal>
          </border>
        </dxf>
      </x14:dxfs>
    </ext>
    <ext xmlns:x14="http://schemas.microsoft.com/office/spreadsheetml/2009/9/main" uri="{EB79DEF2-80B8-43e5-95BD-54CBDDF9020C}">
      <x14:slicerStyles defaultSlicerStyle="SlicerStyleLight1">
        <x14:slicerStyle name="Slicer Style 2 ">
          <x14:slicerStyleElements>
            <x14:slicerStyleElement type="unselectedItemWithData" dxfId="19"/>
            <x14:slicerStyleElement type="selectedItemWithData" dxfId="18"/>
            <x14:slicerStyleElement type="selectedItemWithNoData"/>
            <x14:slicerStyleElement type="hoveredUnselectedItemWithData" dxfId="17"/>
            <x14:slicerStyleElement type="hoveredSelectedItemWithData" dxfId="16"/>
          </x14:slicerStyleElements>
        </x14:slicerStyle>
        <x14:slicerStyle name="Slicer Style theme">
          <x14:slicerStyleElements>
            <x14:slicerStyleElement type="unselectedItemWithData" dxfId="15"/>
            <x14:slicerStyleElement type="selectedItemWithData" dxfId="14"/>
            <x14:slicerStyleElement type="selectedItemWithNoData"/>
            <x14:slicerStyleElement type="hoveredUnselectedItemWithData" dxfId="13"/>
            <x14:slicerStyleElement type="hoveredSelectedItemWithData" dxfId="12"/>
          </x14:slicerStyleElements>
        </x14:slicerStyle>
        <x14:slicerStyle name="Slicer Style theme 2">
          <x14:slicerStyleElements>
            <x14:slicerStyleElement type="unselectedItemWithData" dxfId="11"/>
            <x14:slicerStyleElement type="selectedItemWithData" dxfId="10"/>
            <x14:slicerStyleElement type="selectedItemWithNoData"/>
            <x14:slicerStyleElement type="hoveredUnselectedItemWithData" dxfId="9"/>
            <x14:slicerStyleElement type="hoveredSelectedItemWithData" dxfId="8"/>
          </x14:slicerStyleElements>
        </x14:slicerStyle>
        <x14:slicerStyle name="Slicer Style theme bottom color">
          <x14:slicerStyleElements>
            <x14:slicerStyleElement type="unselectedItemWithData" dxfId="7"/>
            <x14:slicerStyleElement type="selectedItemWithData" dxfId="6"/>
            <x14:slicerStyleElement type="selectedItemWithNoData"/>
            <x14:slicerStyleElement type="hoveredUnselectedItemWithData" dxfId="5"/>
            <x14:slicerStyleElement type="hoveredSelectedItemWithData" dxfId="4"/>
          </x14:slicerStyleElements>
        </x14:slicerStyle>
        <x14:slicerStyle name="Slicer Style3">
          <x14:slicerStyleElements>
            <x14:slicerStyleElement type="unselectedItemWithData" dxfId="3"/>
            <x14:slicerStyleElement type="selectedItemWithData" dxfId="2"/>
            <x14:slicerStyleElement type="selectedItemWithNoData"/>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117" Type="http://schemas.openxmlformats.org/officeDocument/2006/relationships/customXml" Target="../customXml/item65.xml"/><Relationship Id="rId21" Type="http://schemas.openxmlformats.org/officeDocument/2006/relationships/pivotCacheDefinition" Target="pivotCache/pivotCacheDefinition14.xml"/><Relationship Id="rId42" Type="http://schemas.microsoft.com/office/2007/relationships/slicerCache" Target="slicerCaches/slicerCache3.xml"/><Relationship Id="rId47" Type="http://schemas.openxmlformats.org/officeDocument/2006/relationships/theme" Target="theme/theme1.xml"/><Relationship Id="rId63" Type="http://schemas.openxmlformats.org/officeDocument/2006/relationships/customXml" Target="../customXml/item11.xml"/><Relationship Id="rId68" Type="http://schemas.openxmlformats.org/officeDocument/2006/relationships/customXml" Target="../customXml/item16.xml"/><Relationship Id="rId84" Type="http://schemas.openxmlformats.org/officeDocument/2006/relationships/customXml" Target="../customXml/item32.xml"/><Relationship Id="rId89" Type="http://schemas.openxmlformats.org/officeDocument/2006/relationships/customXml" Target="../customXml/item37.xml"/><Relationship Id="rId112" Type="http://schemas.openxmlformats.org/officeDocument/2006/relationships/customXml" Target="../customXml/item60.xml"/><Relationship Id="rId16" Type="http://schemas.openxmlformats.org/officeDocument/2006/relationships/pivotCacheDefinition" Target="pivotCache/pivotCacheDefinition9.xml"/><Relationship Id="rId107" Type="http://schemas.openxmlformats.org/officeDocument/2006/relationships/customXml" Target="../customXml/item55.xml"/><Relationship Id="rId11" Type="http://schemas.openxmlformats.org/officeDocument/2006/relationships/pivotCacheDefinition" Target="pivotCache/pivotCacheDefinition4.xml"/><Relationship Id="rId32" Type="http://schemas.openxmlformats.org/officeDocument/2006/relationships/pivotCacheDefinition" Target="pivotCache/pivotCacheDefinition25.xml"/><Relationship Id="rId37" Type="http://schemas.openxmlformats.org/officeDocument/2006/relationships/pivotCacheDefinition" Target="pivotCache/pivotCacheDefinition30.xml"/><Relationship Id="rId53" Type="http://schemas.openxmlformats.org/officeDocument/2006/relationships/customXml" Target="../customXml/item1.xml"/><Relationship Id="rId58" Type="http://schemas.openxmlformats.org/officeDocument/2006/relationships/customXml" Target="../customXml/item6.xml"/><Relationship Id="rId74" Type="http://schemas.openxmlformats.org/officeDocument/2006/relationships/customXml" Target="../customXml/item22.xml"/><Relationship Id="rId79" Type="http://schemas.openxmlformats.org/officeDocument/2006/relationships/customXml" Target="../customXml/item27.xml"/><Relationship Id="rId102" Type="http://schemas.openxmlformats.org/officeDocument/2006/relationships/customXml" Target="../customXml/item50.xml"/><Relationship Id="rId123" Type="http://schemas.openxmlformats.org/officeDocument/2006/relationships/customXml" Target="../customXml/item71.xml"/><Relationship Id="rId5" Type="http://schemas.openxmlformats.org/officeDocument/2006/relationships/worksheet" Target="worksheets/sheet5.xml"/><Relationship Id="rId90" Type="http://schemas.openxmlformats.org/officeDocument/2006/relationships/customXml" Target="../customXml/item38.xml"/><Relationship Id="rId95" Type="http://schemas.openxmlformats.org/officeDocument/2006/relationships/customXml" Target="../customXml/item43.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43" Type="http://schemas.microsoft.com/office/2007/relationships/slicerCache" Target="slicerCaches/slicerCache4.xml"/><Relationship Id="rId48" Type="http://schemas.openxmlformats.org/officeDocument/2006/relationships/connections" Target="connections.xml"/><Relationship Id="rId64" Type="http://schemas.openxmlformats.org/officeDocument/2006/relationships/customXml" Target="../customXml/item12.xml"/><Relationship Id="rId69" Type="http://schemas.openxmlformats.org/officeDocument/2006/relationships/customXml" Target="../customXml/item17.xml"/><Relationship Id="rId113" Type="http://schemas.openxmlformats.org/officeDocument/2006/relationships/customXml" Target="../customXml/item61.xml"/><Relationship Id="rId118" Type="http://schemas.openxmlformats.org/officeDocument/2006/relationships/customXml" Target="../customXml/item66.xml"/><Relationship Id="rId80" Type="http://schemas.openxmlformats.org/officeDocument/2006/relationships/customXml" Target="../customXml/item28.xml"/><Relationship Id="rId85" Type="http://schemas.openxmlformats.org/officeDocument/2006/relationships/customXml" Target="../customXml/item3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33" Type="http://schemas.openxmlformats.org/officeDocument/2006/relationships/pivotCacheDefinition" Target="pivotCache/pivotCacheDefinition26.xml"/><Relationship Id="rId38" Type="http://schemas.openxmlformats.org/officeDocument/2006/relationships/pivotCacheDefinition" Target="pivotCache/pivotCacheDefinition31.xml"/><Relationship Id="rId59" Type="http://schemas.openxmlformats.org/officeDocument/2006/relationships/customXml" Target="../customXml/item7.xml"/><Relationship Id="rId103" Type="http://schemas.openxmlformats.org/officeDocument/2006/relationships/customXml" Target="../customXml/item51.xml"/><Relationship Id="rId108" Type="http://schemas.openxmlformats.org/officeDocument/2006/relationships/customXml" Target="../customXml/item56.xml"/><Relationship Id="rId124" Type="http://schemas.openxmlformats.org/officeDocument/2006/relationships/customXml" Target="../customXml/item72.xml"/><Relationship Id="rId54" Type="http://schemas.openxmlformats.org/officeDocument/2006/relationships/customXml" Target="../customXml/item2.xml"/><Relationship Id="rId70" Type="http://schemas.openxmlformats.org/officeDocument/2006/relationships/customXml" Target="../customXml/item18.xml"/><Relationship Id="rId75" Type="http://schemas.openxmlformats.org/officeDocument/2006/relationships/customXml" Target="../customXml/item23.xml"/><Relationship Id="rId91" Type="http://schemas.openxmlformats.org/officeDocument/2006/relationships/customXml" Target="../customXml/item39.xml"/><Relationship Id="rId96" Type="http://schemas.openxmlformats.org/officeDocument/2006/relationships/customXml" Target="../customXml/item44.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49" Type="http://schemas.openxmlformats.org/officeDocument/2006/relationships/styles" Target="styles.xml"/><Relationship Id="rId114" Type="http://schemas.openxmlformats.org/officeDocument/2006/relationships/customXml" Target="../customXml/item62.xml"/><Relationship Id="rId119" Type="http://schemas.openxmlformats.org/officeDocument/2006/relationships/customXml" Target="../customXml/item67.xml"/><Relationship Id="rId44" Type="http://schemas.microsoft.com/office/2007/relationships/slicerCache" Target="slicerCaches/slicerCache5.xml"/><Relationship Id="rId60" Type="http://schemas.openxmlformats.org/officeDocument/2006/relationships/customXml" Target="../customXml/item8.xml"/><Relationship Id="rId65" Type="http://schemas.openxmlformats.org/officeDocument/2006/relationships/customXml" Target="../customXml/item13.xml"/><Relationship Id="rId81" Type="http://schemas.openxmlformats.org/officeDocument/2006/relationships/customXml" Target="../customXml/item29.xml"/><Relationship Id="rId86"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pivotCacheDefinition" Target="pivotCache/pivotCacheDefinition32.xml"/><Relationship Id="rId109" Type="http://schemas.openxmlformats.org/officeDocument/2006/relationships/customXml" Target="../customXml/item57.xml"/><Relationship Id="rId34" Type="http://schemas.openxmlformats.org/officeDocument/2006/relationships/pivotCacheDefinition" Target="pivotCache/pivotCacheDefinition27.xml"/><Relationship Id="rId50" Type="http://schemas.openxmlformats.org/officeDocument/2006/relationships/sharedStrings" Target="sharedStrings.xml"/><Relationship Id="rId55" Type="http://schemas.openxmlformats.org/officeDocument/2006/relationships/customXml" Target="../customXml/item3.xml"/><Relationship Id="rId76" Type="http://schemas.openxmlformats.org/officeDocument/2006/relationships/customXml" Target="../customXml/item24.xml"/><Relationship Id="rId97" Type="http://schemas.openxmlformats.org/officeDocument/2006/relationships/customXml" Target="../customXml/item45.xml"/><Relationship Id="rId104" Type="http://schemas.openxmlformats.org/officeDocument/2006/relationships/customXml" Target="../customXml/item52.xml"/><Relationship Id="rId120" Type="http://schemas.openxmlformats.org/officeDocument/2006/relationships/customXml" Target="../customXml/item68.xml"/><Relationship Id="rId7" Type="http://schemas.openxmlformats.org/officeDocument/2006/relationships/worksheet" Target="worksheets/sheet7.xml"/><Relationship Id="rId71" Type="http://schemas.openxmlformats.org/officeDocument/2006/relationships/customXml" Target="../customXml/item19.xml"/><Relationship Id="rId92" Type="http://schemas.openxmlformats.org/officeDocument/2006/relationships/customXml" Target="../customXml/item40.xml"/><Relationship Id="rId2" Type="http://schemas.openxmlformats.org/officeDocument/2006/relationships/worksheet" Target="worksheets/sheet2.xml"/><Relationship Id="rId29" Type="http://schemas.openxmlformats.org/officeDocument/2006/relationships/pivotCacheDefinition" Target="pivotCache/pivotCacheDefinition22.xml"/><Relationship Id="rId24" Type="http://schemas.openxmlformats.org/officeDocument/2006/relationships/pivotCacheDefinition" Target="pivotCache/pivotCacheDefinition17.xml"/><Relationship Id="rId40" Type="http://schemas.microsoft.com/office/2007/relationships/slicerCache" Target="slicerCaches/slicerCache1.xml"/><Relationship Id="rId45" Type="http://schemas.microsoft.com/office/2007/relationships/slicerCache" Target="slicerCaches/slicerCache6.xml"/><Relationship Id="rId66" Type="http://schemas.openxmlformats.org/officeDocument/2006/relationships/customXml" Target="../customXml/item14.xml"/><Relationship Id="rId87" Type="http://schemas.openxmlformats.org/officeDocument/2006/relationships/customXml" Target="../customXml/item35.xml"/><Relationship Id="rId110" Type="http://schemas.openxmlformats.org/officeDocument/2006/relationships/customXml" Target="../customXml/item58.xml"/><Relationship Id="rId115" Type="http://schemas.openxmlformats.org/officeDocument/2006/relationships/customXml" Target="../customXml/item63.xml"/><Relationship Id="rId61" Type="http://schemas.openxmlformats.org/officeDocument/2006/relationships/customXml" Target="../customXml/item9.xml"/><Relationship Id="rId82" Type="http://schemas.openxmlformats.org/officeDocument/2006/relationships/customXml" Target="../customXml/item30.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30" Type="http://schemas.openxmlformats.org/officeDocument/2006/relationships/pivotCacheDefinition" Target="pivotCache/pivotCacheDefinition23.xml"/><Relationship Id="rId35" Type="http://schemas.openxmlformats.org/officeDocument/2006/relationships/pivotCacheDefinition" Target="pivotCache/pivotCacheDefinition28.xml"/><Relationship Id="rId56" Type="http://schemas.openxmlformats.org/officeDocument/2006/relationships/customXml" Target="../customXml/item4.xml"/><Relationship Id="rId77" Type="http://schemas.openxmlformats.org/officeDocument/2006/relationships/customXml" Target="../customXml/item25.xml"/><Relationship Id="rId100" Type="http://schemas.openxmlformats.org/officeDocument/2006/relationships/customXml" Target="../customXml/item48.xml"/><Relationship Id="rId105" Type="http://schemas.openxmlformats.org/officeDocument/2006/relationships/customXml" Target="../customXml/item53.xml"/><Relationship Id="rId8" Type="http://schemas.openxmlformats.org/officeDocument/2006/relationships/pivotCacheDefinition" Target="pivotCache/pivotCacheDefinition1.xml"/><Relationship Id="rId51" Type="http://schemas.openxmlformats.org/officeDocument/2006/relationships/powerPivotData" Target="model/item.data"/><Relationship Id="rId72" Type="http://schemas.openxmlformats.org/officeDocument/2006/relationships/customXml" Target="../customXml/item20.xml"/><Relationship Id="rId93" Type="http://schemas.openxmlformats.org/officeDocument/2006/relationships/customXml" Target="../customXml/item41.xml"/><Relationship Id="rId98" Type="http://schemas.openxmlformats.org/officeDocument/2006/relationships/customXml" Target="../customXml/item46.xml"/><Relationship Id="rId121" Type="http://schemas.openxmlformats.org/officeDocument/2006/relationships/customXml" Target="../customXml/item69.xml"/><Relationship Id="rId3" Type="http://schemas.openxmlformats.org/officeDocument/2006/relationships/worksheet" Target="worksheets/sheet3.xml"/><Relationship Id="rId25" Type="http://schemas.openxmlformats.org/officeDocument/2006/relationships/pivotCacheDefinition" Target="pivotCache/pivotCacheDefinition18.xml"/><Relationship Id="rId46" Type="http://schemas.microsoft.com/office/2007/relationships/slicerCache" Target="slicerCaches/slicerCache7.xml"/><Relationship Id="rId67" Type="http://schemas.openxmlformats.org/officeDocument/2006/relationships/customXml" Target="../customXml/item15.xml"/><Relationship Id="rId116" Type="http://schemas.openxmlformats.org/officeDocument/2006/relationships/customXml" Target="../customXml/item64.xml"/><Relationship Id="rId20" Type="http://schemas.openxmlformats.org/officeDocument/2006/relationships/pivotCacheDefinition" Target="pivotCache/pivotCacheDefinition13.xml"/><Relationship Id="rId41" Type="http://schemas.microsoft.com/office/2007/relationships/slicerCache" Target="slicerCaches/slicerCache2.xml"/><Relationship Id="rId62" Type="http://schemas.openxmlformats.org/officeDocument/2006/relationships/customXml" Target="../customXml/item10.xml"/><Relationship Id="rId83" Type="http://schemas.openxmlformats.org/officeDocument/2006/relationships/customXml" Target="../customXml/item31.xml"/><Relationship Id="rId88" Type="http://schemas.openxmlformats.org/officeDocument/2006/relationships/customXml" Target="../customXml/item36.xml"/><Relationship Id="rId111" Type="http://schemas.openxmlformats.org/officeDocument/2006/relationships/customXml" Target="../customXml/item59.xml"/><Relationship Id="rId15" Type="http://schemas.openxmlformats.org/officeDocument/2006/relationships/pivotCacheDefinition" Target="pivotCache/pivotCacheDefinition8.xml"/><Relationship Id="rId36" Type="http://schemas.openxmlformats.org/officeDocument/2006/relationships/pivotCacheDefinition" Target="pivotCache/pivotCacheDefinition29.xml"/><Relationship Id="rId57" Type="http://schemas.openxmlformats.org/officeDocument/2006/relationships/customXml" Target="../customXml/item5.xml"/><Relationship Id="rId106" Type="http://schemas.openxmlformats.org/officeDocument/2006/relationships/customXml" Target="../customXml/item54.xml"/><Relationship Id="rId10" Type="http://schemas.openxmlformats.org/officeDocument/2006/relationships/pivotCacheDefinition" Target="pivotCache/pivotCacheDefinition3.xml"/><Relationship Id="rId31" Type="http://schemas.openxmlformats.org/officeDocument/2006/relationships/pivotCacheDefinition" Target="pivotCache/pivotCacheDefinition24.xml"/><Relationship Id="rId52" Type="http://schemas.openxmlformats.org/officeDocument/2006/relationships/calcChain" Target="calcChain.xml"/><Relationship Id="rId73" Type="http://schemas.openxmlformats.org/officeDocument/2006/relationships/customXml" Target="../customXml/item21.xml"/><Relationship Id="rId78" Type="http://schemas.openxmlformats.org/officeDocument/2006/relationships/customXml" Target="../customXml/item26.xml"/><Relationship Id="rId94" Type="http://schemas.openxmlformats.org/officeDocument/2006/relationships/customXml" Target="../customXml/item42.xml"/><Relationship Id="rId99" Type="http://schemas.openxmlformats.org/officeDocument/2006/relationships/customXml" Target="../customXml/item47.xml"/><Relationship Id="rId101" Type="http://schemas.openxmlformats.org/officeDocument/2006/relationships/customXml" Target="../customXml/item49.xml"/><Relationship Id="rId122" Type="http://schemas.openxmlformats.org/officeDocument/2006/relationships/customXml" Target="../customXml/item70.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2.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D05400"/>
                </a:solidFill>
                <a:latin typeface="Arial Rounded MT Bold" panose="020F0704030504030204" pitchFamily="34" charset="0"/>
              </a:rPr>
              <a:t>Performance Growth</a:t>
            </a:r>
          </a:p>
        </c:rich>
      </c:tx>
      <c:layout>
        <c:manualLayout>
          <c:xMode val="edge"/>
          <c:yMode val="edge"/>
          <c:x val="0.21316610232881195"/>
          <c:y val="0.722002635046113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102996500437444"/>
          <c:y val="0.19442200159762638"/>
          <c:w val="0.51905118110236226"/>
          <c:h val="0.80557799840237365"/>
        </c:manualLayout>
      </c:layout>
      <c:doughnutChart>
        <c:varyColors val="1"/>
        <c:ser>
          <c:idx val="0"/>
          <c:order val="0"/>
          <c:tx>
            <c:strRef>
              <c:f>'Training Overview'!$A$87</c:f>
              <c:strCache>
                <c:ptCount val="1"/>
                <c:pt idx="0">
                  <c:v>Performance Growth</c:v>
                </c:pt>
              </c:strCache>
            </c:strRef>
          </c:tx>
          <c:spPr>
            <a:ln>
              <a:noFill/>
            </a:ln>
          </c:spPr>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129-46CC-94FD-ADFFDB41D7A8}"/>
              </c:ext>
            </c:extLst>
          </c:dPt>
          <c:dPt>
            <c:idx val="1"/>
            <c:bubble3D val="0"/>
            <c:spPr>
              <a:solidFill>
                <a:schemeClr val="accent2">
                  <a:alpha val="17000"/>
                </a:schemeClr>
              </a:solidFill>
              <a:ln w="19050">
                <a:noFill/>
              </a:ln>
              <a:effectLst/>
            </c:spPr>
            <c:extLst>
              <c:ext xmlns:c16="http://schemas.microsoft.com/office/drawing/2014/chart" uri="{C3380CC4-5D6E-409C-BE32-E72D297353CC}">
                <c16:uniqueId val="{00000003-A129-46CC-94FD-ADFFDB41D7A8}"/>
              </c:ext>
            </c:extLst>
          </c:dPt>
          <c:dPt>
            <c:idx val="2"/>
            <c:bubble3D val="0"/>
            <c:spPr>
              <a:noFill/>
              <a:ln w="19050">
                <a:noFill/>
              </a:ln>
              <a:effectLst/>
            </c:spPr>
            <c:extLst>
              <c:ext xmlns:c16="http://schemas.microsoft.com/office/drawing/2014/chart" uri="{C3380CC4-5D6E-409C-BE32-E72D297353CC}">
                <c16:uniqueId val="{00000001-A129-46CC-94FD-ADFFDB41D7A8}"/>
              </c:ext>
            </c:extLst>
          </c:dPt>
          <c:val>
            <c:numRef>
              <c:f>'Training Overview'!$B$87:$D$87</c:f>
              <c:numCache>
                <c:formatCode>0.0%</c:formatCode>
                <c:ptCount val="3"/>
                <c:pt idx="0" formatCode="0%">
                  <c:v>0.36406170966110274</c:v>
                </c:pt>
                <c:pt idx="1">
                  <c:v>0.63593829033889726</c:v>
                </c:pt>
                <c:pt idx="2" formatCode="0%">
                  <c:v>1</c:v>
                </c:pt>
              </c:numCache>
            </c:numRef>
          </c:val>
          <c:extLst>
            <c:ext xmlns:c16="http://schemas.microsoft.com/office/drawing/2014/chart" uri="{C3380CC4-5D6E-409C-BE32-E72D297353CC}">
              <c16:uniqueId val="{00000000-A129-46CC-94FD-ADFFDB41D7A8}"/>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Performance!Emp_Score_comparison</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'Training Performance'!$C$145</c:f>
              <c:strCache>
                <c:ptCount val="1"/>
                <c:pt idx="0">
                  <c:v>Average of PreTestScore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'Training Performance'!$B$146:$B$152</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Performance'!$C$146:$C$152</c:f>
              <c:numCache>
                <c:formatCode>0.00</c:formatCode>
                <c:ptCount val="7"/>
                <c:pt idx="0">
                  <c:v>51.705882352941174</c:v>
                </c:pt>
                <c:pt idx="1">
                  <c:v>52.826086956521742</c:v>
                </c:pt>
                <c:pt idx="2">
                  <c:v>54.875</c:v>
                </c:pt>
                <c:pt idx="3">
                  <c:v>56.888888888888886</c:v>
                </c:pt>
                <c:pt idx="4">
                  <c:v>55.875</c:v>
                </c:pt>
                <c:pt idx="5">
                  <c:v>54</c:v>
                </c:pt>
                <c:pt idx="6">
                  <c:v>55.964285714285715</c:v>
                </c:pt>
              </c:numCache>
            </c:numRef>
          </c:val>
          <c:extLst>
            <c:ext xmlns:c16="http://schemas.microsoft.com/office/drawing/2014/chart" uri="{C3380CC4-5D6E-409C-BE32-E72D297353CC}">
              <c16:uniqueId val="{00000000-5D33-4542-B18D-A19E8C799CED}"/>
            </c:ext>
          </c:extLst>
        </c:ser>
        <c:ser>
          <c:idx val="1"/>
          <c:order val="1"/>
          <c:tx>
            <c:strRef>
              <c:f>'Training Performance'!$D$145</c:f>
              <c:strCache>
                <c:ptCount val="1"/>
                <c:pt idx="0">
                  <c:v>Average of PostTestScore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'Training Performance'!$B$146:$B$152</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Performance'!$D$146:$D$152</c:f>
              <c:numCache>
                <c:formatCode>0.00</c:formatCode>
                <c:ptCount val="7"/>
                <c:pt idx="0">
                  <c:v>73.647058823529406</c:v>
                </c:pt>
                <c:pt idx="1">
                  <c:v>75.608695652173907</c:v>
                </c:pt>
                <c:pt idx="2">
                  <c:v>74.875</c:v>
                </c:pt>
                <c:pt idx="3">
                  <c:v>72.333333333333329</c:v>
                </c:pt>
                <c:pt idx="4">
                  <c:v>73.375</c:v>
                </c:pt>
                <c:pt idx="5">
                  <c:v>74.028571428571425</c:v>
                </c:pt>
                <c:pt idx="6">
                  <c:v>76.071428571428569</c:v>
                </c:pt>
              </c:numCache>
            </c:numRef>
          </c:val>
          <c:extLst>
            <c:ext xmlns:c16="http://schemas.microsoft.com/office/drawing/2014/chart" uri="{C3380CC4-5D6E-409C-BE32-E72D297353CC}">
              <c16:uniqueId val="{00000001-5D33-4542-B18D-A19E8C799CED}"/>
            </c:ext>
          </c:extLst>
        </c:ser>
        <c:dLbls>
          <c:dLblPos val="outEnd"/>
          <c:showLegendKey val="0"/>
          <c:showVal val="1"/>
          <c:showCatName val="0"/>
          <c:showSerName val="0"/>
          <c:showPercent val="0"/>
          <c:showBubbleSize val="0"/>
        </c:dLbls>
        <c:gapWidth val="199"/>
        <c:axId val="335633807"/>
        <c:axId val="335617487"/>
      </c:barChart>
      <c:catAx>
        <c:axId val="33563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35617487"/>
        <c:crosses val="autoZero"/>
        <c:auto val="1"/>
        <c:lblAlgn val="ctr"/>
        <c:lblOffset val="100"/>
        <c:noMultiLvlLbl val="0"/>
      </c:catAx>
      <c:valAx>
        <c:axId val="3356174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63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4183-4D1B-B9D2-5A642B4576DE}"/>
              </c:ext>
            </c:extLst>
          </c:dPt>
          <c:dPt>
            <c:idx val="1"/>
            <c:bubble3D val="0"/>
            <c:explosion val="4"/>
            <c:spPr>
              <a:solidFill>
                <a:schemeClr val="lt1"/>
              </a:solidFill>
              <a:ln w="19050">
                <a:solidFill>
                  <a:schemeClr val="accent1"/>
                </a:solidFill>
              </a:ln>
              <a:effectLst/>
            </c:spPr>
            <c:extLst>
              <c:ext xmlns:c16="http://schemas.microsoft.com/office/drawing/2014/chart" uri="{C3380CC4-5D6E-409C-BE32-E72D297353CC}">
                <c16:uniqueId val="{00000003-4183-4D1B-B9D2-5A642B4576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'Training Performance'!$A$74:$A$75</c:f>
              <c:strCache>
                <c:ptCount val="2"/>
                <c:pt idx="0">
                  <c:v>Succeed</c:v>
                </c:pt>
                <c:pt idx="1">
                  <c:v>Not Passed</c:v>
                </c:pt>
              </c:strCache>
            </c:strRef>
          </c:cat>
          <c:val>
            <c:numRef>
              <c:f>'Training Performance'!$B$74:$B$75</c:f>
              <c:numCache>
                <c:formatCode>0%</c:formatCode>
                <c:ptCount val="2"/>
                <c:pt idx="0">
                  <c:v>0.22068965517241379</c:v>
                </c:pt>
                <c:pt idx="1">
                  <c:v>0.77931034482758621</c:v>
                </c:pt>
              </c:numCache>
            </c:numRef>
          </c:val>
          <c:extLst>
            <c:ext xmlns:c16="http://schemas.microsoft.com/office/drawing/2014/chart" uri="{C3380CC4-5D6E-409C-BE32-E72D297353CC}">
              <c16:uniqueId val="{00000004-4183-4D1B-B9D2-5A642B4576DE}"/>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Cost</a:t>
            </a:r>
            <a:r>
              <a:rPr lang="en-US" baseline="0"/>
              <a:t> vs. Budget</a:t>
            </a:r>
            <a:endParaRPr lang="en-US"/>
          </a:p>
        </c:rich>
      </c:tx>
      <c:layout>
        <c:manualLayout>
          <c:xMode val="edge"/>
          <c:yMode val="edge"/>
          <c:x val="0.31647953360756498"/>
          <c:y val="1.757106336409076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26601957576435764"/>
          <c:y val="0.16423076441800138"/>
          <c:w val="0.35929649576086448"/>
          <c:h val="0.71262686899407734"/>
        </c:manualLayout>
      </c:layout>
      <c:doughnutChart>
        <c:varyColors val="1"/>
        <c:ser>
          <c:idx val="0"/>
          <c:order val="0"/>
          <c:spPr>
            <a:gradFill>
              <a:gsLst>
                <a:gs pos="0">
                  <a:srgbClr val="0E2841"/>
                </a:gs>
                <a:gs pos="35000">
                  <a:srgbClr val="0E2841"/>
                </a:gs>
                <a:gs pos="83000">
                  <a:srgbClr val="0E2841"/>
                </a:gs>
                <a:gs pos="100000">
                  <a:srgbClr val="0E2841"/>
                </a:gs>
              </a:gsLst>
              <a:lin ang="5400000" scaled="1"/>
            </a:gradFill>
            <a:ln w="57150">
              <a:solidFill>
                <a:srgbClr val="0E2841"/>
              </a:solidFill>
            </a:ln>
          </c:spPr>
          <c:dPt>
            <c:idx val="0"/>
            <c:bubble3D val="0"/>
            <c:spPr>
              <a:gradFill>
                <a:gsLst>
                  <a:gs pos="0">
                    <a:srgbClr val="0E2841"/>
                  </a:gs>
                  <a:gs pos="35000">
                    <a:srgbClr val="0E2841"/>
                  </a:gs>
                  <a:gs pos="83000">
                    <a:srgbClr val="0E2841"/>
                  </a:gs>
                  <a:gs pos="100000">
                    <a:srgbClr val="0E2841"/>
                  </a:gs>
                </a:gsLst>
                <a:lin ang="5400000" scaled="1"/>
              </a:gradFill>
              <a:ln w="57150">
                <a:solidFill>
                  <a:srgbClr val="0E2841"/>
                </a:solidFill>
              </a:ln>
              <a:effectLst/>
            </c:spPr>
            <c:extLst>
              <c:ext xmlns:c16="http://schemas.microsoft.com/office/drawing/2014/chart" uri="{C3380CC4-5D6E-409C-BE32-E72D297353CC}">
                <c16:uniqueId val="{00000001-78CC-422A-9020-495D5EDBB678}"/>
              </c:ext>
            </c:extLst>
          </c:dPt>
          <c:dPt>
            <c:idx val="1"/>
            <c:bubble3D val="0"/>
            <c:spPr>
              <a:solidFill>
                <a:srgbClr val="F48739"/>
              </a:solidFill>
              <a:ln w="12700">
                <a:solidFill>
                  <a:schemeClr val="bg1">
                    <a:alpha val="94000"/>
                  </a:schemeClr>
                </a:solidFill>
              </a:ln>
              <a:effectLst/>
            </c:spPr>
            <c:extLst>
              <c:ext xmlns:c16="http://schemas.microsoft.com/office/drawing/2014/chart" uri="{C3380CC4-5D6E-409C-BE32-E72D297353CC}">
                <c16:uniqueId val="{00000002-78CC-422A-9020-495D5EDBB678}"/>
              </c:ext>
            </c:extLst>
          </c:dPt>
          <c:cat>
            <c:strRef>
              <c:f>'Training Cost'!$A$71:$A$72</c:f>
              <c:strCache>
                <c:ptCount val="2"/>
                <c:pt idx="0">
                  <c:v>Spending</c:v>
                </c:pt>
                <c:pt idx="1">
                  <c:v>Remaining</c:v>
                </c:pt>
              </c:strCache>
            </c:strRef>
          </c:cat>
          <c:val>
            <c:numRef>
              <c:f>'Training Cost'!$B$71:$B$72</c:f>
              <c:numCache>
                <c:formatCode>#,##0,"K"</c:formatCode>
                <c:ptCount val="2"/>
                <c:pt idx="0" formatCode="#,##0.0,&quot;K&quot;">
                  <c:v>95068</c:v>
                </c:pt>
                <c:pt idx="1">
                  <c:v>1230</c:v>
                </c:pt>
              </c:numCache>
            </c:numRef>
          </c:val>
          <c:extLst>
            <c:ext xmlns:c16="http://schemas.microsoft.com/office/drawing/2014/chart" uri="{C3380CC4-5D6E-409C-BE32-E72D297353CC}">
              <c16:uniqueId val="{00000000-78CC-422A-9020-495D5EDBB678}"/>
            </c:ext>
          </c:extLst>
        </c:ser>
        <c:dLbls>
          <c:showLegendKey val="0"/>
          <c:showVal val="0"/>
          <c:showCatName val="0"/>
          <c:showSerName val="0"/>
          <c:showPercent val="0"/>
          <c:showBubbleSize val="0"/>
          <c:showLeaderLines val="1"/>
        </c:dLbls>
        <c:firstSliceAng val="0"/>
        <c:holeSize val="74"/>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Cost!budgetCost by program</c:name>
    <c:fmtId val="0"/>
  </c:pivotSource>
  <c:chart>
    <c:autoTitleDeleted val="0"/>
    <c:pivotFmts>
      <c:pivotFmt>
        <c:idx val="0"/>
        <c:spPr>
          <a:solidFill>
            <a:srgbClr val="0E2841"/>
          </a:solidFill>
          <a:ln>
            <a:solidFill>
              <a:srgbClr val="5A3DDF"/>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A1FC">
              <a:alpha val="36000"/>
            </a:srgb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103055697465184E-2"/>
          <c:y val="0.13786823340195151"/>
          <c:w val="0.83652395021827131"/>
          <c:h val="0.65890115882952716"/>
        </c:manualLayout>
      </c:layout>
      <c:barChart>
        <c:barDir val="col"/>
        <c:grouping val="clustered"/>
        <c:varyColors val="0"/>
        <c:ser>
          <c:idx val="0"/>
          <c:order val="0"/>
          <c:tx>
            <c:strRef>
              <c:f>'Training Cost'!$B$81</c:f>
              <c:strCache>
                <c:ptCount val="1"/>
                <c:pt idx="0">
                  <c:v>Sum of Training Cost</c:v>
                </c:pt>
              </c:strCache>
            </c:strRef>
          </c:tx>
          <c:spPr>
            <a:solidFill>
              <a:srgbClr val="66A1FC">
                <a:alpha val="36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 Cost'!$A$82:$A$88</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Cost'!$B$82:$B$88</c:f>
              <c:numCache>
                <c:formatCode>#,##0.0,\ "K"</c:formatCode>
                <c:ptCount val="7"/>
                <c:pt idx="0">
                  <c:v>9330</c:v>
                </c:pt>
                <c:pt idx="1">
                  <c:v>13185</c:v>
                </c:pt>
                <c:pt idx="2">
                  <c:v>18600</c:v>
                </c:pt>
                <c:pt idx="3">
                  <c:v>11446</c:v>
                </c:pt>
                <c:pt idx="4">
                  <c:v>8134</c:v>
                </c:pt>
                <c:pt idx="5">
                  <c:v>18229</c:v>
                </c:pt>
                <c:pt idx="6">
                  <c:v>16144</c:v>
                </c:pt>
              </c:numCache>
            </c:numRef>
          </c:val>
          <c:extLst>
            <c:ext xmlns:c16="http://schemas.microsoft.com/office/drawing/2014/chart" uri="{C3380CC4-5D6E-409C-BE32-E72D297353CC}">
              <c16:uniqueId val="{00000000-9687-422E-855F-C67CEC689733}"/>
            </c:ext>
          </c:extLst>
        </c:ser>
        <c:ser>
          <c:idx val="1"/>
          <c:order val="1"/>
          <c:tx>
            <c:strRef>
              <c:f>'Training Cost'!$C$81</c:f>
              <c:strCache>
                <c:ptCount val="1"/>
                <c:pt idx="0">
                  <c:v>Sum of Training Budget</c:v>
                </c:pt>
              </c:strCache>
            </c:strRef>
          </c:tx>
          <c:spPr>
            <a:solidFill>
              <a:srgbClr val="0E2841"/>
            </a:solidFill>
            <a:ln>
              <a:solidFill>
                <a:srgbClr val="5A3DDF"/>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 Cost'!$A$82:$A$88</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Cost'!$C$82:$C$88</c:f>
              <c:numCache>
                <c:formatCode>#,##0.0,\ "K"</c:formatCode>
                <c:ptCount val="7"/>
                <c:pt idx="0">
                  <c:v>9752</c:v>
                </c:pt>
                <c:pt idx="1">
                  <c:v>13507</c:v>
                </c:pt>
                <c:pt idx="2">
                  <c:v>17260</c:v>
                </c:pt>
                <c:pt idx="3">
                  <c:v>11683</c:v>
                </c:pt>
                <c:pt idx="4">
                  <c:v>8537</c:v>
                </c:pt>
                <c:pt idx="5">
                  <c:v>18966</c:v>
                </c:pt>
                <c:pt idx="6">
                  <c:v>16593</c:v>
                </c:pt>
              </c:numCache>
            </c:numRef>
          </c:val>
          <c:extLst>
            <c:ext xmlns:c16="http://schemas.microsoft.com/office/drawing/2014/chart" uri="{C3380CC4-5D6E-409C-BE32-E72D297353CC}">
              <c16:uniqueId val="{00000001-9687-422E-855F-C67CEC689733}"/>
            </c:ext>
          </c:extLst>
        </c:ser>
        <c:ser>
          <c:idx val="2"/>
          <c:order val="2"/>
          <c:tx>
            <c:strRef>
              <c:f>'Training Cost'!$D$81</c:f>
              <c:strCache>
                <c:ptCount val="1"/>
                <c:pt idx="0">
                  <c:v>Performance Growth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 Cost'!$A$82:$A$88</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Cost'!$D$82:$D$88</c:f>
              <c:numCache>
                <c:formatCode>0%</c:formatCode>
                <c:ptCount val="7"/>
                <c:pt idx="0">
                  <c:v>0.42434584755403865</c:v>
                </c:pt>
                <c:pt idx="1">
                  <c:v>0.43127572016460886</c:v>
                </c:pt>
                <c:pt idx="2">
                  <c:v>0.36446469248291574</c:v>
                </c:pt>
                <c:pt idx="3">
                  <c:v>0.271484375</c:v>
                </c:pt>
                <c:pt idx="4">
                  <c:v>0.31319910514541388</c:v>
                </c:pt>
                <c:pt idx="5">
                  <c:v>0.37089947089947084</c:v>
                </c:pt>
                <c:pt idx="6">
                  <c:v>0.35928525845564768</c:v>
                </c:pt>
              </c:numCache>
            </c:numRef>
          </c:val>
          <c:extLst>
            <c:ext xmlns:c16="http://schemas.microsoft.com/office/drawing/2014/chart" uri="{C3380CC4-5D6E-409C-BE32-E72D297353CC}">
              <c16:uniqueId val="{00000000-75BE-4D47-A0A0-A6C01BDA736E}"/>
            </c:ext>
          </c:extLst>
        </c:ser>
        <c:dLbls>
          <c:dLblPos val="outEnd"/>
          <c:showLegendKey val="0"/>
          <c:showVal val="1"/>
          <c:showCatName val="0"/>
          <c:showSerName val="0"/>
          <c:showPercent val="0"/>
          <c:showBubbleSize val="0"/>
        </c:dLbls>
        <c:gapWidth val="100"/>
        <c:overlap val="-24"/>
        <c:axId val="334627391"/>
        <c:axId val="334630271"/>
      </c:barChart>
      <c:catAx>
        <c:axId val="3346273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30271"/>
        <c:crosses val="autoZero"/>
        <c:auto val="1"/>
        <c:lblAlgn val="ctr"/>
        <c:lblOffset val="100"/>
        <c:noMultiLvlLbl val="0"/>
      </c:catAx>
      <c:valAx>
        <c:axId val="334630271"/>
        <c:scaling>
          <c:orientation val="minMax"/>
        </c:scaling>
        <c:delete val="1"/>
        <c:axPos val="l"/>
        <c:numFmt formatCode="#,##0.0,\ &quot;K&quot;" sourceLinked="1"/>
        <c:majorTickMark val="none"/>
        <c:minorTickMark val="none"/>
        <c:tickLblPos val="nextTo"/>
        <c:crossAx val="33462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[Training_Data Performance_Analysis.xlsx]Training Cost!Days_Cost by month</c:name>
    <c:fmtId val="1"/>
  </c:pivotSource>
  <c:chart>
    <c:autoTitleDeleted val="0"/>
    <c:pivotFmts>
      <c:pivotFmt>
        <c:idx val="0"/>
        <c:spPr>
          <a:ln w="15875" cap="rnd">
            <a:gradFill flip="none" rotWithShape="1">
              <a:gsLst>
                <a:gs pos="0">
                  <a:srgbClr val="FF6600"/>
                </a:gs>
                <a:gs pos="48000">
                  <a:srgbClr val="FFCC99"/>
                </a:gs>
                <a:gs pos="100000">
                  <a:srgbClr val="481443"/>
                </a:gs>
              </a:gsLst>
              <a:lin ang="16200000" scaled="1"/>
              <a:tileRect/>
            </a:gradFill>
            <a:round/>
          </a:ln>
          <a:effectLst>
            <a:glow rad="25400">
              <a:srgbClr val="0F9ED5">
                <a:satMod val="175000"/>
                <a:alpha val="23000"/>
              </a:srgbClr>
            </a:glow>
            <a:outerShdw blurRad="50800" dist="38100" dir="18900000" algn="bl" rotWithShape="0">
              <a:prstClr val="black">
                <a:alpha val="40000"/>
              </a:prstClr>
            </a:outerShdw>
          </a:effectLst>
        </c:spPr>
        <c:marker>
          <c:symbol val="circle"/>
          <c:size val="5"/>
          <c:spPr>
            <a:gradFill>
              <a:gsLst>
                <a:gs pos="0">
                  <a:srgbClr val="0E2841"/>
                </a:gs>
                <a:gs pos="52000">
                  <a:srgbClr val="156082">
                    <a:lumMod val="45000"/>
                    <a:lumOff val="55000"/>
                  </a:srgbClr>
                </a:gs>
                <a:gs pos="100000">
                  <a:srgbClr val="156082">
                    <a:lumMod val="30000"/>
                    <a:lumOff val="70000"/>
                  </a:srgbClr>
                </a:gs>
              </a:gsLst>
              <a:path path="circle">
                <a:fillToRect l="100000" t="100000"/>
              </a:path>
            </a:gradFill>
            <a:ln w="9525">
              <a:noFill/>
            </a:ln>
            <a:effectLst>
              <a:glow rad="25400">
                <a:srgbClr val="0F9ED5">
                  <a:satMod val="175000"/>
                  <a:alpha val="23000"/>
                </a:srgbClr>
              </a:glow>
              <a:outerShdw blurRad="50800" dist="38100" dir="18900000" algn="b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E28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'Training Cost'!$C$118</c:f>
              <c:strCache>
                <c:ptCount val="1"/>
                <c:pt idx="0">
                  <c:v>Sum of Training Cost</c:v>
                </c:pt>
              </c:strCache>
            </c:strRef>
          </c:tx>
          <c:spPr>
            <a:solidFill>
              <a:srgbClr val="0E2841"/>
            </a:solidFill>
            <a:ln>
              <a:noFill/>
            </a:ln>
            <a:effectLst/>
          </c:spPr>
          <c:invertIfNegative val="0"/>
          <c:cat>
            <c:strRef>
              <c:f>'Training Cost'!$A$119:$A$130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'Training Cost'!$C$119:$C$130</c:f>
              <c:numCache>
                <c:formatCode>#,##0.0,"K"</c:formatCode>
                <c:ptCount val="12"/>
                <c:pt idx="0">
                  <c:v>7911</c:v>
                </c:pt>
                <c:pt idx="1">
                  <c:v>4273</c:v>
                </c:pt>
                <c:pt idx="2">
                  <c:v>6879</c:v>
                </c:pt>
                <c:pt idx="3">
                  <c:v>4271</c:v>
                </c:pt>
                <c:pt idx="4">
                  <c:v>15729</c:v>
                </c:pt>
                <c:pt idx="5">
                  <c:v>9851</c:v>
                </c:pt>
                <c:pt idx="6">
                  <c:v>7585</c:v>
                </c:pt>
                <c:pt idx="7">
                  <c:v>9645</c:v>
                </c:pt>
                <c:pt idx="8">
                  <c:v>5301</c:v>
                </c:pt>
                <c:pt idx="9">
                  <c:v>8690</c:v>
                </c:pt>
                <c:pt idx="10">
                  <c:v>7097</c:v>
                </c:pt>
                <c:pt idx="11">
                  <c:v>7836</c:v>
                </c:pt>
              </c:numCache>
            </c:numRef>
          </c:val>
          <c:extLst>
            <c:ext xmlns:c16="http://schemas.microsoft.com/office/drawing/2014/chart" uri="{C3380CC4-5D6E-409C-BE32-E72D297353CC}">
              <c16:uniqueId val="{00000001-E2B2-474C-82AD-C5C8AB86AE2A}"/>
            </c:ext>
          </c:extLst>
        </c:ser>
        <c:dLbls>
          <c:showLegendKey val="0"/>
          <c:showVal val="0"/>
          <c:showCatName val="0"/>
          <c:showSerName val="0"/>
          <c:showPercent val="0"/>
          <c:showBubbleSize val="0"/>
        </c:dLbls>
        <c:gapWidth val="64"/>
        <c:overlap val="1"/>
        <c:axId val="484000111"/>
        <c:axId val="483976591"/>
      </c:barChart>
      <c:lineChart>
        <c:grouping val="standard"/>
        <c:varyColors val="0"/>
        <c:ser>
          <c:idx val="0"/>
          <c:order val="0"/>
          <c:tx>
            <c:strRef>
              <c:f>'Training Cost'!$B$118</c:f>
              <c:strCache>
                <c:ptCount val="1"/>
                <c:pt idx="0">
                  <c:v>Sum of Training Duration(Days)</c:v>
                </c:pt>
              </c:strCache>
            </c:strRef>
          </c:tx>
          <c:spPr>
            <a:ln w="15875" cap="rnd">
              <a:gradFill flip="none" rotWithShape="1">
                <a:gsLst>
                  <a:gs pos="0">
                    <a:srgbClr val="FF6600"/>
                  </a:gs>
                  <a:gs pos="48000">
                    <a:srgbClr val="FFCC99"/>
                  </a:gs>
                  <a:gs pos="100000">
                    <a:srgbClr val="481443"/>
                  </a:gs>
                </a:gsLst>
                <a:lin ang="16200000" scaled="1"/>
                <a:tileRect/>
              </a:gradFill>
              <a:round/>
            </a:ln>
            <a:effectLst>
              <a:glow rad="25400">
                <a:srgbClr val="0F9ED5">
                  <a:satMod val="175000"/>
                  <a:alpha val="23000"/>
                </a:srgbClr>
              </a:glow>
              <a:outerShdw blurRad="50800" dist="38100" dir="18900000" algn="bl" rotWithShape="0">
                <a:prstClr val="black">
                  <a:alpha val="40000"/>
                </a:prstClr>
              </a:outerShdw>
            </a:effectLst>
          </c:spPr>
          <c:marker>
            <c:symbol val="circle"/>
            <c:size val="5"/>
            <c:spPr>
              <a:gradFill>
                <a:gsLst>
                  <a:gs pos="0">
                    <a:srgbClr val="0E2841"/>
                  </a:gs>
                  <a:gs pos="52000">
                    <a:srgbClr val="156082">
                      <a:lumMod val="45000"/>
                      <a:lumOff val="55000"/>
                    </a:srgbClr>
                  </a:gs>
                  <a:gs pos="100000">
                    <a:srgbClr val="156082">
                      <a:lumMod val="30000"/>
                      <a:lumOff val="70000"/>
                    </a:srgbClr>
                  </a:gs>
                </a:gsLst>
                <a:path path="circle">
                  <a:fillToRect l="100000" t="100000"/>
                </a:path>
              </a:gradFill>
              <a:ln w="9525">
                <a:noFill/>
              </a:ln>
              <a:effectLst>
                <a:glow rad="25400">
                  <a:srgbClr val="0F9ED5">
                    <a:satMod val="175000"/>
                    <a:alpha val="23000"/>
                  </a:srgbClr>
                </a:glow>
                <a:outerShdw blurRad="50800" dist="38100" dir="18900000" algn="bl" rotWithShape="0">
                  <a:prstClr val="black">
                    <a:alpha val="40000"/>
                  </a:prstClr>
                </a:outerShdw>
              </a:effectLst>
            </c:spPr>
          </c:marker>
          <c:cat>
            <c:strRef>
              <c:f>'Training Cost'!$A$119:$A$130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'Training Cost'!$B$119:$B$130</c:f>
              <c:numCache>
                <c:formatCode>General</c:formatCode>
                <c:ptCount val="12"/>
                <c:pt idx="0">
                  <c:v>42</c:v>
                </c:pt>
                <c:pt idx="1">
                  <c:v>17</c:v>
                </c:pt>
                <c:pt idx="2">
                  <c:v>31</c:v>
                </c:pt>
                <c:pt idx="3">
                  <c:v>23</c:v>
                </c:pt>
                <c:pt idx="4">
                  <c:v>63</c:v>
                </c:pt>
                <c:pt idx="5">
                  <c:v>37</c:v>
                </c:pt>
                <c:pt idx="6">
                  <c:v>38</c:v>
                </c:pt>
                <c:pt idx="7">
                  <c:v>39</c:v>
                </c:pt>
                <c:pt idx="8">
                  <c:v>26</c:v>
                </c:pt>
                <c:pt idx="9">
                  <c:v>44</c:v>
                </c:pt>
                <c:pt idx="10">
                  <c:v>34</c:v>
                </c:pt>
                <c:pt idx="11">
                  <c:v>44</c:v>
                </c:pt>
              </c:numCache>
            </c:numRef>
          </c:val>
          <c:smooth val="1"/>
          <c:extLst>
            <c:ext xmlns:c16="http://schemas.microsoft.com/office/drawing/2014/chart" uri="{C3380CC4-5D6E-409C-BE32-E72D297353CC}">
              <c16:uniqueId val="{00000000-E2B2-474C-82AD-C5C8AB86AE2A}"/>
            </c:ext>
          </c:extLst>
        </c:ser>
        <c:dLbls>
          <c:showLegendKey val="0"/>
          <c:showVal val="0"/>
          <c:showCatName val="0"/>
          <c:showSerName val="0"/>
          <c:showPercent val="0"/>
          <c:showBubbleSize val="0"/>
        </c:dLbls>
        <c:marker val="1"/>
        <c:smooth val="0"/>
        <c:axId val="483984271"/>
        <c:axId val="483978991"/>
      </c:lineChart>
      <c:catAx>
        <c:axId val="48400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83976591"/>
        <c:crosses val="autoZero"/>
        <c:auto val="1"/>
        <c:lblAlgn val="ctr"/>
        <c:lblOffset val="100"/>
        <c:noMultiLvlLbl val="0"/>
      </c:catAx>
      <c:valAx>
        <c:axId val="483976591"/>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84000111"/>
        <c:crosses val="autoZero"/>
        <c:crossBetween val="between"/>
      </c:valAx>
      <c:valAx>
        <c:axId val="4839789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83984271"/>
        <c:crosses val="max"/>
        <c:crossBetween val="between"/>
      </c:valAx>
      <c:catAx>
        <c:axId val="483984271"/>
        <c:scaling>
          <c:orientation val="minMax"/>
        </c:scaling>
        <c:delete val="1"/>
        <c:axPos val="b"/>
        <c:numFmt formatCode="General" sourceLinked="1"/>
        <c:majorTickMark val="out"/>
        <c:minorTickMark val="none"/>
        <c:tickLblPos val="nextTo"/>
        <c:crossAx val="4839789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Cost!Cost by Tr.Type</c:name>
    <c:fmtId val="0"/>
  </c:pivotSource>
  <c:chart>
    <c:autoTitleDeleted val="1"/>
    <c:pivotFmts>
      <c:pivotFmt>
        <c:idx val="0"/>
        <c:spPr>
          <a:solidFill>
            <a:srgbClr val="FF66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FF6600"/>
          </a:solidFill>
          <a:ln w="19050">
            <a:solidFill>
              <a:schemeClr val="bg1"/>
            </a:solidFill>
          </a:ln>
          <a:effectLst/>
        </c:spPr>
        <c:dLbl>
          <c:idx val="0"/>
          <c:layout>
            <c:manualLayout>
              <c:x val="-5.5555555555556572E-3"/>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0E2841"/>
          </a:solidFill>
          <a:ln w="19050">
            <a:solidFill>
              <a:schemeClr val="bg1"/>
            </a:solidFill>
          </a:ln>
          <a:effectLst/>
        </c:spPr>
      </c:pivotFmt>
      <c:pivotFmt>
        <c:idx val="3"/>
        <c:spPr>
          <a:solidFill>
            <a:srgbClr val="FF6600"/>
          </a:solidFill>
          <a:ln w="19050">
            <a:solidFill>
              <a:schemeClr val="bg1"/>
            </a:solidFill>
          </a:ln>
          <a:effectLst/>
        </c:spPr>
      </c:pivotFmt>
    </c:pivotFmts>
    <c:plotArea>
      <c:layout>
        <c:manualLayout>
          <c:layoutTarget val="inner"/>
          <c:xMode val="edge"/>
          <c:yMode val="edge"/>
          <c:x val="0.33147802319281838"/>
          <c:y val="0.16502952755905514"/>
          <c:w val="0.42546024461993115"/>
          <c:h val="0.73517023913677471"/>
        </c:manualLayout>
      </c:layout>
      <c:doughnutChart>
        <c:varyColors val="1"/>
        <c:ser>
          <c:idx val="0"/>
          <c:order val="0"/>
          <c:tx>
            <c:strRef>
              <c:f>'Training Cost'!$B$103</c:f>
              <c:strCache>
                <c:ptCount val="1"/>
                <c:pt idx="0">
                  <c:v>Total</c:v>
                </c:pt>
              </c:strCache>
            </c:strRef>
          </c:tx>
          <c:spPr>
            <a:solidFill>
              <a:srgbClr val="FF6600"/>
            </a:solidFill>
            <a:ln w="19050">
              <a:solidFill>
                <a:schemeClr val="bg1"/>
              </a:solidFill>
            </a:ln>
            <a:effectLst/>
          </c:spPr>
          <c:dPt>
            <c:idx val="0"/>
            <c:bubble3D val="0"/>
            <c:spPr>
              <a:solidFill>
                <a:srgbClr val="FF6600"/>
              </a:solidFill>
              <a:ln w="19050">
                <a:solidFill>
                  <a:schemeClr val="bg1"/>
                </a:solidFill>
              </a:ln>
              <a:effectLst/>
            </c:spPr>
            <c:extLst>
              <c:ext xmlns:c16="http://schemas.microsoft.com/office/drawing/2014/chart" uri="{C3380CC4-5D6E-409C-BE32-E72D297353CC}">
                <c16:uniqueId val="{00000002-70CC-4C7E-B3FE-323A79E68C65}"/>
              </c:ext>
            </c:extLst>
          </c:dPt>
          <c:dPt>
            <c:idx val="1"/>
            <c:bubble3D val="0"/>
            <c:spPr>
              <a:solidFill>
                <a:srgbClr val="0E2841"/>
              </a:solidFill>
              <a:ln w="19050">
                <a:solidFill>
                  <a:schemeClr val="bg1"/>
                </a:solidFill>
              </a:ln>
              <a:effectLst/>
            </c:spPr>
            <c:extLst>
              <c:ext xmlns:c16="http://schemas.microsoft.com/office/drawing/2014/chart" uri="{C3380CC4-5D6E-409C-BE32-E72D297353CC}">
                <c16:uniqueId val="{00000003-70CC-4C7E-B3FE-323A79E68C65}"/>
              </c:ext>
            </c:extLst>
          </c:dPt>
          <c:dLbls>
            <c:dLbl>
              <c:idx val="0"/>
              <c:layout>
                <c:manualLayout>
                  <c:x val="-5.5555555555556572E-3"/>
                  <c:y val="4.629629629629586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0CC-4C7E-B3FE-323A79E68C6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'Training Cost'!$A$104:$A$105</c:f>
              <c:strCache>
                <c:ptCount val="2"/>
                <c:pt idx="0">
                  <c:v>External</c:v>
                </c:pt>
                <c:pt idx="1">
                  <c:v>Internal</c:v>
                </c:pt>
              </c:strCache>
            </c:strRef>
          </c:cat>
          <c:val>
            <c:numRef>
              <c:f>'Training Cost'!$B$104:$B$105</c:f>
              <c:numCache>
                <c:formatCode>#,##0,"K"</c:formatCode>
                <c:ptCount val="2"/>
                <c:pt idx="0">
                  <c:v>30046</c:v>
                </c:pt>
                <c:pt idx="1">
                  <c:v>65022</c:v>
                </c:pt>
              </c:numCache>
            </c:numRef>
          </c:val>
          <c:extLst>
            <c:ext xmlns:c16="http://schemas.microsoft.com/office/drawing/2014/chart" uri="{C3380CC4-5D6E-409C-BE32-E72D297353CC}">
              <c16:uniqueId val="{00000000-70CC-4C7E-B3FE-323A79E68C65}"/>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Cost!Monthly cost </c:name>
    <c:fmtId val="29"/>
  </c:pivotSource>
  <c:chart>
    <c:autoTitleDeleted val="1"/>
    <c:pivotFmts>
      <c:pivotFmt>
        <c:idx val="0"/>
        <c:spPr>
          <a:pattFill prst="ltUpDiag">
            <a:fgClr>
              <a:schemeClr val="accent1"/>
            </a:fgClr>
            <a:bgClr>
              <a:schemeClr val="lt1"/>
            </a:bgClr>
          </a:pattFill>
          <a:ln w="25400" cap="rnd">
            <a:solidFill>
              <a:srgbClr val="0E284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156082"/>
            </a:solid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'Training Cost'!$B$166</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'Training Cost'!$A$167:$A$178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'Training Cost'!$B$167:$B$178</c:f>
              <c:numCache>
                <c:formatCode>#,##0.00,\ "K"</c:formatCode>
                <c:ptCount val="12"/>
                <c:pt idx="0">
                  <c:v>8007</c:v>
                </c:pt>
                <c:pt idx="1">
                  <c:v>4356</c:v>
                </c:pt>
                <c:pt idx="2">
                  <c:v>7115</c:v>
                </c:pt>
                <c:pt idx="3">
                  <c:v>4468</c:v>
                </c:pt>
                <c:pt idx="4">
                  <c:v>15510</c:v>
                </c:pt>
                <c:pt idx="5">
                  <c:v>10107</c:v>
                </c:pt>
                <c:pt idx="6">
                  <c:v>7948</c:v>
                </c:pt>
                <c:pt idx="7">
                  <c:v>9007</c:v>
                </c:pt>
                <c:pt idx="8">
                  <c:v>5443</c:v>
                </c:pt>
                <c:pt idx="9">
                  <c:v>8899</c:v>
                </c:pt>
                <c:pt idx="10">
                  <c:v>7398</c:v>
                </c:pt>
                <c:pt idx="11">
                  <c:v>8040</c:v>
                </c:pt>
              </c:numCache>
            </c:numRef>
          </c:val>
          <c:smooth val="0"/>
          <c:extLst>
            <c:ext xmlns:c16="http://schemas.microsoft.com/office/drawing/2014/chart" uri="{C3380CC4-5D6E-409C-BE32-E72D297353CC}">
              <c16:uniqueId val="{00000000-17AD-4754-8D04-60A97E9A96EE}"/>
            </c:ext>
          </c:extLst>
        </c:ser>
        <c:dLbls>
          <c:dLblPos val="ctr"/>
          <c:showLegendKey val="0"/>
          <c:showVal val="1"/>
          <c:showCatName val="0"/>
          <c:showSerName val="0"/>
          <c:showPercent val="0"/>
          <c:showBubbleSize val="0"/>
        </c:dLbls>
        <c:dropLines>
          <c:spPr>
            <a:ln w="9525" cap="flat" cmpd="sng" algn="ctr">
              <a:solidFill>
                <a:schemeClr val="accent2">
                  <a:lumMod val="20000"/>
                  <a:lumOff val="80000"/>
                </a:schemeClr>
              </a:solidFill>
              <a:round/>
            </a:ln>
            <a:effectLst/>
          </c:spPr>
        </c:dropLines>
        <c:marker val="1"/>
        <c:smooth val="0"/>
        <c:axId val="1524305279"/>
        <c:axId val="1524309599"/>
      </c:lineChart>
      <c:catAx>
        <c:axId val="1524305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24309599"/>
        <c:crosses val="autoZero"/>
        <c:auto val="1"/>
        <c:lblAlgn val="ctr"/>
        <c:lblOffset val="100"/>
        <c:noMultiLvlLbl val="0"/>
      </c:catAx>
      <c:valAx>
        <c:axId val="1524309599"/>
        <c:scaling>
          <c:orientation val="minMax"/>
        </c:scaling>
        <c:delete val="1"/>
        <c:axPos val="l"/>
        <c:numFmt formatCode="#,##0.00,\ &quot;K&quot;" sourceLinked="1"/>
        <c:majorTickMark val="none"/>
        <c:minorTickMark val="none"/>
        <c:tickLblPos val="nextTo"/>
        <c:crossAx val="1524305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solidFill>
    <a:ln w="19050" cap="flat" cmpd="sng" algn="ctr">
      <a:solidFill>
        <a:schemeClr val="dk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358250275998376"/>
          <c:y val="3.3331978175415396E-2"/>
          <c:w val="0.70226045480286825"/>
          <c:h val="0.90440146428713586"/>
        </c:manualLayout>
      </c:layout>
      <c:doughnutChart>
        <c:varyColors val="1"/>
        <c:dLbls>
          <c:showLegendKey val="0"/>
          <c:showVal val="0"/>
          <c:showCatName val="0"/>
          <c:showSerName val="0"/>
          <c:showPercent val="0"/>
          <c:showBubbleSize val="0"/>
          <c:showLeaderLines val="0"/>
        </c:dLbls>
        <c:firstSliceAng val="0"/>
        <c:holeSize val="77"/>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5944093508735"/>
          <c:y val="4.9783209942149062E-2"/>
          <c:w val="0.7230786453014425"/>
          <c:h val="0.91879934137690877"/>
        </c:manualLayout>
      </c:layout>
      <c:doughnutChart>
        <c:varyColors val="1"/>
        <c:ser>
          <c:idx val="0"/>
          <c:order val="0"/>
          <c:spPr>
            <a:gradFill>
              <a:gsLst>
                <a:gs pos="0">
                  <a:srgbClr val="0E2841"/>
                </a:gs>
                <a:gs pos="35000">
                  <a:srgbClr val="0E2841"/>
                </a:gs>
                <a:gs pos="83000">
                  <a:srgbClr val="0E2841"/>
                </a:gs>
                <a:gs pos="100000">
                  <a:srgbClr val="0E2841"/>
                </a:gs>
              </a:gsLst>
              <a:lin ang="5400000" scaled="1"/>
            </a:gradFill>
            <a:ln w="47625">
              <a:solidFill>
                <a:srgbClr val="0E2841"/>
              </a:solidFill>
            </a:ln>
          </c:spPr>
          <c:dPt>
            <c:idx val="0"/>
            <c:bubble3D val="0"/>
            <c:spPr>
              <a:gradFill>
                <a:gsLst>
                  <a:gs pos="0">
                    <a:srgbClr val="0E2841"/>
                  </a:gs>
                  <a:gs pos="35000">
                    <a:srgbClr val="0E2841"/>
                  </a:gs>
                  <a:gs pos="83000">
                    <a:srgbClr val="0E2841"/>
                  </a:gs>
                  <a:gs pos="100000">
                    <a:srgbClr val="0E2841"/>
                  </a:gs>
                </a:gsLst>
                <a:lin ang="5400000" scaled="1"/>
              </a:gradFill>
              <a:ln w="47625">
                <a:solidFill>
                  <a:srgbClr val="0E2841"/>
                </a:solidFill>
              </a:ln>
              <a:effectLst/>
            </c:spPr>
            <c:extLst>
              <c:ext xmlns:c16="http://schemas.microsoft.com/office/drawing/2014/chart" uri="{C3380CC4-5D6E-409C-BE32-E72D297353CC}">
                <c16:uniqueId val="{00000001-9689-4ACB-8D77-991A65F5B9C3}"/>
              </c:ext>
            </c:extLst>
          </c:dPt>
          <c:dPt>
            <c:idx val="1"/>
            <c:bubble3D val="0"/>
            <c:spPr>
              <a:solidFill>
                <a:srgbClr val="FF9933"/>
              </a:solidFill>
              <a:ln w="12700">
                <a:solidFill>
                  <a:schemeClr val="bg1">
                    <a:alpha val="94000"/>
                  </a:schemeClr>
                </a:solidFill>
              </a:ln>
              <a:effectLst/>
            </c:spPr>
            <c:extLst>
              <c:ext xmlns:c16="http://schemas.microsoft.com/office/drawing/2014/chart" uri="{C3380CC4-5D6E-409C-BE32-E72D297353CC}">
                <c16:uniqueId val="{00000003-9689-4ACB-8D77-991A65F5B9C3}"/>
              </c:ext>
            </c:extLst>
          </c:dPt>
          <c:cat>
            <c:strRef>
              <c:f>'Training Cost'!$A$71:$A$72</c:f>
              <c:strCache>
                <c:ptCount val="2"/>
                <c:pt idx="0">
                  <c:v>Spending</c:v>
                </c:pt>
                <c:pt idx="1">
                  <c:v>Remaining</c:v>
                </c:pt>
              </c:strCache>
            </c:strRef>
          </c:cat>
          <c:val>
            <c:numRef>
              <c:f>'Training Cost'!$B$71:$B$72</c:f>
              <c:numCache>
                <c:formatCode>#,##0,"K"</c:formatCode>
                <c:ptCount val="2"/>
                <c:pt idx="0" formatCode="#,##0.0,&quot;K&quot;">
                  <c:v>95068</c:v>
                </c:pt>
                <c:pt idx="1">
                  <c:v>1230</c:v>
                </c:pt>
              </c:numCache>
            </c:numRef>
          </c:val>
          <c:extLst>
            <c:ext xmlns:c16="http://schemas.microsoft.com/office/drawing/2014/chart" uri="{C3380CC4-5D6E-409C-BE32-E72D297353CC}">
              <c16:uniqueId val="{00000004-9689-4ACB-8D77-991A65F5B9C3}"/>
            </c:ext>
          </c:extLst>
        </c:ser>
        <c:dLbls>
          <c:showLegendKey val="0"/>
          <c:showVal val="0"/>
          <c:showCatName val="0"/>
          <c:showSerName val="0"/>
          <c:showPercent val="0"/>
          <c:showBubbleSize val="0"/>
          <c:showLeaderLines val="0"/>
        </c:dLbls>
        <c:firstSliceAng val="0"/>
        <c:holeSize val="79"/>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Cost!Cost by Tr.Type</c:name>
    <c:fmtId val="9"/>
  </c:pivotSource>
  <c:chart>
    <c:autoTitleDeleted val="1"/>
    <c:pivotFmts>
      <c:pivotFmt>
        <c:idx val="0"/>
        <c:spPr>
          <a:solidFill>
            <a:srgbClr val="FF6600"/>
          </a:solidFill>
          <a:ln w="19050">
            <a:solidFill>
              <a:schemeClr val="bg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FF6600"/>
          </a:solidFill>
          <a:ln w="19050">
            <a:solidFill>
              <a:schemeClr val="bg1"/>
            </a:solidFill>
          </a:ln>
          <a:effectLst/>
        </c:spPr>
        <c:dLbl>
          <c:idx val="0"/>
          <c:layout>
            <c:manualLayout>
              <c:x val="-5.5555555555556572E-3"/>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0E2841"/>
          </a:solidFill>
          <a:ln w="19050">
            <a:solidFill>
              <a:schemeClr val="bg1"/>
            </a:solidFill>
          </a:ln>
          <a:effectLst/>
        </c:spPr>
      </c:pivotFmt>
      <c:pivotFmt>
        <c:idx val="3"/>
        <c:spPr>
          <a:solidFill>
            <a:srgbClr val="FF66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FF6600"/>
          </a:solidFill>
          <a:ln w="19050">
            <a:solidFill>
              <a:schemeClr val="bg1"/>
            </a:solidFill>
          </a:ln>
          <a:effectLst/>
        </c:spPr>
        <c:dLbl>
          <c:idx val="0"/>
          <c:layout>
            <c:manualLayout>
              <c:x val="-5.5555555555556572E-3"/>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0E2841"/>
          </a:solidFill>
          <a:ln w="19050">
            <a:solidFill>
              <a:schemeClr val="bg1"/>
            </a:solidFill>
          </a:ln>
          <a:effectLst/>
        </c:spPr>
      </c:pivotFmt>
      <c:pivotFmt>
        <c:idx val="6"/>
        <c:spPr>
          <a:solidFill>
            <a:srgbClr val="FF6600"/>
          </a:solidFill>
          <a:ln w="19050">
            <a:solidFill>
              <a:srgbClr val="FF66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E2841"/>
                  </a:solidFill>
                  <a:latin typeface="Segoe UI" panose="020B0502040204020203" pitchFamily="34" charset="0"/>
                  <a:ea typeface="+mn-ea"/>
                  <a:cs typeface="Segoe UI" panose="020B0502040204020203"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FF781D"/>
          </a:solidFill>
          <a:ln w="19050">
            <a:solidFill>
              <a:srgbClr val="FF8C00"/>
            </a:solidFill>
          </a:ln>
          <a:effectLst/>
        </c:spPr>
        <c:dLbl>
          <c:idx val="0"/>
          <c:layout>
            <c:manualLayout>
              <c:x val="0.22227978009860647"/>
              <c:y val="-0.10584688352774436"/>
            </c:manualLayout>
          </c:layout>
          <c:tx>
            <c:rich>
              <a:bodyPr rot="0" spcFirstLastPara="1" vertOverflow="ellipsis" vert="horz" wrap="square" lIns="38100" tIns="19050" rIns="38100" bIns="19050" anchor="ctr" anchorCtr="1">
                <a:noAutofit/>
              </a:bodyPr>
              <a:lstStyle/>
              <a:p>
                <a:pPr>
                  <a:defRPr sz="1200" b="1" i="0" u="none" strike="noStrike" kern="1200" baseline="0">
                    <a:solidFill>
                      <a:srgbClr val="0E2841"/>
                    </a:solidFill>
                    <a:latin typeface="Segoe UI" panose="020B0502040204020203" pitchFamily="34" charset="0"/>
                    <a:ea typeface="+mn-ea"/>
                    <a:cs typeface="Segoe UI" panose="020B0502040204020203" pitchFamily="34" charset="0"/>
                  </a:defRPr>
                </a:pPr>
                <a:fld id="{890E54CE-38CC-4292-ADBA-ACE07BB4ED80}" type="CATEGORYNAME">
                  <a:rPr lang="en-US" sz="1100"/>
                  <a:pPr>
                    <a:defRPr sz="1200">
                      <a:solidFill>
                        <a:srgbClr val="0E2841"/>
                      </a:solidFill>
                      <a:latin typeface="Segoe UI" panose="020B0502040204020203" pitchFamily="34" charset="0"/>
                      <a:cs typeface="Segoe UI" panose="020B0502040204020203" pitchFamily="34" charset="0"/>
                    </a:defRPr>
                  </a:pPr>
                  <a:t>[CATEGORY NAME]</a:t>
                </a:fld>
                <a:r>
                  <a:rPr lang="en-US" baseline="0"/>
                  <a:t> </a:t>
                </a:r>
                <a:fld id="{50067CDE-65F9-40BC-BB66-A0EE681BE17D}" type="VALUE">
                  <a:rPr lang="en-US" baseline="0"/>
                  <a:pPr>
                    <a:defRPr sz="1200">
                      <a:solidFill>
                        <a:srgbClr val="0E2841"/>
                      </a:solidFill>
                      <a:latin typeface="Segoe UI" panose="020B0502040204020203" pitchFamily="34" charset="0"/>
                      <a:cs typeface="Segoe UI" panose="020B0502040204020203" pitchFamily="34" charset="0"/>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rgbClr val="0E2841"/>
                  </a:solidFill>
                  <a:latin typeface="Segoe UI" panose="020B0502040204020203" pitchFamily="34" charset="0"/>
                  <a:ea typeface="+mn-ea"/>
                  <a:cs typeface="Segoe UI" panose="020B0502040204020203"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8369551310756003"/>
                  <c:h val="0.23782564742783893"/>
                </c:manualLayout>
              </c15:layout>
              <c15:dlblFieldTable/>
              <c15:showDataLabelsRange val="0"/>
            </c:ext>
          </c:extLst>
        </c:dLbl>
      </c:pivotFmt>
      <c:pivotFmt>
        <c:idx val="8"/>
        <c:spPr>
          <a:solidFill>
            <a:srgbClr val="0E2841"/>
          </a:solidFill>
          <a:ln w="19050">
            <a:solidFill>
              <a:srgbClr val="0E2841"/>
            </a:solidFill>
          </a:ln>
          <a:effectLst/>
        </c:spPr>
        <c:dLbl>
          <c:idx val="0"/>
          <c:layout>
            <c:manualLayout>
              <c:x val="-0.29780969696722709"/>
              <c:y val="8.1984637498988822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rgbClr val="0E2841"/>
                  </a:solidFill>
                  <a:latin typeface="Segoe UI" panose="020B0502040204020203" pitchFamily="34" charset="0"/>
                  <a:ea typeface="+mn-ea"/>
                  <a:cs typeface="Segoe UI" panose="020B0502040204020203"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44048753921826"/>
                  <c:h val="0.26181547620411177"/>
                </c:manualLayout>
              </c15:layout>
            </c:ext>
          </c:extLst>
        </c:dLbl>
      </c:pivotFmt>
      <c:pivotFmt>
        <c:idx val="9"/>
        <c:spPr>
          <a:solidFill>
            <a:srgbClr val="FF6600"/>
          </a:solidFill>
          <a:ln w="19050">
            <a:solidFill>
              <a:srgbClr val="FF66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E2841"/>
                  </a:solidFill>
                  <a:latin typeface="Segoe UI" panose="020B0502040204020203" pitchFamily="34" charset="0"/>
                  <a:ea typeface="+mn-ea"/>
                  <a:cs typeface="Segoe UI" panose="020B0502040204020203"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643930476836274"/>
                  <c:h val="0.29571282847332464"/>
                </c:manualLayout>
              </c15:layout>
            </c:ext>
          </c:extLst>
        </c:dLbl>
      </c:pivotFmt>
    </c:pivotFmts>
    <c:plotArea>
      <c:layout>
        <c:manualLayout>
          <c:layoutTarget val="inner"/>
          <c:xMode val="edge"/>
          <c:yMode val="edge"/>
          <c:x val="0.25813020438162476"/>
          <c:y val="0.14208468154385653"/>
          <c:w val="0.53208413870740978"/>
          <c:h val="0.78482426659286775"/>
        </c:manualLayout>
      </c:layout>
      <c:doughnutChart>
        <c:varyColors val="1"/>
        <c:ser>
          <c:idx val="0"/>
          <c:order val="0"/>
          <c:tx>
            <c:strRef>
              <c:f>'Training Cost'!$B$103</c:f>
              <c:strCache>
                <c:ptCount val="1"/>
                <c:pt idx="0">
                  <c:v>Total</c:v>
                </c:pt>
              </c:strCache>
            </c:strRef>
          </c:tx>
          <c:spPr>
            <a:solidFill>
              <a:srgbClr val="FF6600"/>
            </a:solidFill>
            <a:ln w="19050">
              <a:solidFill>
                <a:srgbClr val="FF6600"/>
              </a:solidFill>
            </a:ln>
            <a:effectLst/>
          </c:spPr>
          <c:dPt>
            <c:idx val="0"/>
            <c:bubble3D val="0"/>
            <c:spPr>
              <a:solidFill>
                <a:srgbClr val="FF781D"/>
              </a:solidFill>
              <a:ln w="19050">
                <a:solidFill>
                  <a:srgbClr val="FF8C00"/>
                </a:solidFill>
              </a:ln>
              <a:effectLst/>
            </c:spPr>
            <c:extLst>
              <c:ext xmlns:c16="http://schemas.microsoft.com/office/drawing/2014/chart" uri="{C3380CC4-5D6E-409C-BE32-E72D297353CC}">
                <c16:uniqueId val="{00000001-D8A3-41FB-B108-E3F7D136E953}"/>
              </c:ext>
            </c:extLst>
          </c:dPt>
          <c:dPt>
            <c:idx val="1"/>
            <c:bubble3D val="0"/>
            <c:spPr>
              <a:solidFill>
                <a:srgbClr val="0E2841"/>
              </a:solidFill>
              <a:ln w="19050">
                <a:solidFill>
                  <a:srgbClr val="0E2841"/>
                </a:solidFill>
              </a:ln>
              <a:effectLst/>
            </c:spPr>
            <c:extLst>
              <c:ext xmlns:c16="http://schemas.microsoft.com/office/drawing/2014/chart" uri="{C3380CC4-5D6E-409C-BE32-E72D297353CC}">
                <c16:uniqueId val="{00000003-D8A3-41FB-B108-E3F7D136E953}"/>
              </c:ext>
            </c:extLst>
          </c:dPt>
          <c:dLbls>
            <c:dLbl>
              <c:idx val="0"/>
              <c:layout>
                <c:manualLayout>
                  <c:x val="0.22227978009860647"/>
                  <c:y val="-0.10584688352774436"/>
                </c:manualLayout>
              </c:layout>
              <c:tx>
                <c:rich>
                  <a:bodyPr rot="0" spcFirstLastPara="1" vertOverflow="ellipsis" vert="horz" wrap="square" lIns="38100" tIns="19050" rIns="38100" bIns="19050" anchor="ctr" anchorCtr="1">
                    <a:noAutofit/>
                  </a:bodyPr>
                  <a:lstStyle/>
                  <a:p>
                    <a:pPr>
                      <a:defRPr sz="1200" b="1" i="0" u="none" strike="noStrike" kern="1200" baseline="0">
                        <a:solidFill>
                          <a:srgbClr val="0E2841"/>
                        </a:solidFill>
                        <a:latin typeface="Segoe UI" panose="020B0502040204020203" pitchFamily="34" charset="0"/>
                        <a:ea typeface="+mn-ea"/>
                        <a:cs typeface="Segoe UI" panose="020B0502040204020203" pitchFamily="34" charset="0"/>
                      </a:defRPr>
                    </a:pPr>
                    <a:fld id="{890E54CE-38CC-4292-ADBA-ACE07BB4ED80}" type="CATEGORYNAME">
                      <a:rPr lang="en-US" sz="1100"/>
                      <a:pPr>
                        <a:defRPr sz="1200">
                          <a:solidFill>
                            <a:srgbClr val="0E2841"/>
                          </a:solidFill>
                          <a:latin typeface="Segoe UI" panose="020B0502040204020203" pitchFamily="34" charset="0"/>
                          <a:cs typeface="Segoe UI" panose="020B0502040204020203" pitchFamily="34" charset="0"/>
                        </a:defRPr>
                      </a:pPr>
                      <a:t>[CATEGORY NAME]</a:t>
                    </a:fld>
                    <a:r>
                      <a:rPr lang="en-US" baseline="0"/>
                      <a:t> </a:t>
                    </a:r>
                    <a:fld id="{50067CDE-65F9-40BC-BB66-A0EE681BE17D}" type="VALUE">
                      <a:rPr lang="en-US" baseline="0"/>
                      <a:pPr>
                        <a:defRPr sz="1200">
                          <a:solidFill>
                            <a:srgbClr val="0E2841"/>
                          </a:solidFill>
                          <a:latin typeface="Segoe UI" panose="020B0502040204020203" pitchFamily="34" charset="0"/>
                          <a:cs typeface="Segoe UI" panose="020B0502040204020203" pitchFamily="34" charset="0"/>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rgbClr val="0E2841"/>
                      </a:solidFill>
                      <a:latin typeface="Segoe UI" panose="020B0502040204020203" pitchFamily="34" charset="0"/>
                      <a:ea typeface="+mn-ea"/>
                      <a:cs typeface="Segoe UI" panose="020B0502040204020203"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8369551310756003"/>
                      <c:h val="0.23782564742783893"/>
                    </c:manualLayout>
                  </c15:layout>
                  <c15:dlblFieldTable/>
                  <c15:showDataLabelsRange val="0"/>
                </c:ext>
                <c:ext xmlns:c16="http://schemas.microsoft.com/office/drawing/2014/chart" uri="{C3380CC4-5D6E-409C-BE32-E72D297353CC}">
                  <c16:uniqueId val="{00000001-D8A3-41FB-B108-E3F7D136E953}"/>
                </c:ext>
              </c:extLst>
            </c:dLbl>
            <c:dLbl>
              <c:idx val="1"/>
              <c:layout>
                <c:manualLayout>
                  <c:x val="-0.29780969696722709"/>
                  <c:y val="8.1984637498988822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rgbClr val="0E2841"/>
                      </a:solidFill>
                      <a:latin typeface="Segoe UI" panose="020B0502040204020203" pitchFamily="34" charset="0"/>
                      <a:ea typeface="+mn-ea"/>
                      <a:cs typeface="Segoe UI" panose="020B0502040204020203"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44048753921826"/>
                      <c:h val="0.26181547620411177"/>
                    </c:manualLayout>
                  </c15:layout>
                </c:ext>
                <c:ext xmlns:c16="http://schemas.microsoft.com/office/drawing/2014/chart" uri="{C3380CC4-5D6E-409C-BE32-E72D297353CC}">
                  <c16:uniqueId val="{00000003-D8A3-41FB-B108-E3F7D136E95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E2841"/>
                    </a:solidFill>
                    <a:latin typeface="Segoe UI" panose="020B0502040204020203" pitchFamily="34" charset="0"/>
                    <a:ea typeface="+mn-ea"/>
                    <a:cs typeface="Segoe UI" panose="020B0502040204020203" pitchFamily="34" charset="0"/>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'Training Cost'!$A$104:$A$105</c:f>
              <c:strCache>
                <c:ptCount val="2"/>
                <c:pt idx="0">
                  <c:v>External</c:v>
                </c:pt>
                <c:pt idx="1">
                  <c:v>Internal</c:v>
                </c:pt>
              </c:strCache>
            </c:strRef>
          </c:cat>
          <c:val>
            <c:numRef>
              <c:f>'Training Cost'!$B$104:$B$105</c:f>
              <c:numCache>
                <c:formatCode>#,##0,"K"</c:formatCode>
                <c:ptCount val="2"/>
                <c:pt idx="0">
                  <c:v>30046</c:v>
                </c:pt>
                <c:pt idx="1">
                  <c:v>65022</c:v>
                </c:pt>
              </c:numCache>
            </c:numRef>
          </c:val>
          <c:extLst>
            <c:ext xmlns:c16="http://schemas.microsoft.com/office/drawing/2014/chart" uri="{C3380CC4-5D6E-409C-BE32-E72D297353CC}">
              <c16:uniqueId val="{00000004-D8A3-41FB-B108-E3F7D136E953}"/>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Overview!participation_trainingType</c:name>
    <c:fmtId val="25"/>
  </c:pivotSource>
  <c:chart>
    <c:autoTitleDeleted val="1"/>
    <c:pivotFmts>
      <c:pivotFmt>
        <c:idx val="0"/>
        <c:spPr>
          <a:solidFill>
            <a:srgbClr val="0E2841"/>
          </a:solidFill>
          <a:ln>
            <a:solidFill>
              <a:srgbClr val="0E284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'Training Overview'!$C$35</c:f>
              <c:strCache>
                <c:ptCount val="1"/>
                <c:pt idx="0">
                  <c:v>Total</c:v>
                </c:pt>
              </c:strCache>
            </c:strRef>
          </c:tx>
          <c:spPr>
            <a:solidFill>
              <a:srgbClr val="0E2841"/>
            </a:solidFill>
            <a:ln>
              <a:solidFill>
                <a:srgbClr val="0E284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'Training Overview'!$B$36:$B$37</c:f>
              <c:strCache>
                <c:ptCount val="2"/>
                <c:pt idx="0">
                  <c:v>External</c:v>
                </c:pt>
                <c:pt idx="1">
                  <c:v>Internal</c:v>
                </c:pt>
              </c:strCache>
            </c:strRef>
          </c:cat>
          <c:val>
            <c:numRef>
              <c:f>'Training Overview'!$C$36:$C$37</c:f>
              <c:numCache>
                <c:formatCode>0.00%</c:formatCode>
                <c:ptCount val="2"/>
                <c:pt idx="0">
                  <c:v>0.1793103448275862</c:v>
                </c:pt>
                <c:pt idx="1">
                  <c:v>0.82068965517241377</c:v>
                </c:pt>
              </c:numCache>
            </c:numRef>
          </c:val>
          <c:extLst>
            <c:ext xmlns:c16="http://schemas.microsoft.com/office/drawing/2014/chart" uri="{C3380CC4-5D6E-409C-BE32-E72D297353CC}">
              <c16:uniqueId val="{00000000-3D80-4005-8EA7-585447321901}"/>
            </c:ext>
          </c:extLst>
        </c:ser>
        <c:dLbls>
          <c:dLblPos val="outEnd"/>
          <c:showLegendKey val="0"/>
          <c:showVal val="1"/>
          <c:showCatName val="0"/>
          <c:showSerName val="0"/>
          <c:showPercent val="0"/>
          <c:showBubbleSize val="0"/>
        </c:dLbls>
        <c:gapWidth val="115"/>
        <c:overlap val="-20"/>
        <c:axId val="614799968"/>
        <c:axId val="614848928"/>
      </c:barChart>
      <c:catAx>
        <c:axId val="61479996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14848928"/>
        <c:crosses val="autoZero"/>
        <c:auto val="1"/>
        <c:lblAlgn val="ctr"/>
        <c:lblOffset val="100"/>
        <c:noMultiLvlLbl val="0"/>
      </c:catAx>
      <c:valAx>
        <c:axId val="61484892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4799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Cost!budgetCost by program</c:name>
    <c:fmtId val="25"/>
  </c:pivotSource>
  <c:chart>
    <c:autoTitleDeleted val="0"/>
    <c:pivotFmts>
      <c:pivotFmt>
        <c:idx val="0"/>
        <c:spPr>
          <a:solidFill>
            <a:srgbClr val="0E2841"/>
          </a:solidFill>
          <a:ln>
            <a:solidFill>
              <a:srgbClr val="5A3DDF"/>
            </a:solid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A1FC">
              <a:alpha val="36000"/>
            </a:srgb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A1FC">
              <a:alpha val="36000"/>
            </a:srgb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E2841"/>
          </a:solidFill>
          <a:ln>
            <a:solidFill>
              <a:srgbClr val="5A3DDF"/>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B8424">
              <a:alpha val="72941"/>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Segoe UI" panose="020B0502040204020203" pitchFamily="34" charset="0"/>
                  <a:ea typeface="Roboto" panose="02000000000000000000" pitchFamily="2" charset="0"/>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E2841"/>
          </a:solidFill>
          <a:ln>
            <a:solidFill>
              <a:srgbClr val="0E284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EA5F00"/>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rgbClr val="EA5F00"/>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372950438199731E-2"/>
                  <c:h val="7.337154653932719E-2"/>
                </c:manualLayout>
              </c15:layout>
            </c:ext>
          </c:extLst>
        </c:dLbl>
      </c:pivotFmt>
    </c:pivotFmts>
    <c:plotArea>
      <c:layout>
        <c:manualLayout>
          <c:layoutTarget val="inner"/>
          <c:xMode val="edge"/>
          <c:yMode val="edge"/>
          <c:x val="0.28941374220812582"/>
          <c:y val="1.524662626057437E-2"/>
          <c:w val="0.64122745351956345"/>
          <c:h val="0.98475337373942562"/>
        </c:manualLayout>
      </c:layout>
      <c:barChart>
        <c:barDir val="bar"/>
        <c:grouping val="clustered"/>
        <c:varyColors val="0"/>
        <c:ser>
          <c:idx val="0"/>
          <c:order val="0"/>
          <c:tx>
            <c:strRef>
              <c:f>'Training Cost'!$B$81</c:f>
              <c:strCache>
                <c:ptCount val="1"/>
                <c:pt idx="0">
                  <c:v>Sum of Training Cost</c:v>
                </c:pt>
              </c:strCache>
            </c:strRef>
          </c:tx>
          <c:spPr>
            <a:solidFill>
              <a:srgbClr val="EB8424">
                <a:alpha val="72941"/>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Segoe UI" panose="020B0502040204020203" pitchFamily="34" charset="0"/>
                    <a:ea typeface="Roboto" panose="02000000000000000000" pitchFamily="2" charset="0"/>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'Training Cost'!$A$82:$A$88</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Cost'!$B$82:$B$88</c:f>
              <c:numCache>
                <c:formatCode>#,##0.0,\ "K"</c:formatCode>
                <c:ptCount val="7"/>
                <c:pt idx="0">
                  <c:v>9330</c:v>
                </c:pt>
                <c:pt idx="1">
                  <c:v>13185</c:v>
                </c:pt>
                <c:pt idx="2">
                  <c:v>18600</c:v>
                </c:pt>
                <c:pt idx="3">
                  <c:v>11446</c:v>
                </c:pt>
                <c:pt idx="4">
                  <c:v>8134</c:v>
                </c:pt>
                <c:pt idx="5">
                  <c:v>18229</c:v>
                </c:pt>
                <c:pt idx="6">
                  <c:v>16144</c:v>
                </c:pt>
              </c:numCache>
            </c:numRef>
          </c:val>
          <c:extLst>
            <c:ext xmlns:c16="http://schemas.microsoft.com/office/drawing/2014/chart" uri="{C3380CC4-5D6E-409C-BE32-E72D297353CC}">
              <c16:uniqueId val="{00000000-7922-47E2-AF86-9D985BB7217B}"/>
            </c:ext>
          </c:extLst>
        </c:ser>
        <c:ser>
          <c:idx val="1"/>
          <c:order val="1"/>
          <c:tx>
            <c:strRef>
              <c:f>'Training Cost'!$C$81</c:f>
              <c:strCache>
                <c:ptCount val="1"/>
                <c:pt idx="0">
                  <c:v>Sum of Training Budget</c:v>
                </c:pt>
              </c:strCache>
            </c:strRef>
          </c:tx>
          <c:spPr>
            <a:solidFill>
              <a:srgbClr val="0E2841"/>
            </a:solidFill>
            <a:ln>
              <a:solidFill>
                <a:srgbClr val="0E284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 Cost'!$A$82:$A$88</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Cost'!$C$82:$C$88</c:f>
              <c:numCache>
                <c:formatCode>#,##0.0,\ "K"</c:formatCode>
                <c:ptCount val="7"/>
                <c:pt idx="0">
                  <c:v>9752</c:v>
                </c:pt>
                <c:pt idx="1">
                  <c:v>13507</c:v>
                </c:pt>
                <c:pt idx="2">
                  <c:v>17260</c:v>
                </c:pt>
                <c:pt idx="3">
                  <c:v>11683</c:v>
                </c:pt>
                <c:pt idx="4">
                  <c:v>8537</c:v>
                </c:pt>
                <c:pt idx="5">
                  <c:v>18966</c:v>
                </c:pt>
                <c:pt idx="6">
                  <c:v>16593</c:v>
                </c:pt>
              </c:numCache>
            </c:numRef>
          </c:val>
          <c:extLst>
            <c:ext xmlns:c16="http://schemas.microsoft.com/office/drawing/2014/chart" uri="{C3380CC4-5D6E-409C-BE32-E72D297353CC}">
              <c16:uniqueId val="{00000001-7922-47E2-AF86-9D985BB7217B}"/>
            </c:ext>
          </c:extLst>
        </c:ser>
        <c:ser>
          <c:idx val="2"/>
          <c:order val="2"/>
          <c:tx>
            <c:strRef>
              <c:f>'Training Cost'!$D$81</c:f>
              <c:strCache>
                <c:ptCount val="1"/>
                <c:pt idx="0">
                  <c:v>Performance Growth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6"/>
            <c:invertIfNegative val="0"/>
            <c:bubble3D val="0"/>
            <c:extLst>
              <c:ext xmlns:c16="http://schemas.microsoft.com/office/drawing/2014/chart" uri="{C3380CC4-5D6E-409C-BE32-E72D297353CC}">
                <c16:uniqueId val="{00000000-BEC3-4EF8-9202-CC0EB283F73D}"/>
              </c:ext>
            </c:extLst>
          </c:dPt>
          <c:dLbls>
            <c:dLbl>
              <c:idx val="6"/>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rgbClr val="EA5F00"/>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372950438199731E-2"/>
                      <c:h val="7.337154653932719E-2"/>
                    </c:manualLayout>
                  </c15:layout>
                </c:ext>
                <c:ext xmlns:c16="http://schemas.microsoft.com/office/drawing/2014/chart" uri="{C3380CC4-5D6E-409C-BE32-E72D297353CC}">
                  <c16:uniqueId val="{00000000-BEC3-4EF8-9202-CC0EB283F73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EA5F00"/>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 Cost'!$A$82:$A$88</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Cost'!$D$82:$D$88</c:f>
              <c:numCache>
                <c:formatCode>0%</c:formatCode>
                <c:ptCount val="7"/>
                <c:pt idx="0">
                  <c:v>0.42434584755403865</c:v>
                </c:pt>
                <c:pt idx="1">
                  <c:v>0.43127572016460886</c:v>
                </c:pt>
                <c:pt idx="2">
                  <c:v>0.36446469248291574</c:v>
                </c:pt>
                <c:pt idx="3">
                  <c:v>0.271484375</c:v>
                </c:pt>
                <c:pt idx="4">
                  <c:v>0.31319910514541388</c:v>
                </c:pt>
                <c:pt idx="5">
                  <c:v>0.37089947089947084</c:v>
                </c:pt>
                <c:pt idx="6">
                  <c:v>0.35928525845564768</c:v>
                </c:pt>
              </c:numCache>
            </c:numRef>
          </c:val>
          <c:extLst>
            <c:ext xmlns:c16="http://schemas.microsoft.com/office/drawing/2014/chart" uri="{C3380CC4-5D6E-409C-BE32-E72D297353CC}">
              <c16:uniqueId val="{00000000-E09B-48B7-8FDD-57DB765EB220}"/>
            </c:ext>
          </c:extLst>
        </c:ser>
        <c:dLbls>
          <c:dLblPos val="outEnd"/>
          <c:showLegendKey val="0"/>
          <c:showVal val="1"/>
          <c:showCatName val="0"/>
          <c:showSerName val="0"/>
          <c:showPercent val="0"/>
          <c:showBubbleSize val="0"/>
        </c:dLbls>
        <c:gapWidth val="62"/>
        <c:overlap val="-74"/>
        <c:axId val="334627391"/>
        <c:axId val="334630271"/>
      </c:barChart>
      <c:catAx>
        <c:axId val="3346273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85000"/>
                    <a:lumOff val="15000"/>
                  </a:schemeClr>
                </a:solidFill>
                <a:latin typeface="Roboto" panose="02000000000000000000" pitchFamily="2" charset="0"/>
                <a:ea typeface="Roboto" panose="02000000000000000000" pitchFamily="2" charset="0"/>
                <a:cs typeface="Segoe UI" panose="020B0502040204020203" pitchFamily="34" charset="0"/>
              </a:defRPr>
            </a:pPr>
            <a:endParaRPr lang="en-US"/>
          </a:p>
        </c:txPr>
        <c:crossAx val="334630271"/>
        <c:crosses val="autoZero"/>
        <c:auto val="1"/>
        <c:lblAlgn val="ctr"/>
        <c:lblOffset val="100"/>
        <c:noMultiLvlLbl val="0"/>
      </c:catAx>
      <c:valAx>
        <c:axId val="334630271"/>
        <c:scaling>
          <c:orientation val="minMax"/>
        </c:scaling>
        <c:delete val="1"/>
        <c:axPos val="b"/>
        <c:numFmt formatCode="#,##0.0,\ &quot;K&quot;" sourceLinked="1"/>
        <c:majorTickMark val="none"/>
        <c:minorTickMark val="none"/>
        <c:tickLblPos val="nextTo"/>
        <c:crossAx val="334627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[Training_Data Performance_Analysis.xlsx]Training Cost!Days_Cost by month</c:name>
    <c:fmtId val="13"/>
  </c:pivotSource>
  <c:chart>
    <c:autoTitleDeleted val="0"/>
    <c:pivotFmts>
      <c:pivotFmt>
        <c:idx val="0"/>
        <c:spPr>
          <a:solidFill>
            <a:schemeClr val="accent1"/>
          </a:solidFill>
          <a:ln w="15875" cap="rnd">
            <a:gradFill flip="none" rotWithShape="1">
              <a:gsLst>
                <a:gs pos="0">
                  <a:srgbClr val="FF6600"/>
                </a:gs>
                <a:gs pos="48000">
                  <a:srgbClr val="FFCC99"/>
                </a:gs>
                <a:gs pos="100000">
                  <a:srgbClr val="481443"/>
                </a:gs>
              </a:gsLst>
              <a:lin ang="16200000" scaled="1"/>
              <a:tileRect/>
            </a:gradFill>
            <a:round/>
          </a:ln>
          <a:effectLst>
            <a:glow rad="25400">
              <a:srgbClr val="0F9ED5">
                <a:satMod val="175000"/>
                <a:alpha val="23000"/>
              </a:srgbClr>
            </a:glow>
            <a:outerShdw blurRad="50800" dist="38100" dir="18900000" algn="bl" rotWithShape="0">
              <a:prstClr val="black">
                <a:alpha val="40000"/>
              </a:prstClr>
            </a:outerShdw>
          </a:effectLst>
        </c:spPr>
        <c:marker>
          <c:symbol val="circle"/>
          <c:size val="5"/>
          <c:spPr>
            <a:gradFill>
              <a:gsLst>
                <a:gs pos="0">
                  <a:srgbClr val="0E2841"/>
                </a:gs>
                <a:gs pos="52000">
                  <a:srgbClr val="156082">
                    <a:lumMod val="45000"/>
                    <a:lumOff val="55000"/>
                  </a:srgbClr>
                </a:gs>
                <a:gs pos="100000">
                  <a:srgbClr val="156082">
                    <a:lumMod val="30000"/>
                    <a:lumOff val="70000"/>
                  </a:srgbClr>
                </a:gs>
              </a:gsLst>
              <a:path path="circle">
                <a:fillToRect l="100000" t="100000"/>
              </a:path>
            </a:gradFill>
            <a:ln w="9525">
              <a:noFill/>
            </a:ln>
            <a:effectLst>
              <a:glow rad="25400">
                <a:srgbClr val="0F9ED5">
                  <a:satMod val="175000"/>
                  <a:alpha val="23000"/>
                </a:srgbClr>
              </a:glow>
              <a:outerShdw blurRad="50800" dist="38100" dir="18900000" algn="bl" rotWithShape="0">
                <a:prstClr val="black">
                  <a:alpha val="40000"/>
                </a:prstClr>
              </a:outerShdw>
            </a:effectLst>
          </c:spPr>
        </c:marker>
      </c:pivotFmt>
      <c:pivotFmt>
        <c:idx val="1"/>
        <c:spPr>
          <a:solidFill>
            <a:srgbClr val="0E284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E28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gradFill flip="none" rotWithShape="1">
              <a:gsLst>
                <a:gs pos="0">
                  <a:srgbClr val="FF6600"/>
                </a:gs>
                <a:gs pos="48000">
                  <a:srgbClr val="FFCC99"/>
                </a:gs>
                <a:gs pos="100000">
                  <a:srgbClr val="481443"/>
                </a:gs>
              </a:gsLst>
              <a:lin ang="16200000" scaled="1"/>
              <a:tileRect/>
            </a:gradFill>
            <a:round/>
          </a:ln>
          <a:effectLst>
            <a:glow rad="25400">
              <a:srgbClr val="0F9ED5">
                <a:satMod val="175000"/>
                <a:alpha val="23000"/>
              </a:srgbClr>
            </a:glow>
            <a:outerShdw blurRad="50800" dist="38100" dir="18900000" algn="bl" rotWithShape="0">
              <a:prstClr val="black">
                <a:alpha val="40000"/>
              </a:prstClr>
            </a:outerShdw>
          </a:effectLst>
        </c:spPr>
        <c:marker>
          <c:symbol val="circle"/>
          <c:size val="5"/>
          <c:spPr>
            <a:gradFill>
              <a:gsLst>
                <a:gs pos="0">
                  <a:srgbClr val="0E2841"/>
                </a:gs>
                <a:gs pos="52000">
                  <a:srgbClr val="156082">
                    <a:lumMod val="45000"/>
                    <a:lumOff val="55000"/>
                  </a:srgbClr>
                </a:gs>
                <a:gs pos="100000">
                  <a:srgbClr val="156082">
                    <a:lumMod val="30000"/>
                    <a:lumOff val="70000"/>
                  </a:srgbClr>
                </a:gs>
              </a:gsLst>
              <a:path path="circle">
                <a:fillToRect l="100000" t="100000"/>
              </a:path>
            </a:gradFill>
            <a:ln w="9525">
              <a:noFill/>
            </a:ln>
            <a:effectLst>
              <a:glow rad="25400">
                <a:srgbClr val="0F9ED5">
                  <a:satMod val="175000"/>
                  <a:alpha val="23000"/>
                </a:srgbClr>
              </a:glow>
              <a:outerShdw blurRad="50800" dist="38100" dir="18900000" algn="b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E2841"/>
          </a:solidFill>
          <a:ln w="25400">
            <a:solidFill>
              <a:srgbClr val="0E2841">
                <a:alpha val="92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F6BFA0"/>
                  </a:solidFill>
                  <a:latin typeface="Segoe UI" panose="020B0502040204020203" pitchFamily="34" charset="0"/>
                  <a:ea typeface="Segoe UI Black" panose="020B0A02040204020203" pitchFamily="34" charset="0"/>
                  <a:cs typeface="Segoe UI" panose="020B0502040204020203"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56000"/>
              </a:srgbClr>
            </a:outerShdw>
          </a:effectLst>
        </c:spPr>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dLbl>
          <c:idx val="0"/>
          <c:spPr>
            <a:noFill/>
            <a:ln>
              <a:no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rgbClr val="E08428"/>
                  </a:solidFill>
                  <a:latin typeface="Segoe UI" panose="020B0502040204020203" pitchFamily="34" charset="0"/>
                  <a:ea typeface="Roboto" panose="02000000000000000000" pitchFamily="2" charset="0"/>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6"/>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glow rad="50800">
              <a:srgbClr val="E97132">
                <a:satMod val="175000"/>
                <a:alpha val="21000"/>
              </a:srgbClr>
            </a:glow>
            <a:outerShdw blurRad="63500" dist="25400" dir="2700000" algn="tl" rotWithShape="0">
              <a:prstClr val="black">
                <a:alpha val="40000"/>
              </a:prstClr>
            </a:outerShdw>
          </a:effectLst>
        </c:spPr>
        <c:marker>
          <c:symbol val="circle"/>
          <c:size val="9"/>
          <c:spPr>
            <a:gradFill>
              <a:gsLst>
                <a:gs pos="0">
                  <a:srgbClr val="FFC000"/>
                </a:gs>
                <a:gs pos="52000">
                  <a:srgbClr val="FD5D31"/>
                </a:gs>
                <a:gs pos="100000">
                  <a:srgbClr val="B1BEC3"/>
                </a:gs>
              </a:gsLst>
              <a:path path="circle">
                <a:fillToRect l="100000" t="100000"/>
              </a:path>
            </a:gradFill>
            <a:ln w="9525">
              <a:gradFill>
                <a:gsLst>
                  <a:gs pos="0">
                    <a:srgbClr val="FF6600"/>
                  </a:gs>
                  <a:gs pos="74000">
                    <a:srgbClr val="FF9933"/>
                  </a:gs>
                  <a:gs pos="83000">
                    <a:srgbClr val="FFCC99"/>
                  </a:gs>
                  <a:gs pos="100000">
                    <a:srgbClr val="FFC000"/>
                  </a:gs>
                </a:gsLst>
                <a:lin ang="5400000" scaled="1"/>
              </a:gradFill>
            </a:ln>
            <a:effectLst>
              <a:glow rad="50800">
                <a:srgbClr val="E97132">
                  <a:satMod val="175000"/>
                  <a:alpha val="21000"/>
                </a:srgbClr>
              </a:glow>
              <a:outerShdw blurRad="63500" dist="25400" dir="2700000" algn="tl" rotWithShape="0">
                <a:prstClr val="black">
                  <a:alpha val="40000"/>
                </a:prstClr>
              </a:outerShdw>
            </a:effectLst>
          </c:spPr>
        </c:marker>
      </c:pivotFmt>
      <c:pivotFmt>
        <c:idx val="7"/>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56000"/>
              </a:srgbClr>
            </a:outerShdw>
          </a:effectLst>
        </c:spPr>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pivotFmt>
      <c:pivotFmt>
        <c:idx val="8"/>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56000"/>
              </a:srgbClr>
            </a:outerShdw>
          </a:effectLst>
        </c:spPr>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dLbl>
          <c:idx val="0"/>
          <c:layout>
            <c:manualLayout>
              <c:x val="-2.3618137799486839E-2"/>
              <c:y val="-0.24117824627446577"/>
            </c:manualLayout>
          </c:layout>
          <c:spPr>
            <a:noFill/>
            <a:ln>
              <a:no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rgbClr val="E08428"/>
                  </a:solidFill>
                  <a:latin typeface="Segoe UI" panose="020B0502040204020203" pitchFamily="34" charset="0"/>
                  <a:ea typeface="Roboto" panose="02000000000000000000" pitchFamily="2" charset="0"/>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9"/>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32000"/>
              </a:srgbClr>
            </a:outerShdw>
          </a:effectLst>
        </c:spPr>
        <c:marker>
          <c:symbol val="circle"/>
          <c:size val="9"/>
          <c:spPr>
            <a:gradFill>
              <a:gsLst>
                <a:gs pos="0">
                  <a:srgbClr val="FFC000"/>
                </a:gs>
                <a:gs pos="52000">
                  <a:srgbClr val="FFC000"/>
                </a:gs>
                <a:gs pos="100000">
                  <a:srgbClr val="A84F0C"/>
                </a:gs>
              </a:gsLst>
              <a:path path="circle">
                <a:fillToRect l="100000" t="100000"/>
              </a:path>
            </a:gradFill>
            <a:ln w="9525">
              <a:noFill/>
            </a:ln>
            <a:effectLst>
              <a:outerShdw blurRad="165100" dist="38100" dir="2700000" algn="tl" rotWithShape="0">
                <a:srgbClr val="FFA74F">
                  <a:alpha val="32000"/>
                </a:srgbClr>
              </a:outerShdw>
            </a:effectLst>
          </c:spPr>
        </c:marker>
        <c:dLbl>
          <c:idx val="0"/>
          <c:spPr>
            <a:noFill/>
            <a:ln>
              <a:no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rgbClr val="E08428"/>
                  </a:solidFill>
                  <a:latin typeface="Segoe UI" panose="020B0502040204020203" pitchFamily="34" charset="0"/>
                  <a:ea typeface="Roboto" panose="02000000000000000000" pitchFamily="2" charset="0"/>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layout>
                <c:manualLayout>
                  <c:w val="4.8991348995217517E-2"/>
                  <c:h val="0.225377529475359"/>
                </c:manualLayout>
              </c15:layout>
            </c:ext>
          </c:extLst>
        </c:dLbl>
      </c:pivotFmt>
      <c:pivotFmt>
        <c:idx val="10"/>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56000"/>
              </a:srgbClr>
            </a:outerShdw>
          </a:effectLst>
        </c:spPr>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dLbl>
          <c:idx val="0"/>
          <c:spPr>
            <a:noFill/>
            <a:ln>
              <a:no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rgbClr val="E08428"/>
                  </a:solidFill>
                  <a:latin typeface="Segoe UI" panose="020B0502040204020203" pitchFamily="34" charset="0"/>
                  <a:ea typeface="Roboto" panose="02000000000000000000" pitchFamily="2" charset="0"/>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layout>
                <c:manualLayout>
                  <c:w val="2.9151543645791773E-2"/>
                  <c:h val="0.21488859220704995"/>
                </c:manualLayout>
              </c15:layout>
            </c:ext>
          </c:extLst>
        </c:dLbl>
      </c:pivotFmt>
      <c:pivotFmt>
        <c:idx val="11"/>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56000"/>
              </a:srgbClr>
            </a:outerShdw>
          </a:effectLst>
        </c:spPr>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pivotFmt>
      <c:pivotFmt>
        <c:idx val="12"/>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56000"/>
              </a:srgbClr>
            </a:outerShdw>
          </a:effectLst>
        </c:spPr>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pivotFmt>
      <c:pivotFmt>
        <c:idx val="13"/>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56000"/>
              </a:srgbClr>
            </a:outerShdw>
          </a:effectLst>
        </c:spPr>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pivotFmt>
      <c:pivotFmt>
        <c:idx val="14"/>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56000"/>
              </a:srgbClr>
            </a:outerShdw>
          </a:effectLst>
        </c:spPr>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dLbl>
          <c:idx val="0"/>
          <c:layout>
            <c:manualLayout>
              <c:x val="-2.3618137799486839E-2"/>
              <c:y val="-0.14677781085968403"/>
            </c:manualLayout>
          </c:layout>
          <c:spPr>
            <a:noFill/>
            <a:ln>
              <a:no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rgbClr val="E08428"/>
                  </a:solidFill>
                  <a:latin typeface="Segoe UI" panose="020B0502040204020203" pitchFamily="34" charset="0"/>
                  <a:ea typeface="Roboto" panose="02000000000000000000" pitchFamily="2" charset="0"/>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5"/>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56000"/>
              </a:srgbClr>
            </a:outerShdw>
          </a:effectLst>
        </c:spPr>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dLbl>
          <c:idx val="0"/>
          <c:layout>
            <c:manualLayout>
              <c:x val="-2.3618137799486839E-2"/>
              <c:y val="-0.18348909129876581"/>
            </c:manualLayout>
          </c:layout>
          <c:spPr>
            <a:noFill/>
            <a:ln>
              <a:no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rgbClr val="E08428"/>
                  </a:solidFill>
                  <a:latin typeface="Segoe UI" panose="020B0502040204020203" pitchFamily="34" charset="0"/>
                  <a:ea typeface="Roboto" panose="02000000000000000000" pitchFamily="2" charset="0"/>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s>
    <c:plotArea>
      <c:layout>
        <c:manualLayout>
          <c:layoutTarget val="inner"/>
          <c:xMode val="edge"/>
          <c:yMode val="edge"/>
          <c:x val="5.088977118542095E-2"/>
          <c:y val="0.1301433474328326"/>
          <c:w val="0.91765406850695819"/>
          <c:h val="0.765025584917291"/>
        </c:manualLayout>
      </c:layout>
      <c:barChart>
        <c:barDir val="col"/>
        <c:grouping val="clustered"/>
        <c:varyColors val="0"/>
        <c:ser>
          <c:idx val="1"/>
          <c:order val="1"/>
          <c:tx>
            <c:strRef>
              <c:f>'Training Cost'!$C$118</c:f>
              <c:strCache>
                <c:ptCount val="1"/>
                <c:pt idx="0">
                  <c:v>Sum of Training Cost</c:v>
                </c:pt>
              </c:strCache>
            </c:strRef>
          </c:tx>
          <c:spPr>
            <a:solidFill>
              <a:srgbClr val="0E2841"/>
            </a:solidFill>
            <a:ln w="25400">
              <a:solidFill>
                <a:srgbClr val="0E2841">
                  <a:alpha val="92000"/>
                </a:srgb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F6BFA0"/>
                    </a:solidFill>
                    <a:latin typeface="Segoe UI" panose="020B0502040204020203" pitchFamily="34" charset="0"/>
                    <a:ea typeface="Segoe UI Black" panose="020B0A02040204020203" pitchFamily="34" charset="0"/>
                    <a:cs typeface="Segoe UI" panose="020B0502040204020203"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'Training Cost'!$A$119:$A$130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'Training Cost'!$C$119:$C$130</c:f>
              <c:numCache>
                <c:formatCode>#,##0.0,"K"</c:formatCode>
                <c:ptCount val="12"/>
                <c:pt idx="0">
                  <c:v>7911</c:v>
                </c:pt>
                <c:pt idx="1">
                  <c:v>4273</c:v>
                </c:pt>
                <c:pt idx="2">
                  <c:v>6879</c:v>
                </c:pt>
                <c:pt idx="3">
                  <c:v>4271</c:v>
                </c:pt>
                <c:pt idx="4">
                  <c:v>15729</c:v>
                </c:pt>
                <c:pt idx="5">
                  <c:v>9851</c:v>
                </c:pt>
                <c:pt idx="6">
                  <c:v>7585</c:v>
                </c:pt>
                <c:pt idx="7">
                  <c:v>9645</c:v>
                </c:pt>
                <c:pt idx="8">
                  <c:v>5301</c:v>
                </c:pt>
                <c:pt idx="9">
                  <c:v>8690</c:v>
                </c:pt>
                <c:pt idx="10">
                  <c:v>7097</c:v>
                </c:pt>
                <c:pt idx="11">
                  <c:v>7836</c:v>
                </c:pt>
              </c:numCache>
            </c:numRef>
          </c:val>
          <c:extLst>
            <c:ext xmlns:c16="http://schemas.microsoft.com/office/drawing/2014/chart" uri="{C3380CC4-5D6E-409C-BE32-E72D297353CC}">
              <c16:uniqueId val="{00000000-0BA8-4ABD-8EEC-6CDE150F25BF}"/>
            </c:ext>
          </c:extLst>
        </c:ser>
        <c:dLbls>
          <c:dLblPos val="inBase"/>
          <c:showLegendKey val="0"/>
          <c:showVal val="1"/>
          <c:showCatName val="0"/>
          <c:showSerName val="0"/>
          <c:showPercent val="0"/>
          <c:showBubbleSize val="0"/>
        </c:dLbls>
        <c:gapWidth val="64"/>
        <c:overlap val="1"/>
        <c:axId val="484000111"/>
        <c:axId val="483976591"/>
      </c:barChart>
      <c:lineChart>
        <c:grouping val="standard"/>
        <c:varyColors val="0"/>
        <c:ser>
          <c:idx val="0"/>
          <c:order val="0"/>
          <c:tx>
            <c:strRef>
              <c:f>'Training Cost'!$B$118</c:f>
              <c:strCache>
                <c:ptCount val="1"/>
                <c:pt idx="0">
                  <c:v>Sum of Training Duration(Days)</c:v>
                </c:pt>
              </c:strCache>
            </c:strRef>
          </c:tx>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56000"/>
                </a:srgbClr>
              </a:outerShdw>
            </a:effectLst>
          </c:spPr>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dPt>
            <c:idx val="0"/>
            <c:marker>
              <c:symbol val="circle"/>
              <c:size val="9"/>
              <c:spPr>
                <a:gradFill>
                  <a:gsLst>
                    <a:gs pos="0">
                      <a:srgbClr val="FFC000"/>
                    </a:gs>
                    <a:gs pos="52000">
                      <a:srgbClr val="FFC000"/>
                    </a:gs>
                    <a:gs pos="100000">
                      <a:srgbClr val="A84F0C"/>
                    </a:gs>
                  </a:gsLst>
                  <a:path path="circle">
                    <a:fillToRect l="100000" t="100000"/>
                  </a:path>
                </a:gradFill>
                <a:ln w="9525">
                  <a:noFill/>
                </a:ln>
                <a:effectLst>
                  <a:outerShdw blurRad="165100" dist="38100" dir="2700000" algn="tl" rotWithShape="0">
                    <a:srgbClr val="FFA74F">
                      <a:alpha val="32000"/>
                    </a:srgbClr>
                  </a:outerShdw>
                </a:effectLst>
              </c:spPr>
            </c:marker>
            <c:bubble3D val="0"/>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outerShdw blurRad="165100" dist="38100" dir="2700000" algn="tl" rotWithShape="0">
                  <a:srgbClr val="FFA74F">
                    <a:alpha val="32000"/>
                  </a:srgbClr>
                </a:outerShdw>
              </a:effectLst>
            </c:spPr>
            <c:extLst>
              <c:ext xmlns:c16="http://schemas.microsoft.com/office/drawing/2014/chart" uri="{C3380CC4-5D6E-409C-BE32-E72D297353CC}">
                <c16:uniqueId val="{00000005-0BA8-4ABD-8EEC-6CDE150F25BF}"/>
              </c:ext>
            </c:extLst>
          </c:dPt>
          <c:dPt>
            <c:idx val="1"/>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bubble3D val="0"/>
            <c:extLst>
              <c:ext xmlns:c16="http://schemas.microsoft.com/office/drawing/2014/chart" uri="{C3380CC4-5D6E-409C-BE32-E72D297353CC}">
                <c16:uniqueId val="{0000000D-3B4D-4D57-84B8-7ABCE3869C6F}"/>
              </c:ext>
            </c:extLst>
          </c:dPt>
          <c:dPt>
            <c:idx val="3"/>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bubble3D val="0"/>
            <c:extLst>
              <c:ext xmlns:c16="http://schemas.microsoft.com/office/drawing/2014/chart" uri="{C3380CC4-5D6E-409C-BE32-E72D297353CC}">
                <c16:uniqueId val="{0000000E-3B4D-4D57-84B8-7ABCE3869C6F}"/>
              </c:ext>
            </c:extLst>
          </c:dPt>
          <c:dPt>
            <c:idx val="4"/>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bubble3D val="0"/>
            <c:extLst>
              <c:ext xmlns:c16="http://schemas.microsoft.com/office/drawing/2014/chart" uri="{C3380CC4-5D6E-409C-BE32-E72D297353CC}">
                <c16:uniqueId val="{00000001-66AB-4048-A8E9-46B6A296EC69}"/>
              </c:ext>
            </c:extLst>
          </c:dPt>
          <c:dPt>
            <c:idx val="7"/>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bubble3D val="0"/>
            <c:extLst>
              <c:ext xmlns:c16="http://schemas.microsoft.com/office/drawing/2014/chart" uri="{C3380CC4-5D6E-409C-BE32-E72D297353CC}">
                <c16:uniqueId val="{00000003-66AB-4048-A8E9-46B6A296EC69}"/>
              </c:ext>
            </c:extLst>
          </c:dPt>
          <c:dPt>
            <c:idx val="8"/>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bubble3D val="0"/>
            <c:extLst>
              <c:ext xmlns:c16="http://schemas.microsoft.com/office/drawing/2014/chart" uri="{C3380CC4-5D6E-409C-BE32-E72D297353CC}">
                <c16:uniqueId val="{00000009-CD38-438A-8CF5-47FA4CF8352D}"/>
              </c:ext>
            </c:extLst>
          </c:dPt>
          <c:dPt>
            <c:idx val="10"/>
            <c:marker>
              <c:symbol val="circle"/>
              <c:size val="9"/>
              <c:spPr>
                <a:gradFill>
                  <a:gsLst>
                    <a:gs pos="0">
                      <a:srgbClr val="FFC000"/>
                    </a:gs>
                    <a:gs pos="52000">
                      <a:srgbClr val="FD5D31"/>
                    </a:gs>
                    <a:gs pos="100000">
                      <a:srgbClr val="B1BEC3"/>
                    </a:gs>
                  </a:gsLst>
                  <a:path path="circle">
                    <a:fillToRect l="100000" t="100000"/>
                  </a:path>
                </a:gradFill>
                <a:ln w="9525">
                  <a:noFill/>
                </a:ln>
                <a:effectLst>
                  <a:outerShdw blurRad="165100" dist="38100" dir="2700000" algn="tl" rotWithShape="0">
                    <a:srgbClr val="FFA74F">
                      <a:alpha val="56000"/>
                    </a:srgbClr>
                  </a:outerShdw>
                </a:effectLst>
              </c:spPr>
            </c:marker>
            <c:bubble3D val="0"/>
            <c:extLst>
              <c:ext xmlns:c16="http://schemas.microsoft.com/office/drawing/2014/chart" uri="{C3380CC4-5D6E-409C-BE32-E72D297353CC}">
                <c16:uniqueId val="{0000000C-3B4D-4D57-84B8-7ABCE3869C6F}"/>
              </c:ext>
            </c:extLst>
          </c:dPt>
          <c:dPt>
            <c:idx val="11"/>
            <c:marker>
              <c:symbol val="circle"/>
              <c:size val="9"/>
              <c:spPr>
                <a:gradFill>
                  <a:gsLst>
                    <a:gs pos="0">
                      <a:srgbClr val="FFC000"/>
                    </a:gs>
                    <a:gs pos="52000">
                      <a:srgbClr val="FD5D31"/>
                    </a:gs>
                    <a:gs pos="100000">
                      <a:srgbClr val="B1BEC3"/>
                    </a:gs>
                  </a:gsLst>
                  <a:path path="circle">
                    <a:fillToRect l="100000" t="100000"/>
                  </a:path>
                </a:gradFill>
                <a:ln w="9525">
                  <a:gradFill>
                    <a:gsLst>
                      <a:gs pos="0">
                        <a:srgbClr val="FF6600"/>
                      </a:gs>
                      <a:gs pos="74000">
                        <a:srgbClr val="FF9933"/>
                      </a:gs>
                      <a:gs pos="83000">
                        <a:srgbClr val="FFCC99"/>
                      </a:gs>
                      <a:gs pos="100000">
                        <a:srgbClr val="FFC000"/>
                      </a:gs>
                    </a:gsLst>
                    <a:lin ang="5400000" scaled="1"/>
                  </a:gradFill>
                </a:ln>
                <a:effectLst>
                  <a:glow rad="50800">
                    <a:srgbClr val="E97132">
                      <a:satMod val="175000"/>
                      <a:alpha val="21000"/>
                    </a:srgbClr>
                  </a:glow>
                  <a:outerShdw blurRad="63500" dist="25400" dir="2700000" algn="tl" rotWithShape="0">
                    <a:prstClr val="black">
                      <a:alpha val="40000"/>
                    </a:prstClr>
                  </a:outerShdw>
                </a:effectLst>
              </c:spPr>
            </c:marker>
            <c:bubble3D val="0"/>
            <c:spPr>
              <a:ln w="19050" cap="rnd">
                <a:gradFill flip="none" rotWithShape="1">
                  <a:gsLst>
                    <a:gs pos="0">
                      <a:srgbClr val="E97132">
                        <a:lumMod val="60000"/>
                        <a:lumOff val="40000"/>
                      </a:srgbClr>
                    </a:gs>
                    <a:gs pos="56000">
                      <a:srgbClr val="FFA74F">
                        <a:lumMod val="88000"/>
                      </a:srgbClr>
                    </a:gs>
                    <a:gs pos="99000">
                      <a:srgbClr val="FC3802"/>
                    </a:gs>
                  </a:gsLst>
                  <a:lin ang="16200000" scaled="1"/>
                  <a:tileRect/>
                </a:gradFill>
                <a:round/>
              </a:ln>
              <a:effectLst>
                <a:glow rad="50800">
                  <a:srgbClr val="E97132">
                    <a:satMod val="175000"/>
                    <a:alpha val="21000"/>
                  </a:srgbClr>
                </a:glow>
                <a:outerShdw blurRad="63500" dist="25400" dir="2700000" algn="tl" rotWithShape="0">
                  <a:prstClr val="black">
                    <a:alpha val="40000"/>
                  </a:prstClr>
                </a:outerShdw>
              </a:effectLst>
            </c:spPr>
            <c:extLst>
              <c:ext xmlns:c16="http://schemas.microsoft.com/office/drawing/2014/chart" uri="{C3380CC4-5D6E-409C-BE32-E72D297353CC}">
                <c16:uniqueId val="{00000002-0BA8-4ABD-8EEC-6CDE150F25BF}"/>
              </c:ext>
            </c:extLst>
          </c:dPt>
          <c:dLbls>
            <c:dLbl>
              <c:idx val="0"/>
              <c:dLblPos val="t"/>
              <c:showLegendKey val="0"/>
              <c:showVal val="1"/>
              <c:showCatName val="0"/>
              <c:showSerName val="0"/>
              <c:showPercent val="0"/>
              <c:showBubbleSize val="0"/>
              <c:extLst>
                <c:ext xmlns:c15="http://schemas.microsoft.com/office/drawing/2012/chart" uri="{CE6537A1-D6FC-4f65-9D91-7224C49458BB}">
                  <c15:layout>
                    <c:manualLayout>
                      <c:w val="4.8991348995217517E-2"/>
                      <c:h val="0.225377529475359"/>
                    </c:manualLayout>
                  </c15:layout>
                </c:ext>
                <c:ext xmlns:c16="http://schemas.microsoft.com/office/drawing/2014/chart" uri="{C3380CC4-5D6E-409C-BE32-E72D297353CC}">
                  <c16:uniqueId val="{00000005-0BA8-4ABD-8EEC-6CDE150F25BF}"/>
                </c:ext>
              </c:extLst>
            </c:dLbl>
            <c:dLbl>
              <c:idx val="1"/>
              <c:dLblPos val="t"/>
              <c:showLegendKey val="0"/>
              <c:showVal val="1"/>
              <c:showCatName val="0"/>
              <c:showSerName val="0"/>
              <c:showPercent val="0"/>
              <c:showBubbleSize val="0"/>
              <c:extLst>
                <c:ext xmlns:c15="http://schemas.microsoft.com/office/drawing/2012/chart" uri="{CE6537A1-D6FC-4f65-9D91-7224C49458BB}">
                  <c15:layout>
                    <c:manualLayout>
                      <c:w val="2.9151543645791773E-2"/>
                      <c:h val="0.21488859220704995"/>
                    </c:manualLayout>
                  </c15:layout>
                </c:ext>
                <c:ext xmlns:c16="http://schemas.microsoft.com/office/drawing/2014/chart" uri="{C3380CC4-5D6E-409C-BE32-E72D297353CC}">
                  <c16:uniqueId val="{0000000D-3B4D-4D57-84B8-7ABCE3869C6F}"/>
                </c:ext>
              </c:extLst>
            </c:dLbl>
            <c:dLbl>
              <c:idx val="3"/>
              <c:layout>
                <c:manualLayout>
                  <c:x val="-2.3618137799486839E-2"/>
                  <c:y val="-0.1834890912987658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B4D-4D57-84B8-7ABCE3869C6F}"/>
                </c:ext>
              </c:extLst>
            </c:dLbl>
            <c:dLbl>
              <c:idx val="7"/>
              <c:layout>
                <c:manualLayout>
                  <c:x val="-2.3618137799486839E-2"/>
                  <c:y val="-0.1467778108596840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AB-4048-A8E9-46B6A296EC69}"/>
                </c:ext>
              </c:extLst>
            </c:dLbl>
            <c:dLbl>
              <c:idx val="10"/>
              <c:layout>
                <c:manualLayout>
                  <c:x val="-2.3618137799486839E-2"/>
                  <c:y val="-0.2411782462744657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B4D-4D57-84B8-7ABCE3869C6F}"/>
                </c:ext>
              </c:extLst>
            </c:dLbl>
            <c:spPr>
              <a:noFill/>
              <a:ln>
                <a:no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rgbClr val="E08428"/>
                    </a:solidFill>
                    <a:latin typeface="Segoe UI" panose="020B0502040204020203" pitchFamily="34" charset="0"/>
                    <a:ea typeface="Roboto" panose="02000000000000000000" pitchFamily="2" charset="0"/>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noFill/>
                      <a:round/>
                    </a:ln>
                    <a:effectLst/>
                  </c:spPr>
                </c15:leaderLines>
              </c:ext>
            </c:extLst>
          </c:dLbls>
          <c:cat>
            <c:strRef>
              <c:f>'Training Cost'!$A$119:$A$130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'Training Cost'!$B$119:$B$130</c:f>
              <c:numCache>
                <c:formatCode>General</c:formatCode>
                <c:ptCount val="12"/>
                <c:pt idx="0">
                  <c:v>42</c:v>
                </c:pt>
                <c:pt idx="1">
                  <c:v>17</c:v>
                </c:pt>
                <c:pt idx="2">
                  <c:v>31</c:v>
                </c:pt>
                <c:pt idx="3">
                  <c:v>23</c:v>
                </c:pt>
                <c:pt idx="4">
                  <c:v>63</c:v>
                </c:pt>
                <c:pt idx="5">
                  <c:v>37</c:v>
                </c:pt>
                <c:pt idx="6">
                  <c:v>38</c:v>
                </c:pt>
                <c:pt idx="7">
                  <c:v>39</c:v>
                </c:pt>
                <c:pt idx="8">
                  <c:v>26</c:v>
                </c:pt>
                <c:pt idx="9">
                  <c:v>44</c:v>
                </c:pt>
                <c:pt idx="10">
                  <c:v>34</c:v>
                </c:pt>
                <c:pt idx="11">
                  <c:v>44</c:v>
                </c:pt>
              </c:numCache>
            </c:numRef>
          </c:val>
          <c:smooth val="1"/>
          <c:extLst>
            <c:ext xmlns:c16="http://schemas.microsoft.com/office/drawing/2014/chart" uri="{C3380CC4-5D6E-409C-BE32-E72D297353CC}">
              <c16:uniqueId val="{00000001-0BA8-4ABD-8EEC-6CDE150F25BF}"/>
            </c:ext>
          </c:extLst>
        </c:ser>
        <c:dLbls>
          <c:showLegendKey val="0"/>
          <c:showVal val="1"/>
          <c:showCatName val="0"/>
          <c:showSerName val="0"/>
          <c:showPercent val="0"/>
          <c:showBubbleSize val="0"/>
        </c:dLbls>
        <c:marker val="1"/>
        <c:smooth val="0"/>
        <c:axId val="483984271"/>
        <c:axId val="483978991"/>
      </c:lineChart>
      <c:catAx>
        <c:axId val="48400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483976591"/>
        <c:crosses val="autoZero"/>
        <c:auto val="1"/>
        <c:lblAlgn val="ctr"/>
        <c:lblOffset val="100"/>
        <c:noMultiLvlLbl val="0"/>
      </c:catAx>
      <c:valAx>
        <c:axId val="483976591"/>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EF7F4"/>
                </a:solidFill>
                <a:latin typeface="+mn-lt"/>
                <a:ea typeface="+mn-ea"/>
                <a:cs typeface="+mn-cs"/>
              </a:defRPr>
            </a:pPr>
            <a:endParaRPr lang="en-US"/>
          </a:p>
        </c:txPr>
        <c:crossAx val="484000111"/>
        <c:crosses val="autoZero"/>
        <c:crossBetween val="between"/>
      </c:valAx>
      <c:valAx>
        <c:axId val="4839789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EF7F4"/>
                </a:solidFill>
                <a:latin typeface="+mn-lt"/>
                <a:ea typeface="+mn-ea"/>
                <a:cs typeface="+mn-cs"/>
              </a:defRPr>
            </a:pPr>
            <a:endParaRPr lang="en-US"/>
          </a:p>
        </c:txPr>
        <c:crossAx val="483984271"/>
        <c:crosses val="max"/>
        <c:crossBetween val="between"/>
      </c:valAx>
      <c:catAx>
        <c:axId val="483984271"/>
        <c:scaling>
          <c:orientation val="minMax"/>
        </c:scaling>
        <c:delete val="1"/>
        <c:axPos val="b"/>
        <c:numFmt formatCode="General" sourceLinked="1"/>
        <c:majorTickMark val="out"/>
        <c:minorTickMark val="none"/>
        <c:tickLblPos val="nextTo"/>
        <c:crossAx val="483978991"/>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Cost!Monthly cost </c:name>
    <c:fmtId val="34"/>
  </c:pivotSource>
  <c:chart>
    <c:autoTitleDeleted val="1"/>
    <c:pivotFmts>
      <c:pivotFmt>
        <c:idx val="0"/>
        <c:spPr>
          <a:pattFill prst="ltUpDiag">
            <a:fgClr>
              <a:schemeClr val="accent1"/>
            </a:fgClr>
            <a:bgClr>
              <a:schemeClr val="lt1"/>
            </a:bgClr>
          </a:pattFill>
          <a:ln w="25400" cap="rnd">
            <a:solidFill>
              <a:srgbClr val="0E284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156082"/>
            </a:solid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rgbClr val="0E284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156082"/>
            </a:solid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rgbClr val="0E2841"/>
            </a:solidFill>
            <a:round/>
          </a:ln>
          <a:effectLst>
            <a:glow rad="127000">
              <a:schemeClr val="accent4">
                <a:lumMod val="40000"/>
                <a:lumOff val="60000"/>
                <a:alpha val="12000"/>
              </a:schemeClr>
            </a:glow>
          </a:effectLst>
        </c:spPr>
        <c:marker>
          <c:symbol val="circle"/>
          <c:size val="14"/>
          <c:spPr>
            <a:solidFill>
              <a:schemeClr val="accent1"/>
            </a:solidFill>
            <a:ln>
              <a:noFill/>
            </a:ln>
            <a:effectLst>
              <a:glow rad="127000">
                <a:schemeClr val="accent4">
                  <a:lumMod val="40000"/>
                  <a:lumOff val="60000"/>
                  <a:alpha val="12000"/>
                </a:schemeClr>
              </a:glow>
            </a:effectLst>
          </c:spPr>
        </c:marker>
        <c:dLbl>
          <c:idx val="0"/>
          <c:spPr>
            <a:solidFill>
              <a:srgbClr val="156082"/>
            </a:solid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209913195410503E-2"/>
          <c:y val="0"/>
          <c:w val="0.96466653825696191"/>
          <c:h val="0.89241444373536694"/>
        </c:manualLayout>
      </c:layout>
      <c:lineChart>
        <c:grouping val="standard"/>
        <c:varyColors val="0"/>
        <c:ser>
          <c:idx val="0"/>
          <c:order val="0"/>
          <c:tx>
            <c:strRef>
              <c:f>'Training Cost'!$B$166</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'Training Cost'!$A$167:$A$178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'Training Cost'!$B$167:$B$178</c:f>
              <c:numCache>
                <c:formatCode>#,##0.00,\ "K"</c:formatCode>
                <c:ptCount val="12"/>
                <c:pt idx="0">
                  <c:v>8007</c:v>
                </c:pt>
                <c:pt idx="1">
                  <c:v>4356</c:v>
                </c:pt>
                <c:pt idx="2">
                  <c:v>7115</c:v>
                </c:pt>
                <c:pt idx="3">
                  <c:v>4468</c:v>
                </c:pt>
                <c:pt idx="4">
                  <c:v>15510</c:v>
                </c:pt>
                <c:pt idx="5">
                  <c:v>10107</c:v>
                </c:pt>
                <c:pt idx="6">
                  <c:v>7948</c:v>
                </c:pt>
                <c:pt idx="7">
                  <c:v>9007</c:v>
                </c:pt>
                <c:pt idx="8">
                  <c:v>5443</c:v>
                </c:pt>
                <c:pt idx="9">
                  <c:v>8899</c:v>
                </c:pt>
                <c:pt idx="10">
                  <c:v>7398</c:v>
                </c:pt>
                <c:pt idx="11">
                  <c:v>8040</c:v>
                </c:pt>
              </c:numCache>
            </c:numRef>
          </c:val>
          <c:smooth val="0"/>
          <c:extLst>
            <c:ext xmlns:c16="http://schemas.microsoft.com/office/drawing/2014/chart" uri="{C3380CC4-5D6E-409C-BE32-E72D297353CC}">
              <c16:uniqueId val="{00000000-0B60-47FB-A36D-4C8D3575C9B6}"/>
            </c:ext>
          </c:extLst>
        </c:ser>
        <c:dLbls>
          <c:dLblPos val="ctr"/>
          <c:showLegendKey val="0"/>
          <c:showVal val="1"/>
          <c:showCatName val="0"/>
          <c:showSerName val="0"/>
          <c:showPercent val="0"/>
          <c:showBubbleSize val="0"/>
        </c:dLbls>
        <c:dropLines>
          <c:spPr>
            <a:ln w="15875" cap="flat" cmpd="sng" algn="ctr">
              <a:gradFill>
                <a:gsLst>
                  <a:gs pos="0">
                    <a:schemeClr val="accent1">
                      <a:lumMod val="5000"/>
                      <a:lumOff val="95000"/>
                    </a:schemeClr>
                  </a:gs>
                  <a:gs pos="74000">
                    <a:srgbClr val="FF6600"/>
                  </a:gs>
                  <a:gs pos="83000">
                    <a:srgbClr val="FFA74F"/>
                  </a:gs>
                  <a:gs pos="100000">
                    <a:srgbClr val="FFA74F"/>
                  </a:gs>
                </a:gsLst>
                <a:lin ang="5400000" scaled="1"/>
              </a:gradFill>
              <a:round/>
            </a:ln>
            <a:effectLst/>
          </c:spPr>
        </c:dropLines>
        <c:marker val="1"/>
        <c:smooth val="0"/>
        <c:axId val="1524305279"/>
        <c:axId val="1524309599"/>
      </c:lineChart>
      <c:catAx>
        <c:axId val="1524305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spc="30" baseline="0">
                <a:solidFill>
                  <a:schemeClr val="tx1"/>
                </a:solidFill>
                <a:latin typeface="Segoe UI" panose="020B0502040204020203" pitchFamily="34" charset="0"/>
                <a:ea typeface="+mn-ea"/>
                <a:cs typeface="Segoe UI" panose="020B0502040204020203" pitchFamily="34" charset="0"/>
              </a:defRPr>
            </a:pPr>
            <a:endParaRPr lang="en-US"/>
          </a:p>
        </c:txPr>
        <c:crossAx val="1524309599"/>
        <c:crosses val="autoZero"/>
        <c:auto val="1"/>
        <c:lblAlgn val="ctr"/>
        <c:lblOffset val="100"/>
        <c:noMultiLvlLbl val="0"/>
      </c:catAx>
      <c:valAx>
        <c:axId val="1524309599"/>
        <c:scaling>
          <c:orientation val="minMax"/>
        </c:scaling>
        <c:delete val="1"/>
        <c:axPos val="l"/>
        <c:numFmt formatCode="#,##0.00,\ &quot;K&quot;" sourceLinked="1"/>
        <c:majorTickMark val="none"/>
        <c:minorTickMark val="none"/>
        <c:tickLblPos val="nextTo"/>
        <c:crossAx val="1524305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19050" cap="flat" cmpd="sng" algn="ctr">
      <a:no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24908674828062"/>
          <c:y val="0.24159510545038643"/>
          <c:w val="0.70716151608541766"/>
          <c:h val="0.66208393801905796"/>
        </c:manualLayout>
      </c:layout>
      <c:pieChart>
        <c:varyColors val="1"/>
        <c:ser>
          <c:idx val="0"/>
          <c:order val="0"/>
          <c:spPr>
            <a:solidFill>
              <a:srgbClr val="0E2841"/>
            </a:solidFill>
            <a:ln w="19050">
              <a:solidFill>
                <a:schemeClr val="accent1"/>
              </a:solidFill>
            </a:ln>
            <a:effectLst/>
          </c:spPr>
          <c:dPt>
            <c:idx val="0"/>
            <c:bubble3D val="0"/>
            <c:explosion val="6"/>
            <c:spPr>
              <a:solidFill>
                <a:srgbClr val="FF781D"/>
              </a:solidFill>
              <a:ln w="28575">
                <a:solidFill>
                  <a:srgbClr val="EA7F1C"/>
                </a:solidFill>
              </a:ln>
              <a:effectLst>
                <a:outerShdw blurRad="165100" dist="38100" sx="101000" sy="101000" algn="l" rotWithShape="0">
                  <a:prstClr val="black">
                    <a:alpha val="27000"/>
                  </a:prstClr>
                </a:outerShdw>
              </a:effectLst>
            </c:spPr>
            <c:extLst>
              <c:ext xmlns:c16="http://schemas.microsoft.com/office/drawing/2014/chart" uri="{C3380CC4-5D6E-409C-BE32-E72D297353CC}">
                <c16:uniqueId val="{00000001-394C-4A54-8015-15CDDDE4C84D}"/>
              </c:ext>
            </c:extLst>
          </c:dPt>
          <c:dPt>
            <c:idx val="1"/>
            <c:bubble3D val="0"/>
            <c:explosion val="4"/>
            <c:spPr>
              <a:solidFill>
                <a:srgbClr val="0E2841"/>
              </a:solidFill>
              <a:ln w="19050">
                <a:solidFill>
                  <a:schemeClr val="bg1"/>
                </a:solidFill>
              </a:ln>
              <a:effectLst>
                <a:outerShdw blurRad="241300" dist="25400" dir="5400000" algn="t" rotWithShape="0">
                  <a:prstClr val="black">
                    <a:alpha val="27000"/>
                  </a:prstClr>
                </a:outerShdw>
              </a:effectLst>
            </c:spPr>
            <c:extLst>
              <c:ext xmlns:c16="http://schemas.microsoft.com/office/drawing/2014/chart" uri="{C3380CC4-5D6E-409C-BE32-E72D297353CC}">
                <c16:uniqueId val="{00000003-394C-4A54-8015-15CDDDE4C84D}"/>
              </c:ext>
            </c:extLst>
          </c:dPt>
          <c:dLbls>
            <c:dLbl>
              <c:idx val="0"/>
              <c:layout>
                <c:manualLayout>
                  <c:x val="-0.21436620634467365"/>
                  <c:y val="0.22452381103756544"/>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311609957079584"/>
                      <c:h val="0.18486133525985063"/>
                    </c:manualLayout>
                  </c15:layout>
                </c:ext>
                <c:ext xmlns:c16="http://schemas.microsoft.com/office/drawing/2014/chart" uri="{C3380CC4-5D6E-409C-BE32-E72D297353CC}">
                  <c16:uniqueId val="{00000001-394C-4A54-8015-15CDDDE4C84D}"/>
                </c:ext>
              </c:extLst>
            </c:dLbl>
            <c:dLbl>
              <c:idx val="1"/>
              <c:layout>
                <c:manualLayout>
                  <c:x val="0.22942141246025241"/>
                  <c:y val="-0.17036192803869016"/>
                </c:manualLayout>
              </c:layout>
              <c:tx>
                <c:rich>
                  <a:bodyPr/>
                  <a:lstStyle/>
                  <a:p>
                    <a:fld id="{9D199E8C-DD1E-483F-8ED1-5390AD7C9883}" type="CATEGORYNAME">
                      <a:rPr lang="en-US"/>
                      <a:pPr/>
                      <a:t>[CATEGORY NAME]</a:t>
                    </a:fld>
                    <a:r>
                      <a:rPr lang="en-US" baseline="0"/>
                      <a:t>
</a:t>
                    </a:r>
                    <a:fld id="{551A38E5-247E-488F-B4DE-498712F0BEC4}" type="PERCENTAGE">
                      <a:rPr lang="en-US" sz="1200"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40214812958971313"/>
                      <c:h val="0.19706759351868366"/>
                    </c:manualLayout>
                  </c15:layout>
                  <c15:dlblFieldTable/>
                  <c15:showDataLabelsRange val="0"/>
                </c:ext>
                <c:ext xmlns:c16="http://schemas.microsoft.com/office/drawing/2014/chart" uri="{C3380CC4-5D6E-409C-BE32-E72D297353CC}">
                  <c16:uniqueId val="{00000003-394C-4A54-8015-15CDDDE4C84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'Training Performance'!$A$74:$A$75</c:f>
              <c:strCache>
                <c:ptCount val="2"/>
                <c:pt idx="0">
                  <c:v>Succeed</c:v>
                </c:pt>
                <c:pt idx="1">
                  <c:v>Not Passed</c:v>
                </c:pt>
              </c:strCache>
            </c:strRef>
          </c:cat>
          <c:val>
            <c:numRef>
              <c:f>'Training Performance'!$B$74:$B$75</c:f>
              <c:numCache>
                <c:formatCode>0%</c:formatCode>
                <c:ptCount val="2"/>
                <c:pt idx="0">
                  <c:v>0.22068965517241379</c:v>
                </c:pt>
                <c:pt idx="1">
                  <c:v>0.77931034482758621</c:v>
                </c:pt>
              </c:numCache>
            </c:numRef>
          </c:val>
          <c:extLst>
            <c:ext xmlns:c16="http://schemas.microsoft.com/office/drawing/2014/chart" uri="{C3380CC4-5D6E-409C-BE32-E72D297353CC}">
              <c16:uniqueId val="{00000004-394C-4A54-8015-15CDDDE4C84D}"/>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Performance!certifiedVSnonCertified performance</c:name>
    <c:fmtId val="9"/>
  </c:pivotSource>
  <c:chart>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A7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E28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66729526641623E-2"/>
          <c:y val="8.1577865980679287E-2"/>
          <c:w val="0.95478107276422586"/>
          <c:h val="0.6815640892258652"/>
        </c:manualLayout>
      </c:layout>
      <c:barChart>
        <c:barDir val="col"/>
        <c:grouping val="clustered"/>
        <c:varyColors val="0"/>
        <c:ser>
          <c:idx val="0"/>
          <c:order val="0"/>
          <c:tx>
            <c:strRef>
              <c:f>'Training Performance'!$C$7:$C$8</c:f>
              <c:strCache>
                <c:ptCount val="1"/>
                <c:pt idx="0">
                  <c:v>N</c:v>
                </c:pt>
              </c:strCache>
            </c:strRef>
          </c:tx>
          <c:spPr>
            <a:solidFill>
              <a:srgbClr val="EA7F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 Performance'!$B$9:$B$15</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Performance'!$C$9:$C$15</c:f>
              <c:numCache>
                <c:formatCode>0.00</c:formatCode>
                <c:ptCount val="7"/>
                <c:pt idx="0">
                  <c:v>70.375</c:v>
                </c:pt>
                <c:pt idx="1">
                  <c:v>70.375</c:v>
                </c:pt>
                <c:pt idx="2">
                  <c:v>71</c:v>
                </c:pt>
                <c:pt idx="3">
                  <c:v>68.454545454545453</c:v>
                </c:pt>
                <c:pt idx="4">
                  <c:v>70.333333333333329</c:v>
                </c:pt>
                <c:pt idx="5">
                  <c:v>73.466666666666669</c:v>
                </c:pt>
                <c:pt idx="6">
                  <c:v>71.888888888888886</c:v>
                </c:pt>
              </c:numCache>
            </c:numRef>
          </c:val>
          <c:extLst>
            <c:ext xmlns:c16="http://schemas.microsoft.com/office/drawing/2014/chart" uri="{C3380CC4-5D6E-409C-BE32-E72D297353CC}">
              <c16:uniqueId val="{00000000-EBDE-4C7A-8D83-1AD3F4890628}"/>
            </c:ext>
          </c:extLst>
        </c:ser>
        <c:ser>
          <c:idx val="1"/>
          <c:order val="1"/>
          <c:tx>
            <c:strRef>
              <c:f>'Training Performance'!$D$7:$D$8</c:f>
              <c:strCache>
                <c:ptCount val="1"/>
                <c:pt idx="0">
                  <c:v>Y</c:v>
                </c:pt>
              </c:strCache>
            </c:strRef>
          </c:tx>
          <c:spPr>
            <a:solidFill>
              <a:srgbClr val="0E28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 Performance'!$B$9:$B$15</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Performance'!$D$9:$D$15</c:f>
              <c:numCache>
                <c:formatCode>0.00</c:formatCode>
                <c:ptCount val="7"/>
                <c:pt idx="0">
                  <c:v>76.555555555555557</c:v>
                </c:pt>
                <c:pt idx="1">
                  <c:v>78.400000000000006</c:v>
                </c:pt>
                <c:pt idx="2">
                  <c:v>78.75</c:v>
                </c:pt>
                <c:pt idx="3">
                  <c:v>78.428571428571431</c:v>
                </c:pt>
                <c:pt idx="4">
                  <c:v>77.285714285714292</c:v>
                </c:pt>
                <c:pt idx="5">
                  <c:v>74.45</c:v>
                </c:pt>
                <c:pt idx="6">
                  <c:v>83.6</c:v>
                </c:pt>
              </c:numCache>
            </c:numRef>
          </c:val>
          <c:extLst>
            <c:ext xmlns:c16="http://schemas.microsoft.com/office/drawing/2014/chart" uri="{C3380CC4-5D6E-409C-BE32-E72D297353CC}">
              <c16:uniqueId val="{00000001-EBDE-4C7A-8D83-1AD3F4890628}"/>
            </c:ext>
          </c:extLst>
        </c:ser>
        <c:dLbls>
          <c:dLblPos val="outEnd"/>
          <c:showLegendKey val="0"/>
          <c:showVal val="1"/>
          <c:showCatName val="0"/>
          <c:showSerName val="0"/>
          <c:showPercent val="0"/>
          <c:showBubbleSize val="0"/>
        </c:dLbls>
        <c:gapWidth val="140"/>
        <c:overlap val="-27"/>
        <c:axId val="100754831"/>
        <c:axId val="100737551"/>
      </c:barChart>
      <c:catAx>
        <c:axId val="10075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Segoe UI" panose="020B0502040204020203" pitchFamily="34" charset="0"/>
              </a:defRPr>
            </a:pPr>
            <a:endParaRPr lang="en-US"/>
          </a:p>
        </c:txPr>
        <c:crossAx val="100737551"/>
        <c:crosses val="autoZero"/>
        <c:auto val="1"/>
        <c:lblAlgn val="ctr"/>
        <c:lblOffset val="100"/>
        <c:noMultiLvlLbl val="0"/>
      </c:catAx>
      <c:valAx>
        <c:axId val="100737551"/>
        <c:scaling>
          <c:orientation val="minMax"/>
        </c:scaling>
        <c:delete val="1"/>
        <c:axPos val="l"/>
        <c:numFmt formatCode="0.00" sourceLinked="1"/>
        <c:majorTickMark val="none"/>
        <c:minorTickMark val="none"/>
        <c:tickLblPos val="nextTo"/>
        <c:crossAx val="10075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Performance!Emp_Score_comparison</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781D"/>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Roboto" panose="02000000000000000000" pitchFamily="2" charset="0"/>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E2841"/>
          </a:solidFill>
          <a:ln w="9525" cap="flat" cmpd="sng" algn="ctr">
            <a:solidFill>
              <a:srgbClr val="163E64"/>
            </a:solidFill>
            <a:round/>
          </a:ln>
          <a:effectLst>
            <a:outerShdw blurRad="190500" dist="38100" dir="2700000" algn="tl" rotWithShape="0">
              <a:prstClr val="black">
                <a:alpha val="1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56426542647981E-2"/>
          <c:y val="0.13011846770241836"/>
          <c:w val="0.97230330747712101"/>
          <c:h val="0.62608672258572828"/>
        </c:manualLayout>
      </c:layout>
      <c:barChart>
        <c:barDir val="col"/>
        <c:grouping val="clustered"/>
        <c:varyColors val="0"/>
        <c:ser>
          <c:idx val="0"/>
          <c:order val="0"/>
          <c:tx>
            <c:strRef>
              <c:f>'Training Performance'!$C$145</c:f>
              <c:strCache>
                <c:ptCount val="1"/>
                <c:pt idx="0">
                  <c:v>Average of PreTestScore</c:v>
                </c:pt>
              </c:strCache>
            </c:strRef>
          </c:tx>
          <c:spPr>
            <a:solidFill>
              <a:srgbClr val="FF781D"/>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Roboto" panose="02000000000000000000" pitchFamily="2" charset="0"/>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'Training Performance'!$B$146:$B$152</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Performance'!$C$146:$C$152</c:f>
              <c:numCache>
                <c:formatCode>0.00</c:formatCode>
                <c:ptCount val="7"/>
                <c:pt idx="0">
                  <c:v>51.705882352941174</c:v>
                </c:pt>
                <c:pt idx="1">
                  <c:v>52.826086956521742</c:v>
                </c:pt>
                <c:pt idx="2">
                  <c:v>54.875</c:v>
                </c:pt>
                <c:pt idx="3">
                  <c:v>56.888888888888886</c:v>
                </c:pt>
                <c:pt idx="4">
                  <c:v>55.875</c:v>
                </c:pt>
                <c:pt idx="5">
                  <c:v>54</c:v>
                </c:pt>
                <c:pt idx="6">
                  <c:v>55.964285714285715</c:v>
                </c:pt>
              </c:numCache>
            </c:numRef>
          </c:val>
          <c:extLst>
            <c:ext xmlns:c16="http://schemas.microsoft.com/office/drawing/2014/chart" uri="{C3380CC4-5D6E-409C-BE32-E72D297353CC}">
              <c16:uniqueId val="{00000000-96B5-4403-A19C-7688001F416D}"/>
            </c:ext>
          </c:extLst>
        </c:ser>
        <c:ser>
          <c:idx val="1"/>
          <c:order val="1"/>
          <c:tx>
            <c:strRef>
              <c:f>'Training Performance'!$D$145</c:f>
              <c:strCache>
                <c:ptCount val="1"/>
                <c:pt idx="0">
                  <c:v>Average of PostTestScore</c:v>
                </c:pt>
              </c:strCache>
            </c:strRef>
          </c:tx>
          <c:spPr>
            <a:solidFill>
              <a:srgbClr val="0E2841"/>
            </a:solidFill>
            <a:ln w="9525" cap="flat" cmpd="sng" algn="ctr">
              <a:solidFill>
                <a:srgbClr val="163E64"/>
              </a:solidFill>
              <a:round/>
            </a:ln>
            <a:effectLst>
              <a:outerShdw blurRad="190500" dist="38100" dir="2700000" algn="tl" rotWithShape="0">
                <a:prstClr val="black">
                  <a:alpha val="17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'Training Performance'!$B$146:$B$152</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Performance'!$D$146:$D$152</c:f>
              <c:numCache>
                <c:formatCode>0.00</c:formatCode>
                <c:ptCount val="7"/>
                <c:pt idx="0">
                  <c:v>73.647058823529406</c:v>
                </c:pt>
                <c:pt idx="1">
                  <c:v>75.608695652173907</c:v>
                </c:pt>
                <c:pt idx="2">
                  <c:v>74.875</c:v>
                </c:pt>
                <c:pt idx="3">
                  <c:v>72.333333333333329</c:v>
                </c:pt>
                <c:pt idx="4">
                  <c:v>73.375</c:v>
                </c:pt>
                <c:pt idx="5">
                  <c:v>74.028571428571425</c:v>
                </c:pt>
                <c:pt idx="6">
                  <c:v>76.071428571428569</c:v>
                </c:pt>
              </c:numCache>
            </c:numRef>
          </c:val>
          <c:extLst>
            <c:ext xmlns:c16="http://schemas.microsoft.com/office/drawing/2014/chart" uri="{C3380CC4-5D6E-409C-BE32-E72D297353CC}">
              <c16:uniqueId val="{00000001-96B5-4403-A19C-7688001F416D}"/>
            </c:ext>
          </c:extLst>
        </c:ser>
        <c:dLbls>
          <c:dLblPos val="outEnd"/>
          <c:showLegendKey val="0"/>
          <c:showVal val="1"/>
          <c:showCatName val="0"/>
          <c:showSerName val="0"/>
          <c:showPercent val="0"/>
          <c:showBubbleSize val="0"/>
        </c:dLbls>
        <c:gapWidth val="311"/>
        <c:overlap val="-67"/>
        <c:axId val="335633807"/>
        <c:axId val="335617487"/>
      </c:barChart>
      <c:catAx>
        <c:axId val="33563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50" b="0" i="0" u="none" strike="noStrike" kern="1200" baseline="0">
                <a:solidFill>
                  <a:schemeClr val="tx1">
                    <a:lumMod val="85000"/>
                    <a:lumOff val="15000"/>
                  </a:schemeClr>
                </a:solidFill>
                <a:latin typeface="Roboto" panose="02000000000000000000" pitchFamily="2" charset="0"/>
                <a:ea typeface="Roboto" panose="02000000000000000000" pitchFamily="2" charset="0"/>
                <a:cs typeface="Segoe UI" panose="020B0502040204020203" pitchFamily="34" charset="0"/>
              </a:defRPr>
            </a:pPr>
            <a:endParaRPr lang="en-US"/>
          </a:p>
        </c:txPr>
        <c:crossAx val="335617487"/>
        <c:crosses val="autoZero"/>
        <c:auto val="1"/>
        <c:lblAlgn val="ctr"/>
        <c:lblOffset val="100"/>
        <c:noMultiLvlLbl val="0"/>
      </c:catAx>
      <c:valAx>
        <c:axId val="335617487"/>
        <c:scaling>
          <c:orientation val="minMax"/>
        </c:scaling>
        <c:delete val="1"/>
        <c:axPos val="l"/>
        <c:numFmt formatCode="0.00" sourceLinked="1"/>
        <c:majorTickMark val="none"/>
        <c:minorTickMark val="none"/>
        <c:tickLblPos val="nextTo"/>
        <c:crossAx val="335633807"/>
        <c:crosses val="autoZero"/>
        <c:crossBetween val="between"/>
      </c:valAx>
      <c:spPr>
        <a:noFill/>
        <a:ln>
          <a:noFill/>
        </a:ln>
        <a:effectLst/>
      </c:spPr>
    </c:plotArea>
    <c:legend>
      <c:legendPos val="b"/>
      <c:layout>
        <c:manualLayout>
          <c:xMode val="edge"/>
          <c:yMode val="edge"/>
          <c:x val="0.25173923406799037"/>
          <c:y val="0.94385931162731052"/>
          <c:w val="0.52436230980362963"/>
          <c:h val="5.6140287596787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Performance!Performance_growth_programs</c:name>
    <c:fmtId val="12"/>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114E69"/>
              </a:gs>
              <a:gs pos="74000">
                <a:srgbClr val="102C48"/>
              </a:gs>
              <a:gs pos="83000">
                <a:srgbClr val="0B1F33"/>
              </a:gs>
              <a:gs pos="100000">
                <a:srgbClr val="0B1F33"/>
              </a:gs>
            </a:gsLst>
            <a:path path="circle">
              <a:fillToRect l="100000" t="100000"/>
            </a:path>
            <a:tileRect r="-100000" b="-100000"/>
          </a:gradFill>
          <a:ln w="9525" cap="flat" cmpd="sng" algn="ctr">
            <a:solidFill>
              <a:schemeClr val="bg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j-lt"/>
                  <a:ea typeface="+mn-ea"/>
                  <a:cs typeface="Segoe UI" panose="020B05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390769167404381"/>
          <c:y val="3.0345797842084524E-2"/>
          <c:w val="0.56609229139563766"/>
          <c:h val="0.95553823961028428"/>
        </c:manualLayout>
      </c:layout>
      <c:barChart>
        <c:barDir val="bar"/>
        <c:grouping val="clustered"/>
        <c:varyColors val="0"/>
        <c:ser>
          <c:idx val="0"/>
          <c:order val="0"/>
          <c:tx>
            <c:strRef>
              <c:f>'Training Performance'!$C$128</c:f>
              <c:strCache>
                <c:ptCount val="1"/>
                <c:pt idx="0">
                  <c:v>Total</c:v>
                </c:pt>
              </c:strCache>
            </c:strRef>
          </c:tx>
          <c:spPr>
            <a:gradFill flip="none" rotWithShape="1">
              <a:gsLst>
                <a:gs pos="0">
                  <a:srgbClr val="114E69"/>
                </a:gs>
                <a:gs pos="74000">
                  <a:srgbClr val="102C48"/>
                </a:gs>
                <a:gs pos="83000">
                  <a:srgbClr val="0B1F33"/>
                </a:gs>
                <a:gs pos="100000">
                  <a:srgbClr val="0B1F33"/>
                </a:gs>
              </a:gsLst>
              <a:path path="circle">
                <a:fillToRect l="100000" t="100000"/>
              </a:path>
              <a:tileRect r="-100000" b="-100000"/>
            </a:gradFill>
            <a:ln w="9525" cap="flat" cmpd="sng" algn="ctr">
              <a:solidFill>
                <a:schemeClr val="bg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j-lt"/>
                    <a:ea typeface="+mn-ea"/>
                    <a:cs typeface="Segoe UI" panose="020B05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'Training Performance'!$B$129:$B$135</c:f>
              <c:strCache>
                <c:ptCount val="7"/>
                <c:pt idx="0">
                  <c:v>Customer Service</c:v>
                </c:pt>
                <c:pt idx="1">
                  <c:v>Communication Skills</c:v>
                </c:pt>
                <c:pt idx="2">
                  <c:v>Project Management</c:v>
                </c:pt>
                <c:pt idx="3">
                  <c:v>Database Administration</c:v>
                </c:pt>
                <c:pt idx="4">
                  <c:v>Technical Skills</c:v>
                </c:pt>
                <c:pt idx="5">
                  <c:v>Leadership Development</c:v>
                </c:pt>
                <c:pt idx="6">
                  <c:v>Excel - Basic to Advance</c:v>
                </c:pt>
              </c:strCache>
            </c:strRef>
          </c:cat>
          <c:val>
            <c:numRef>
              <c:f>'Training Performance'!$C$129:$C$135</c:f>
              <c:numCache>
                <c:formatCode>0%</c:formatCode>
                <c:ptCount val="7"/>
                <c:pt idx="0">
                  <c:v>0.43127572016460886</c:v>
                </c:pt>
                <c:pt idx="1">
                  <c:v>0.42434584755403865</c:v>
                </c:pt>
                <c:pt idx="2">
                  <c:v>0.37089947089947084</c:v>
                </c:pt>
                <c:pt idx="3">
                  <c:v>0.36446469248291574</c:v>
                </c:pt>
                <c:pt idx="4">
                  <c:v>0.35928525845564768</c:v>
                </c:pt>
                <c:pt idx="5">
                  <c:v>0.31319910514541388</c:v>
                </c:pt>
                <c:pt idx="6">
                  <c:v>0.271484375</c:v>
                </c:pt>
              </c:numCache>
            </c:numRef>
          </c:val>
          <c:extLst>
            <c:ext xmlns:c16="http://schemas.microsoft.com/office/drawing/2014/chart" uri="{C3380CC4-5D6E-409C-BE32-E72D297353CC}">
              <c16:uniqueId val="{00000000-7577-447A-9463-0A8E7D6D6955}"/>
            </c:ext>
          </c:extLst>
        </c:ser>
        <c:dLbls>
          <c:dLblPos val="inEnd"/>
          <c:showLegendKey val="0"/>
          <c:showVal val="1"/>
          <c:showCatName val="0"/>
          <c:showSerName val="0"/>
          <c:showPercent val="0"/>
          <c:showBubbleSize val="0"/>
        </c:dLbls>
        <c:gapWidth val="65"/>
        <c:axId val="61326864"/>
        <c:axId val="61325424"/>
      </c:barChart>
      <c:catAx>
        <c:axId val="61326864"/>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tx1">
                    <a:lumMod val="85000"/>
                    <a:lumOff val="15000"/>
                  </a:schemeClr>
                </a:solidFill>
                <a:latin typeface="Roboto" panose="02000000000000000000" pitchFamily="2" charset="0"/>
                <a:ea typeface="Roboto" panose="02000000000000000000" pitchFamily="2" charset="0"/>
                <a:cs typeface="Segoe UI" panose="020B0502040204020203" pitchFamily="34" charset="0"/>
              </a:defRPr>
            </a:pPr>
            <a:endParaRPr lang="en-US"/>
          </a:p>
        </c:txPr>
        <c:crossAx val="61325424"/>
        <c:crosses val="autoZero"/>
        <c:auto val="1"/>
        <c:lblAlgn val="ctr"/>
        <c:lblOffset val="100"/>
        <c:noMultiLvlLbl val="0"/>
      </c:catAx>
      <c:valAx>
        <c:axId val="61325424"/>
        <c:scaling>
          <c:orientation val="minMax"/>
        </c:scaling>
        <c:delete val="1"/>
        <c:axPos val="t"/>
        <c:numFmt formatCode="0%" sourceLinked="1"/>
        <c:majorTickMark val="none"/>
        <c:minorTickMark val="none"/>
        <c:tickLblPos val="nextTo"/>
        <c:crossAx val="6132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7.7045119618725108E-2"/>
          <c:w val="1"/>
          <c:h val="0.92295488038127493"/>
        </c:manualLayout>
      </c:layout>
      <c:bubbleChart>
        <c:varyColors val="0"/>
        <c:ser>
          <c:idx val="0"/>
          <c:order val="0"/>
          <c:tx>
            <c:strRef>
              <c:f>'Training Performance'!$B$50</c:f>
              <c:strCache>
                <c:ptCount val="1"/>
                <c:pt idx="0">
                  <c:v>Communication Skills</c:v>
                </c:pt>
              </c:strCache>
            </c:strRef>
          </c:tx>
          <c:spPr>
            <a:solidFill>
              <a:srgbClr val="FF6600"/>
            </a:solidFill>
            <a:ln>
              <a:solidFill>
                <a:srgbClr val="FF781D"/>
              </a:solidFill>
            </a:ln>
            <a:effectLst/>
          </c:spPr>
          <c:invertIfNegative val="0"/>
          <c:dLbls>
            <c:dLbl>
              <c:idx val="0"/>
              <c:layout>
                <c:manualLayout>
                  <c:x val="-0.15252020232938296"/>
                  <c:y val="-0.17066578089235881"/>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manualLayout>
                      <c:w val="0.32813380396695097"/>
                      <c:h val="0.1542305521587809"/>
                    </c:manualLayout>
                  </c15:layout>
                </c:ext>
                <c:ext xmlns:c16="http://schemas.microsoft.com/office/drawing/2014/chart" uri="{C3380CC4-5D6E-409C-BE32-E72D297353CC}">
                  <c16:uniqueId val="{00000001-EC67-4666-BF82-10E77C785B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'Training Performance'!$C$50</c:f>
              <c:numCache>
                <c:formatCode>0.0</c:formatCode>
                <c:ptCount val="1"/>
                <c:pt idx="0">
                  <c:v>4.4588235294117649</c:v>
                </c:pt>
              </c:numCache>
            </c:numRef>
          </c:xVal>
          <c:yVal>
            <c:numRef>
              <c:f>'Training Performance'!$D$50</c:f>
              <c:numCache>
                <c:formatCode>0%</c:formatCode>
                <c:ptCount val="1"/>
                <c:pt idx="0">
                  <c:v>0.42434584755403865</c:v>
                </c:pt>
              </c:numCache>
            </c:numRef>
          </c:yVal>
          <c:bubbleSize>
            <c:numRef>
              <c:f>'Training Performance'!$E$50</c:f>
              <c:numCache>
                <c:formatCode>0.0</c:formatCode>
                <c:ptCount val="1"/>
                <c:pt idx="0">
                  <c:v>1.8920832496821254</c:v>
                </c:pt>
              </c:numCache>
            </c:numRef>
          </c:bubbleSize>
          <c:bubble3D val="1"/>
          <c:extLst>
            <c:ext xmlns:c16="http://schemas.microsoft.com/office/drawing/2014/chart" uri="{C3380CC4-5D6E-409C-BE32-E72D297353CC}">
              <c16:uniqueId val="{00000000-E2E0-4058-98FE-89AEA9FF2ACC}"/>
            </c:ext>
          </c:extLst>
        </c:ser>
        <c:ser>
          <c:idx val="1"/>
          <c:order val="1"/>
          <c:tx>
            <c:strRef>
              <c:f>'Training Performance'!$B$51</c:f>
              <c:strCache>
                <c:ptCount val="1"/>
                <c:pt idx="0">
                  <c:v>Customer Service</c:v>
                </c:pt>
              </c:strCache>
            </c:strRef>
          </c:tx>
          <c:spPr>
            <a:solidFill>
              <a:srgbClr val="E56A05">
                <a:alpha val="89804"/>
              </a:srgbClr>
            </a:solidFill>
            <a:ln>
              <a:noFill/>
            </a:ln>
            <a:effectLst/>
          </c:spPr>
          <c:invertIfNegative val="0"/>
          <c:dLbls>
            <c:dLbl>
              <c:idx val="0"/>
              <c:layout>
                <c:manualLayout>
                  <c:x val="-2.7047928204873763E-2"/>
                  <c:y val="-9.9551625748596877E-3"/>
                </c:manualLayout>
              </c:layout>
              <c:dLblPos val="r"/>
              <c:showLegendKey val="0"/>
              <c:showVal val="0"/>
              <c:showCatName val="0"/>
              <c:showSerName val="1"/>
              <c:showPercent val="0"/>
              <c:showBubbleSize val="0"/>
              <c:extLst>
                <c:ext xmlns:c15="http://schemas.microsoft.com/office/drawing/2012/chart" uri="{CE6537A1-D6FC-4f65-9D91-7224C49458BB}">
                  <c15:layout>
                    <c:manualLayout>
                      <c:w val="0.21103213079269234"/>
                      <c:h val="0.15395658922020505"/>
                    </c:manualLayout>
                  </c15:layout>
                </c:ext>
                <c:ext xmlns:c16="http://schemas.microsoft.com/office/drawing/2014/chart" uri="{C3380CC4-5D6E-409C-BE32-E72D297353CC}">
                  <c16:uniqueId val="{00000000-EC67-4666-BF82-10E77C785BE1}"/>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'Training Performance'!$C$51</c:f>
              <c:numCache>
                <c:formatCode>0.0</c:formatCode>
                <c:ptCount val="1"/>
                <c:pt idx="0">
                  <c:v>4.4869565217391303</c:v>
                </c:pt>
              </c:numCache>
            </c:numRef>
          </c:xVal>
          <c:yVal>
            <c:numRef>
              <c:f>'Training Performance'!$D$51</c:f>
              <c:numCache>
                <c:formatCode>0%</c:formatCode>
                <c:ptCount val="1"/>
                <c:pt idx="0">
                  <c:v>0.43127572016460886</c:v>
                </c:pt>
              </c:numCache>
            </c:numRef>
          </c:yVal>
          <c:bubbleSize>
            <c:numRef>
              <c:f>'Training Performance'!$E$51</c:f>
              <c:numCache>
                <c:formatCode>0.0</c:formatCode>
                <c:ptCount val="1"/>
                <c:pt idx="0">
                  <c:v>1.9351154052603319</c:v>
                </c:pt>
              </c:numCache>
            </c:numRef>
          </c:bubbleSize>
          <c:bubble3D val="1"/>
          <c:extLst>
            <c:ext xmlns:c16="http://schemas.microsoft.com/office/drawing/2014/chart" uri="{C3380CC4-5D6E-409C-BE32-E72D297353CC}">
              <c16:uniqueId val="{00000001-E2E0-4058-98FE-89AEA9FF2ACC}"/>
            </c:ext>
          </c:extLst>
        </c:ser>
        <c:ser>
          <c:idx val="2"/>
          <c:order val="2"/>
          <c:tx>
            <c:strRef>
              <c:f>'Training Performance'!$B$52</c:f>
              <c:strCache>
                <c:ptCount val="1"/>
                <c:pt idx="0">
                  <c:v>Database Administration</c:v>
                </c:pt>
              </c:strCache>
            </c:strRef>
          </c:tx>
          <c:spPr>
            <a:solidFill>
              <a:srgbClr val="0E2841"/>
            </a:solidFill>
            <a:ln>
              <a:noFill/>
            </a:ln>
            <a:effectLst/>
          </c:spPr>
          <c:invertIfNegative val="0"/>
          <c:dLbls>
            <c:delete val="1"/>
          </c:dLbls>
          <c:xVal>
            <c:numRef>
              <c:f>'Training Performance'!$C$52</c:f>
              <c:numCache>
                <c:formatCode>0.0</c:formatCode>
                <c:ptCount val="1"/>
                <c:pt idx="0">
                  <c:v>4.3875000000000002</c:v>
                </c:pt>
              </c:numCache>
            </c:numRef>
          </c:xVal>
          <c:yVal>
            <c:numRef>
              <c:f>'Training Performance'!$D$52</c:f>
              <c:numCache>
                <c:formatCode>0%</c:formatCode>
                <c:ptCount val="1"/>
                <c:pt idx="0">
                  <c:v>0.36446469248291574</c:v>
                </c:pt>
              </c:numCache>
            </c:numRef>
          </c:yVal>
          <c:bubbleSize>
            <c:numRef>
              <c:f>'Training Performance'!$E$52</c:f>
              <c:numCache>
                <c:formatCode>0.0</c:formatCode>
                <c:ptCount val="1"/>
                <c:pt idx="0">
                  <c:v>1.5990888382687929</c:v>
                </c:pt>
              </c:numCache>
            </c:numRef>
          </c:bubbleSize>
          <c:bubble3D val="1"/>
          <c:extLst>
            <c:ext xmlns:c16="http://schemas.microsoft.com/office/drawing/2014/chart" uri="{C3380CC4-5D6E-409C-BE32-E72D297353CC}">
              <c16:uniqueId val="{00000002-E2E0-4058-98FE-89AEA9FF2ACC}"/>
            </c:ext>
          </c:extLst>
        </c:ser>
        <c:ser>
          <c:idx val="3"/>
          <c:order val="3"/>
          <c:tx>
            <c:strRef>
              <c:f>'Training Performance'!$B$53</c:f>
              <c:strCache>
                <c:ptCount val="1"/>
                <c:pt idx="0">
                  <c:v>Excel - Basic to Advance</c:v>
                </c:pt>
              </c:strCache>
            </c:strRef>
          </c:tx>
          <c:spPr>
            <a:solidFill>
              <a:srgbClr val="0E2841"/>
            </a:solidFill>
            <a:ln>
              <a:noFill/>
            </a:ln>
            <a:effectLst/>
          </c:spPr>
          <c:invertIfNegative val="0"/>
          <c:dLbls>
            <c:delete val="1"/>
          </c:dLbls>
          <c:xVal>
            <c:numRef>
              <c:f>'Training Performance'!$C$53</c:f>
              <c:numCache>
                <c:formatCode>0.0</c:formatCode>
                <c:ptCount val="1"/>
                <c:pt idx="0">
                  <c:v>4.2555555555555555</c:v>
                </c:pt>
              </c:numCache>
            </c:numRef>
          </c:xVal>
          <c:yVal>
            <c:numRef>
              <c:f>'Training Performance'!$D$53</c:f>
              <c:numCache>
                <c:formatCode>0%</c:formatCode>
                <c:ptCount val="1"/>
                <c:pt idx="0">
                  <c:v>0.271484375</c:v>
                </c:pt>
              </c:numCache>
            </c:numRef>
          </c:yVal>
          <c:bubbleSize>
            <c:numRef>
              <c:f>'Training Performance'!$E$53</c:f>
              <c:numCache>
                <c:formatCode>0.0</c:formatCode>
                <c:ptCount val="1"/>
                <c:pt idx="0">
                  <c:v>1.1553168402777778</c:v>
                </c:pt>
              </c:numCache>
            </c:numRef>
          </c:bubbleSize>
          <c:bubble3D val="1"/>
          <c:extLst>
            <c:ext xmlns:c16="http://schemas.microsoft.com/office/drawing/2014/chart" uri="{C3380CC4-5D6E-409C-BE32-E72D297353CC}">
              <c16:uniqueId val="{00000003-E2E0-4058-98FE-89AEA9FF2ACC}"/>
            </c:ext>
          </c:extLst>
        </c:ser>
        <c:ser>
          <c:idx val="4"/>
          <c:order val="4"/>
          <c:tx>
            <c:strRef>
              <c:f>'Training Performance'!$B$54</c:f>
              <c:strCache>
                <c:ptCount val="1"/>
                <c:pt idx="0">
                  <c:v>Leadership Development</c:v>
                </c:pt>
              </c:strCache>
            </c:strRef>
          </c:tx>
          <c:spPr>
            <a:solidFill>
              <a:schemeClr val="tx2"/>
            </a:solidFill>
            <a:ln>
              <a:solidFill>
                <a:schemeClr val="tx2"/>
              </a:solidFill>
            </a:ln>
            <a:effectLst/>
          </c:spPr>
          <c:invertIfNegative val="0"/>
          <c:dLbls>
            <c:delete val="1"/>
          </c:dLbls>
          <c:xVal>
            <c:numRef>
              <c:f>'Training Performance'!$C$54</c:f>
              <c:numCache>
                <c:formatCode>0.0</c:formatCode>
                <c:ptCount val="1"/>
                <c:pt idx="0">
                  <c:v>4.3187499999999996</c:v>
                </c:pt>
              </c:numCache>
            </c:numRef>
          </c:xVal>
          <c:yVal>
            <c:numRef>
              <c:f>'Training Performance'!$D$54</c:f>
              <c:numCache>
                <c:formatCode>0%</c:formatCode>
                <c:ptCount val="1"/>
                <c:pt idx="0">
                  <c:v>0.31319910514541388</c:v>
                </c:pt>
              </c:numCache>
            </c:numRef>
          </c:yVal>
          <c:bubbleSize>
            <c:numRef>
              <c:f>'Training Performance'!$E$54</c:f>
              <c:numCache>
                <c:formatCode>0.0</c:formatCode>
                <c:ptCount val="1"/>
                <c:pt idx="0">
                  <c:v>1.352628635346756</c:v>
                </c:pt>
              </c:numCache>
            </c:numRef>
          </c:bubbleSize>
          <c:bubble3D val="1"/>
          <c:extLst>
            <c:ext xmlns:c16="http://schemas.microsoft.com/office/drawing/2014/chart" uri="{C3380CC4-5D6E-409C-BE32-E72D297353CC}">
              <c16:uniqueId val="{00000004-E2E0-4058-98FE-89AEA9FF2ACC}"/>
            </c:ext>
          </c:extLst>
        </c:ser>
        <c:ser>
          <c:idx val="5"/>
          <c:order val="5"/>
          <c:tx>
            <c:strRef>
              <c:f>'Training Performance'!$B$55</c:f>
              <c:strCache>
                <c:ptCount val="1"/>
                <c:pt idx="0">
                  <c:v>Project Management</c:v>
                </c:pt>
              </c:strCache>
            </c:strRef>
          </c:tx>
          <c:spPr>
            <a:solidFill>
              <a:srgbClr val="0E2841"/>
            </a:solidFill>
            <a:ln>
              <a:noFill/>
            </a:ln>
            <a:effectLst/>
          </c:spPr>
          <c:invertIfNegative val="0"/>
          <c:dLbls>
            <c:delete val="1"/>
          </c:dLbls>
          <c:xVal>
            <c:numRef>
              <c:f>'Training Performance'!$C$55</c:f>
              <c:numCache>
                <c:formatCode>0.0</c:formatCode>
                <c:ptCount val="1"/>
                <c:pt idx="0">
                  <c:v>4.28</c:v>
                </c:pt>
              </c:numCache>
            </c:numRef>
          </c:xVal>
          <c:yVal>
            <c:numRef>
              <c:f>'Training Performance'!$D$55</c:f>
              <c:numCache>
                <c:formatCode>0%</c:formatCode>
                <c:ptCount val="1"/>
                <c:pt idx="0">
                  <c:v>0.37089947089947084</c:v>
                </c:pt>
              </c:numCache>
            </c:numRef>
          </c:yVal>
          <c:bubbleSize>
            <c:numRef>
              <c:f>'Training Performance'!$E$55</c:f>
              <c:numCache>
                <c:formatCode>0.0</c:formatCode>
                <c:ptCount val="1"/>
                <c:pt idx="0">
                  <c:v>1.5874497354497352</c:v>
                </c:pt>
              </c:numCache>
            </c:numRef>
          </c:bubbleSize>
          <c:bubble3D val="1"/>
          <c:extLst>
            <c:ext xmlns:c16="http://schemas.microsoft.com/office/drawing/2014/chart" uri="{C3380CC4-5D6E-409C-BE32-E72D297353CC}">
              <c16:uniqueId val="{00000005-E2E0-4058-98FE-89AEA9FF2ACC}"/>
            </c:ext>
          </c:extLst>
        </c:ser>
        <c:dLbls>
          <c:showLegendKey val="0"/>
          <c:showVal val="1"/>
          <c:showCatName val="0"/>
          <c:showSerName val="0"/>
          <c:showPercent val="0"/>
          <c:showBubbleSize val="0"/>
        </c:dLbls>
        <c:bubbleScale val="115"/>
        <c:showNegBubbles val="0"/>
        <c:axId val="900239232"/>
        <c:axId val="900219552"/>
      </c:bubbleChart>
      <c:valAx>
        <c:axId val="900239232"/>
        <c:scaling>
          <c:orientation val="minMax"/>
        </c:scaling>
        <c:delete val="1"/>
        <c:axPos val="b"/>
        <c:numFmt formatCode="0.0" sourceLinked="1"/>
        <c:majorTickMark val="none"/>
        <c:minorTickMark val="none"/>
        <c:tickLblPos val="nextTo"/>
        <c:crossAx val="900219552"/>
        <c:crosses val="autoZero"/>
        <c:crossBetween val="midCat"/>
      </c:valAx>
      <c:valAx>
        <c:axId val="900219552"/>
        <c:scaling>
          <c:orientation val="minMax"/>
        </c:scaling>
        <c:delete val="1"/>
        <c:axPos val="l"/>
        <c:numFmt formatCode="0%" sourceLinked="1"/>
        <c:majorTickMark val="none"/>
        <c:minorTickMark val="none"/>
        <c:tickLblPos val="nextTo"/>
        <c:crossAx val="90023923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Performance!Trainer_Performance</c:name>
    <c:fmtId val="23"/>
  </c:pivotSource>
  <c:chart>
    <c:autoTitleDeleted val="0"/>
    <c:pivotFmts>
      <c:pivotFmt>
        <c:idx val="0"/>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102C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1"/>
        <c:spPr>
          <a:solidFill>
            <a:srgbClr val="0E28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2"/>
        <c:spPr>
          <a:solidFill>
            <a:srgbClr val="0E28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3"/>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4"/>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5"/>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6"/>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7"/>
        <c:spPr>
          <a:solidFill>
            <a:srgbClr val="0E2841">
              <a:alpha val="91000"/>
            </a:srgb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972328710667691"/>
                  <c:h val="0.27113745852011412"/>
                </c:manualLayout>
              </c15:layout>
            </c:ext>
          </c:extLst>
        </c:dLbl>
      </c:pivotFmt>
    </c:pivotFmts>
    <c:plotArea>
      <c:layout>
        <c:manualLayout>
          <c:layoutTarget val="inner"/>
          <c:xMode val="edge"/>
          <c:yMode val="edge"/>
          <c:x val="1.7864549917759154E-2"/>
          <c:y val="6.353881644058916E-2"/>
          <c:w val="0.93521106958354827"/>
          <c:h val="0.72668575711707517"/>
        </c:manualLayout>
      </c:layout>
      <c:barChart>
        <c:barDir val="col"/>
        <c:grouping val="clustered"/>
        <c:varyColors val="0"/>
        <c:ser>
          <c:idx val="0"/>
          <c:order val="0"/>
          <c:tx>
            <c:strRef>
              <c:f>'Training Performance'!$C$104:$C$105</c:f>
              <c:strCache>
                <c:ptCount val="1"/>
                <c:pt idx="0">
                  <c:v>CSL Training</c:v>
                </c:pt>
              </c:strCache>
            </c:strRef>
          </c:tx>
          <c:spPr>
            <a:solidFill>
              <a:srgbClr val="102C4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Performance'!$C$106:$C$112</c:f>
              <c:numCache>
                <c:formatCode>0.0</c:formatCode>
                <c:ptCount val="7"/>
                <c:pt idx="2">
                  <c:v>4.3875000000000002</c:v>
                </c:pt>
              </c:numCache>
            </c:numRef>
          </c:val>
          <c:extLst>
            <c:ext xmlns:c16="http://schemas.microsoft.com/office/drawing/2014/chart" uri="{C3380CC4-5D6E-409C-BE32-E72D297353CC}">
              <c16:uniqueId val="{00000000-5D29-4F00-9430-19D13B1D3AA6}"/>
            </c:ext>
          </c:extLst>
        </c:ser>
        <c:ser>
          <c:idx val="1"/>
          <c:order val="1"/>
          <c:tx>
            <c:strRef>
              <c:f>'Training Performance'!$D$104:$D$105</c:f>
              <c:strCache>
                <c:ptCount val="1"/>
                <c:pt idx="0">
                  <c:v>John Dawson</c:v>
                </c:pt>
              </c:strCache>
            </c:strRef>
          </c:tx>
          <c:spPr>
            <a:solidFill>
              <a:srgbClr val="0E28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Performance'!$D$106:$D$112</c:f>
              <c:numCache>
                <c:formatCode>0.0</c:formatCode>
                <c:ptCount val="7"/>
                <c:pt idx="1">
                  <c:v>4.4588235294117649</c:v>
                </c:pt>
              </c:numCache>
            </c:numRef>
          </c:val>
          <c:extLst>
            <c:ext xmlns:c16="http://schemas.microsoft.com/office/drawing/2014/chart" uri="{C3380CC4-5D6E-409C-BE32-E72D297353CC}">
              <c16:uniqueId val="{00000001-5D29-4F00-9430-19D13B1D3AA6}"/>
            </c:ext>
          </c:extLst>
        </c:ser>
        <c:ser>
          <c:idx val="2"/>
          <c:order val="2"/>
          <c:tx>
            <c:strRef>
              <c:f>'Training Performance'!$E$104:$E$105</c:f>
              <c:strCache>
                <c:ptCount val="1"/>
                <c:pt idx="0">
                  <c:v>Mark Paul</c:v>
                </c:pt>
              </c:strCache>
            </c:strRef>
          </c:tx>
          <c:spPr>
            <a:solidFill>
              <a:srgbClr val="0E28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Performance'!$E$106:$E$112</c:f>
              <c:numCache>
                <c:formatCode>0.0</c:formatCode>
                <c:ptCount val="7"/>
                <c:pt idx="0">
                  <c:v>4.4869565217391303</c:v>
                </c:pt>
              </c:numCache>
            </c:numRef>
          </c:val>
          <c:extLst>
            <c:ext xmlns:c16="http://schemas.microsoft.com/office/drawing/2014/chart" uri="{C3380CC4-5D6E-409C-BE32-E72D297353CC}">
              <c16:uniqueId val="{00000007-5322-4A45-92C2-2E7A8782BFD9}"/>
            </c:ext>
          </c:extLst>
        </c:ser>
        <c:ser>
          <c:idx val="3"/>
          <c:order val="3"/>
          <c:tx>
            <c:strRef>
              <c:f>'Training Performance'!$F$104:$F$105</c:f>
              <c:strCache>
                <c:ptCount val="1"/>
                <c:pt idx="0">
                  <c:v>Shawn Ryan</c:v>
                </c:pt>
              </c:strCache>
            </c:strRef>
          </c:tx>
          <c:spPr>
            <a:solidFill>
              <a:srgbClr val="0E2841">
                <a:alpha val="91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Performance'!$F$106:$F$112</c:f>
              <c:numCache>
                <c:formatCode>0.0</c:formatCode>
                <c:ptCount val="7"/>
                <c:pt idx="3">
                  <c:v>4.3187499999999996</c:v>
                </c:pt>
              </c:numCache>
            </c:numRef>
          </c:val>
          <c:extLst>
            <c:ext xmlns:c16="http://schemas.microsoft.com/office/drawing/2014/chart" uri="{C3380CC4-5D6E-409C-BE32-E72D297353CC}">
              <c16:uniqueId val="{00000008-5322-4A45-92C2-2E7A8782BFD9}"/>
            </c:ext>
          </c:extLst>
        </c:ser>
        <c:ser>
          <c:idx val="4"/>
          <c:order val="4"/>
          <c:tx>
            <c:strRef>
              <c:f>'Training Performance'!$G$104:$G$105</c:f>
              <c:strCache>
                <c:ptCount val="1"/>
                <c:pt idx="0">
                  <c:v>Emma Jones</c:v>
                </c:pt>
              </c:strCache>
            </c:strRef>
          </c:tx>
          <c:spPr>
            <a:solidFill>
              <a:srgbClr val="0E2841">
                <a:alpha val="91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Performance'!$G$106:$G$112</c:f>
              <c:numCache>
                <c:formatCode>0.0</c:formatCode>
                <c:ptCount val="7"/>
                <c:pt idx="5">
                  <c:v>4.28</c:v>
                </c:pt>
              </c:numCache>
            </c:numRef>
          </c:val>
          <c:extLst>
            <c:ext xmlns:c16="http://schemas.microsoft.com/office/drawing/2014/chart" uri="{C3380CC4-5D6E-409C-BE32-E72D297353CC}">
              <c16:uniqueId val="{00000009-5322-4A45-92C2-2E7A8782BFD9}"/>
            </c:ext>
          </c:extLst>
        </c:ser>
        <c:ser>
          <c:idx val="5"/>
          <c:order val="5"/>
          <c:tx>
            <c:strRef>
              <c:f>'Training Performance'!$H$104:$H$105</c:f>
              <c:strCache>
                <c:ptCount val="1"/>
                <c:pt idx="0">
                  <c:v>Johnson Grek</c:v>
                </c:pt>
              </c:strCache>
            </c:strRef>
          </c:tx>
          <c:spPr>
            <a:solidFill>
              <a:srgbClr val="0E2841">
                <a:alpha val="91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Performance'!$H$106:$H$112</c:f>
              <c:numCache>
                <c:formatCode>0.0</c:formatCode>
                <c:ptCount val="7"/>
                <c:pt idx="4">
                  <c:v>4.3071428571428569</c:v>
                </c:pt>
              </c:numCache>
            </c:numRef>
          </c:val>
          <c:extLst>
            <c:ext xmlns:c16="http://schemas.microsoft.com/office/drawing/2014/chart" uri="{C3380CC4-5D6E-409C-BE32-E72D297353CC}">
              <c16:uniqueId val="{0000000A-5322-4A45-92C2-2E7A8782BFD9}"/>
            </c:ext>
          </c:extLst>
        </c:ser>
        <c:ser>
          <c:idx val="6"/>
          <c:order val="6"/>
          <c:tx>
            <c:strRef>
              <c:f>'Training Performance'!$I$104:$I$105</c:f>
              <c:strCache>
                <c:ptCount val="1"/>
                <c:pt idx="0">
                  <c:v>Midwest Technical</c:v>
                </c:pt>
              </c:strCache>
            </c:strRef>
          </c:tx>
          <c:spPr>
            <a:solidFill>
              <a:srgbClr val="0E2841">
                <a:alpha val="91000"/>
              </a:srgbClr>
            </a:solidFill>
            <a:ln>
              <a:noFill/>
            </a:ln>
            <a:effectLst/>
          </c:spPr>
          <c:invertIfNegative val="0"/>
          <c:dPt>
            <c:idx val="6"/>
            <c:invertIfNegative val="0"/>
            <c:bubble3D val="0"/>
            <c:extLst>
              <c:ext xmlns:c16="http://schemas.microsoft.com/office/drawing/2014/chart" uri="{C3380CC4-5D6E-409C-BE32-E72D297353CC}">
                <c16:uniqueId val="{00000000-FEA0-42B3-8A10-621353CCB3EA}"/>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972328710667691"/>
                      <c:h val="0.27113745852011412"/>
                    </c:manualLayout>
                  </c15:layout>
                </c:ext>
                <c:ext xmlns:c16="http://schemas.microsoft.com/office/drawing/2014/chart" uri="{C3380CC4-5D6E-409C-BE32-E72D297353CC}">
                  <c16:uniqueId val="{00000000-FEA0-42B3-8A10-621353CCB3E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Performance'!$I$106:$I$112</c:f>
              <c:numCache>
                <c:formatCode>0.0</c:formatCode>
                <c:ptCount val="7"/>
                <c:pt idx="6">
                  <c:v>4.2555555555555555</c:v>
                </c:pt>
              </c:numCache>
            </c:numRef>
          </c:val>
          <c:extLst>
            <c:ext xmlns:c16="http://schemas.microsoft.com/office/drawing/2014/chart" uri="{C3380CC4-5D6E-409C-BE32-E72D297353CC}">
              <c16:uniqueId val="{0000000B-5322-4A45-92C2-2E7A8782BFD9}"/>
            </c:ext>
          </c:extLst>
        </c:ser>
        <c:dLbls>
          <c:dLblPos val="outEnd"/>
          <c:showLegendKey val="0"/>
          <c:showVal val="1"/>
          <c:showCatName val="0"/>
          <c:showSerName val="0"/>
          <c:showPercent val="0"/>
          <c:showBubbleSize val="0"/>
        </c:dLbls>
        <c:gapWidth val="319"/>
        <c:overlap val="96"/>
        <c:axId val="1110199248"/>
        <c:axId val="1110204528"/>
      </c:barChart>
      <c:catAx>
        <c:axId val="1110199248"/>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Segoe UI" panose="020B0502040204020203" pitchFamily="34" charset="0"/>
              </a:defRPr>
            </a:pPr>
            <a:endParaRPr lang="en-US"/>
          </a:p>
        </c:txPr>
        <c:crossAx val="1110204528"/>
        <c:crosses val="autoZero"/>
        <c:auto val="1"/>
        <c:lblAlgn val="ctr"/>
        <c:lblOffset val="100"/>
        <c:noMultiLvlLbl val="0"/>
      </c:catAx>
      <c:valAx>
        <c:axId val="1110204528"/>
        <c:scaling>
          <c:orientation val="minMax"/>
        </c:scaling>
        <c:delete val="1"/>
        <c:axPos val="l"/>
        <c:numFmt formatCode="0.0" sourceLinked="1"/>
        <c:majorTickMark val="none"/>
        <c:minorTickMark val="none"/>
        <c:tickLblPos val="nextTo"/>
        <c:crossAx val="1110199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b="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383824955506159"/>
          <c:y val="1.9233083378888991E-2"/>
          <c:w val="0.52099609525958945"/>
          <c:h val="0.98076691662111104"/>
        </c:manualLayout>
      </c:layout>
      <c:doughnutChart>
        <c:varyColors val="1"/>
        <c:ser>
          <c:idx val="0"/>
          <c:order val="0"/>
          <c:tx>
            <c:strRef>
              <c:f>'Training Overview'!$A$87</c:f>
              <c:strCache>
                <c:ptCount val="1"/>
                <c:pt idx="0">
                  <c:v>Performance Growth</c:v>
                </c:pt>
              </c:strCache>
            </c:strRef>
          </c:tx>
          <c:spPr>
            <a:ln>
              <a:noFill/>
            </a:ln>
          </c:spPr>
          <c:dPt>
            <c:idx val="0"/>
            <c:bubble3D val="0"/>
            <c:spPr>
              <a:gradFill rotWithShape="1">
                <a:gsLst>
                  <a:gs pos="0">
                    <a:srgbClr val="FF6600"/>
                  </a:gs>
                  <a:gs pos="50000">
                    <a:srgbClr val="FF781D"/>
                  </a:gs>
                  <a:gs pos="100000">
                    <a:srgbClr val="FF6600"/>
                  </a:gs>
                </a:gsLst>
                <a:lin ang="5400000" scaled="0"/>
              </a:gradFill>
              <a:ln w="19050">
                <a:noFill/>
              </a:ln>
              <a:effectLst>
                <a:outerShdw blurRad="101600" dist="25400" dir="5400000" algn="ctr" rotWithShape="0">
                  <a:srgbClr val="000000">
                    <a:alpha val="48000"/>
                  </a:srgbClr>
                </a:outerShdw>
              </a:effectLst>
            </c:spPr>
            <c:extLst>
              <c:ext xmlns:c16="http://schemas.microsoft.com/office/drawing/2014/chart" uri="{C3380CC4-5D6E-409C-BE32-E72D297353CC}">
                <c16:uniqueId val="{00000001-C4F0-4DA5-BD3C-BF3F42E4C2F5}"/>
              </c:ext>
            </c:extLst>
          </c:dPt>
          <c:dPt>
            <c:idx val="1"/>
            <c:bubble3D val="0"/>
            <c:spPr>
              <a:solidFill>
                <a:schemeClr val="accent2">
                  <a:lumMod val="20000"/>
                  <a:lumOff val="80000"/>
                  <a:alpha val="33000"/>
                </a:schemeClr>
              </a:solidFill>
              <a:ln w="19050">
                <a:noFill/>
              </a:ln>
              <a:effectLst>
                <a:outerShdw blurRad="50800" dist="38100" dir="5400000" algn="t" rotWithShape="0">
                  <a:schemeClr val="accent2">
                    <a:lumMod val="60000"/>
                    <a:lumOff val="40000"/>
                    <a:alpha val="40000"/>
                  </a:schemeClr>
                </a:outerShdw>
              </a:effectLst>
            </c:spPr>
            <c:extLst>
              <c:ext xmlns:c16="http://schemas.microsoft.com/office/drawing/2014/chart" uri="{C3380CC4-5D6E-409C-BE32-E72D297353CC}">
                <c16:uniqueId val="{00000003-C4F0-4DA5-BD3C-BF3F42E4C2F5}"/>
              </c:ext>
            </c:extLst>
          </c:dPt>
          <c:dPt>
            <c:idx val="2"/>
            <c:bubble3D val="0"/>
            <c:spPr>
              <a:noFill/>
              <a:ln w="19050">
                <a:noFill/>
              </a:ln>
              <a:effectLst/>
            </c:spPr>
            <c:extLst>
              <c:ext xmlns:c16="http://schemas.microsoft.com/office/drawing/2014/chart" uri="{C3380CC4-5D6E-409C-BE32-E72D297353CC}">
                <c16:uniqueId val="{00000005-C4F0-4DA5-BD3C-BF3F42E4C2F5}"/>
              </c:ext>
            </c:extLst>
          </c:dPt>
          <c:val>
            <c:numRef>
              <c:f>'Training Overview'!$B$87:$D$87</c:f>
              <c:numCache>
                <c:formatCode>0.0%</c:formatCode>
                <c:ptCount val="3"/>
                <c:pt idx="0" formatCode="0%">
                  <c:v>0.36406170966110274</c:v>
                </c:pt>
                <c:pt idx="1">
                  <c:v>0.63593829033889726</c:v>
                </c:pt>
                <c:pt idx="2" formatCode="0%">
                  <c:v>1</c:v>
                </c:pt>
              </c:numCache>
            </c:numRef>
          </c:val>
          <c:extLst>
            <c:ext xmlns:c16="http://schemas.microsoft.com/office/drawing/2014/chart" uri="{C3380CC4-5D6E-409C-BE32-E72D297353CC}">
              <c16:uniqueId val="{00000006-C4F0-4DA5-BD3C-BF3F42E4C2F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Overview!emp_total_monthly</c:name>
    <c:fmtId val="7"/>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'Training Overview'!$C$105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'Training Overview'!$B$106:$B$117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'Training Overview'!$C$106:$C$117</c:f>
              <c:numCache>
                <c:formatCode>General</c:formatCode>
                <c:ptCount val="12"/>
                <c:pt idx="0">
                  <c:v>14</c:v>
                </c:pt>
                <c:pt idx="1">
                  <c:v>6</c:v>
                </c:pt>
                <c:pt idx="2">
                  <c:v>11</c:v>
                </c:pt>
                <c:pt idx="3">
                  <c:v>7</c:v>
                </c:pt>
                <c:pt idx="4">
                  <c:v>19</c:v>
                </c:pt>
                <c:pt idx="5">
                  <c:v>12</c:v>
                </c:pt>
                <c:pt idx="6">
                  <c:v>13</c:v>
                </c:pt>
                <c:pt idx="7">
                  <c:v>13</c:v>
                </c:pt>
                <c:pt idx="8">
                  <c:v>8</c:v>
                </c:pt>
                <c:pt idx="9">
                  <c:v>15</c:v>
                </c:pt>
                <c:pt idx="10">
                  <c:v>13</c:v>
                </c:pt>
                <c:pt idx="11">
                  <c:v>14</c:v>
                </c:pt>
              </c:numCache>
            </c:numRef>
          </c:val>
          <c:smooth val="0"/>
          <c:extLst>
            <c:ext xmlns:c16="http://schemas.microsoft.com/office/drawing/2014/chart" uri="{C3380CC4-5D6E-409C-BE32-E72D297353CC}">
              <c16:uniqueId val="{00000000-1152-4F40-BA69-6886827C1104}"/>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19318864"/>
        <c:axId val="919293424"/>
      </c:lineChart>
      <c:catAx>
        <c:axId val="9193188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19293424"/>
        <c:crosses val="autoZero"/>
        <c:auto val="1"/>
        <c:lblAlgn val="ctr"/>
        <c:lblOffset val="100"/>
        <c:noMultiLvlLbl val="0"/>
      </c:catAx>
      <c:valAx>
        <c:axId val="919293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193188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Overview!participation_trainingType</c:name>
    <c:fmtId val="29"/>
  </c:pivotSource>
  <c:chart>
    <c:autoTitleDeleted val="1"/>
    <c:pivotFmts>
      <c:pivotFmt>
        <c:idx val="0"/>
        <c:spPr>
          <a:solidFill>
            <a:srgbClr val="0E2841"/>
          </a:solidFill>
          <a:ln>
            <a:solidFill>
              <a:srgbClr val="0E2841"/>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E2841"/>
          </a:solidFill>
          <a:ln>
            <a:solidFill>
              <a:srgbClr val="0E284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E2841"/>
          </a:solidFill>
          <a:ln>
            <a:solidFill>
              <a:srgbClr val="0E284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781D"/>
          </a:solidFill>
          <a:ln>
            <a:solidFill>
              <a:srgbClr val="FF781D"/>
            </a:solidFill>
          </a:ln>
          <a:effectLst>
            <a:outerShdw blurRad="190500" dist="12700" dir="5400000" algn="ctr" rotWithShape="0">
              <a:srgbClr val="000000">
                <a:alpha val="29000"/>
              </a:srgbClr>
            </a:outerShdw>
          </a:effectLst>
        </c:spPr>
      </c:pivotFmt>
    </c:pivotFmts>
    <c:plotArea>
      <c:layout>
        <c:manualLayout>
          <c:layoutTarget val="inner"/>
          <c:xMode val="edge"/>
          <c:yMode val="edge"/>
          <c:x val="0.16622055156544605"/>
          <c:y val="0.18634552295141354"/>
          <c:w val="0.77835728335114041"/>
          <c:h val="0.7751002309207079"/>
        </c:manualLayout>
      </c:layout>
      <c:barChart>
        <c:barDir val="bar"/>
        <c:grouping val="clustered"/>
        <c:varyColors val="0"/>
        <c:ser>
          <c:idx val="0"/>
          <c:order val="0"/>
          <c:tx>
            <c:strRef>
              <c:f>'Training Overview'!$C$35</c:f>
              <c:strCache>
                <c:ptCount val="1"/>
                <c:pt idx="0">
                  <c:v>Total</c:v>
                </c:pt>
              </c:strCache>
            </c:strRef>
          </c:tx>
          <c:spPr>
            <a:solidFill>
              <a:srgbClr val="0E2841"/>
            </a:solidFill>
            <a:ln>
              <a:solidFill>
                <a:srgbClr val="0E2841"/>
              </a:solidFill>
            </a:ln>
            <a:effectLst>
              <a:outerShdw blurRad="57150" dist="19050" dir="5400000" algn="ctr" rotWithShape="0">
                <a:srgbClr val="000000">
                  <a:alpha val="63000"/>
                </a:srgbClr>
              </a:outerShdw>
            </a:effectLst>
          </c:spPr>
          <c:invertIfNegative val="0"/>
          <c:dPt>
            <c:idx val="0"/>
            <c:invertIfNegative val="0"/>
            <c:bubble3D val="0"/>
            <c:spPr>
              <a:solidFill>
                <a:srgbClr val="FF781D"/>
              </a:solidFill>
              <a:ln>
                <a:solidFill>
                  <a:srgbClr val="FF781D"/>
                </a:solidFill>
              </a:ln>
              <a:effectLst>
                <a:outerShdw blurRad="190500" dist="12700" dir="5400000" algn="ctr" rotWithShape="0">
                  <a:srgbClr val="000000">
                    <a:alpha val="29000"/>
                  </a:srgbClr>
                </a:outerShdw>
              </a:effectLst>
            </c:spPr>
            <c:extLst>
              <c:ext xmlns:c16="http://schemas.microsoft.com/office/drawing/2014/chart" uri="{C3380CC4-5D6E-409C-BE32-E72D297353CC}">
                <c16:uniqueId val="{00000000-B71C-4968-9810-7AC902DCFCA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'Training Overview'!$B$36:$B$37</c:f>
              <c:strCache>
                <c:ptCount val="2"/>
                <c:pt idx="0">
                  <c:v>External</c:v>
                </c:pt>
                <c:pt idx="1">
                  <c:v>Internal</c:v>
                </c:pt>
              </c:strCache>
            </c:strRef>
          </c:cat>
          <c:val>
            <c:numRef>
              <c:f>'Training Overview'!$C$36:$C$37</c:f>
              <c:numCache>
                <c:formatCode>0.00%</c:formatCode>
                <c:ptCount val="2"/>
                <c:pt idx="0">
                  <c:v>0.1793103448275862</c:v>
                </c:pt>
                <c:pt idx="1">
                  <c:v>0.82068965517241377</c:v>
                </c:pt>
              </c:numCache>
            </c:numRef>
          </c:val>
          <c:extLst>
            <c:ext xmlns:c16="http://schemas.microsoft.com/office/drawing/2014/chart" uri="{C3380CC4-5D6E-409C-BE32-E72D297353CC}">
              <c16:uniqueId val="{00000000-27C8-42D4-8327-68A9376B6407}"/>
            </c:ext>
          </c:extLst>
        </c:ser>
        <c:dLbls>
          <c:dLblPos val="outEnd"/>
          <c:showLegendKey val="0"/>
          <c:showVal val="1"/>
          <c:showCatName val="0"/>
          <c:showSerName val="0"/>
          <c:showPercent val="0"/>
          <c:showBubbleSize val="0"/>
        </c:dLbls>
        <c:gapWidth val="115"/>
        <c:overlap val="-20"/>
        <c:axId val="614799968"/>
        <c:axId val="614848928"/>
      </c:barChart>
      <c:catAx>
        <c:axId val="614799968"/>
        <c:scaling>
          <c:orientation val="minMax"/>
        </c:scaling>
        <c:delete val="0"/>
        <c:axPos val="l"/>
        <c:numFmt formatCode="General" sourceLinked="1"/>
        <c:majorTickMark val="none"/>
        <c:minorTickMark val="none"/>
        <c:tickLblPos val="nextTo"/>
        <c:spPr>
          <a:noFill/>
          <a:ln w="12700" cap="flat" cmpd="sng" algn="ctr">
            <a:solidFill>
              <a:schemeClr val="bg2">
                <a:lumMod val="9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85000"/>
                    <a:lumOff val="15000"/>
                  </a:schemeClr>
                </a:solidFill>
                <a:latin typeface="Roboto" panose="02000000000000000000" pitchFamily="2" charset="0"/>
                <a:ea typeface="Roboto" panose="02000000000000000000" pitchFamily="2" charset="0"/>
                <a:cs typeface="Segoe UI" panose="020B0502040204020203" pitchFamily="34" charset="0"/>
              </a:defRPr>
            </a:pPr>
            <a:endParaRPr lang="en-US"/>
          </a:p>
        </c:txPr>
        <c:crossAx val="614848928"/>
        <c:crosses val="autoZero"/>
        <c:auto val="1"/>
        <c:lblAlgn val="ctr"/>
        <c:lblOffset val="100"/>
        <c:noMultiLvlLbl val="0"/>
      </c:catAx>
      <c:valAx>
        <c:axId val="614848928"/>
        <c:scaling>
          <c:orientation val="minMax"/>
        </c:scaling>
        <c:delete val="1"/>
        <c:axPos val="b"/>
        <c:numFmt formatCode="0.00%" sourceLinked="1"/>
        <c:majorTickMark val="none"/>
        <c:minorTickMark val="none"/>
        <c:tickLblPos val="nextTo"/>
        <c:crossAx val="614799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Overview!emp_total_monthly</c:name>
    <c:fmtId val="11"/>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cmpd="sng" algn="ctr">
            <a:solidFill>
              <a:srgbClr val="0E2841"/>
            </a:solidFill>
            <a:round/>
          </a:ln>
          <a:effectLst/>
        </c:spPr>
        <c:marker>
          <c:symbol val="circle"/>
          <c:size val="8"/>
          <c:spPr>
            <a:solidFill>
              <a:srgbClr val="0E284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0925925925925923E-2"/>
          <c:w val="0.96820234688075724"/>
          <c:h val="0.82410542432195977"/>
        </c:manualLayout>
      </c:layout>
      <c:lineChart>
        <c:grouping val="standard"/>
        <c:varyColors val="0"/>
        <c:ser>
          <c:idx val="0"/>
          <c:order val="0"/>
          <c:tx>
            <c:strRef>
              <c:f>'Training Overview'!$C$105</c:f>
              <c:strCache>
                <c:ptCount val="1"/>
                <c:pt idx="0">
                  <c:v>Total</c:v>
                </c:pt>
              </c:strCache>
            </c:strRef>
          </c:tx>
          <c:spPr>
            <a:ln w="31750" cap="rnd" cmpd="sng" algn="ctr">
              <a:solidFill>
                <a:srgbClr val="0E2841"/>
              </a:solidFill>
              <a:round/>
            </a:ln>
            <a:effectLst/>
          </c:spPr>
          <c:marker>
            <c:symbol val="circle"/>
            <c:size val="8"/>
            <c:spPr>
              <a:solidFill>
                <a:srgbClr val="0E284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'Training Overview'!$B$106:$B$117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'Training Overview'!$C$106:$C$117</c:f>
              <c:numCache>
                <c:formatCode>General</c:formatCode>
                <c:ptCount val="12"/>
                <c:pt idx="0">
                  <c:v>14</c:v>
                </c:pt>
                <c:pt idx="1">
                  <c:v>6</c:v>
                </c:pt>
                <c:pt idx="2">
                  <c:v>11</c:v>
                </c:pt>
                <c:pt idx="3">
                  <c:v>7</c:v>
                </c:pt>
                <c:pt idx="4">
                  <c:v>19</c:v>
                </c:pt>
                <c:pt idx="5">
                  <c:v>12</c:v>
                </c:pt>
                <c:pt idx="6">
                  <c:v>13</c:v>
                </c:pt>
                <c:pt idx="7">
                  <c:v>13</c:v>
                </c:pt>
                <c:pt idx="8">
                  <c:v>8</c:v>
                </c:pt>
                <c:pt idx="9">
                  <c:v>15</c:v>
                </c:pt>
                <c:pt idx="10">
                  <c:v>13</c:v>
                </c:pt>
                <c:pt idx="11">
                  <c:v>14</c:v>
                </c:pt>
              </c:numCache>
            </c:numRef>
          </c:val>
          <c:smooth val="1"/>
          <c:extLst>
            <c:ext xmlns:c16="http://schemas.microsoft.com/office/drawing/2014/chart" uri="{C3380CC4-5D6E-409C-BE32-E72D297353CC}">
              <c16:uniqueId val="{00000000-5EB9-4F50-8951-AF9A5BA2484E}"/>
            </c:ext>
          </c:extLst>
        </c:ser>
        <c:dLbls>
          <c:dLblPos val="t"/>
          <c:showLegendKey val="0"/>
          <c:showVal val="1"/>
          <c:showCatName val="0"/>
          <c:showSerName val="0"/>
          <c:showPercent val="0"/>
          <c:showBubbleSize val="0"/>
        </c:dLbls>
        <c:dropLines>
          <c:spPr>
            <a:ln w="9525" cap="flat" cmpd="sng" algn="ctr">
              <a:solidFill>
                <a:srgbClr val="FF6D09">
                  <a:alpha val="49000"/>
                </a:srgbClr>
              </a:solidFill>
              <a:round/>
            </a:ln>
            <a:effectLst>
              <a:outerShdw blurRad="76200" dist="38100" dir="5400000" algn="t" rotWithShape="0">
                <a:srgbClr val="FE6700">
                  <a:alpha val="40000"/>
                </a:srgbClr>
              </a:outerShdw>
            </a:effectLst>
          </c:spPr>
        </c:dropLines>
        <c:marker val="1"/>
        <c:smooth val="0"/>
        <c:axId val="919318864"/>
        <c:axId val="919293424"/>
      </c:lineChart>
      <c:catAx>
        <c:axId val="919318864"/>
        <c:scaling>
          <c:orientation val="minMax"/>
        </c:scaling>
        <c:delete val="0"/>
        <c:axPos val="b"/>
        <c:numFmt formatCode="General" sourceLinked="1"/>
        <c:majorTickMark val="none"/>
        <c:minorTickMark val="none"/>
        <c:tickLblPos val="nextTo"/>
        <c:spPr>
          <a:noFill/>
          <a:ln w="3175" cap="flat" cmpd="sng" algn="ctr">
            <a:solidFill>
              <a:srgbClr val="E6E6E6"/>
            </a:solidFill>
            <a:round/>
          </a:ln>
          <a:effectLst/>
        </c:spPr>
        <c:txPr>
          <a:bodyPr rot="-60000000" spcFirstLastPara="1" vertOverflow="ellipsis" vert="horz" wrap="square" anchor="ctr" anchorCtr="1"/>
          <a:lstStyle/>
          <a:p>
            <a:pPr>
              <a:defRPr sz="1000" b="1" i="0" u="none" strike="noStrike" kern="1200" spc="20" baseline="0">
                <a:solidFill>
                  <a:schemeClr val="tx1"/>
                </a:solidFill>
                <a:latin typeface="Segoe UI" panose="020B0502040204020203" pitchFamily="34" charset="0"/>
                <a:ea typeface="+mn-ea"/>
                <a:cs typeface="Segoe UI" panose="020B0502040204020203" pitchFamily="34" charset="0"/>
              </a:defRPr>
            </a:pPr>
            <a:endParaRPr lang="en-US"/>
          </a:p>
        </c:txPr>
        <c:crossAx val="919293424"/>
        <c:crosses val="autoZero"/>
        <c:auto val="1"/>
        <c:lblAlgn val="ctr"/>
        <c:lblOffset val="100"/>
        <c:noMultiLvlLbl val="0"/>
      </c:catAx>
      <c:valAx>
        <c:axId val="919293424"/>
        <c:scaling>
          <c:orientation val="minMax"/>
        </c:scaling>
        <c:delete val="1"/>
        <c:axPos val="l"/>
        <c:numFmt formatCode="General" sourceLinked="1"/>
        <c:majorTickMark val="none"/>
        <c:minorTickMark val="none"/>
        <c:tickLblPos val="nextTo"/>
        <c:crossAx val="919318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Overview!training_completion</c:name>
    <c:fmtId val="11"/>
  </c:pivotSource>
  <c:chart>
    <c:autoTitleDeleted val="1"/>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E28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E2841"/>
          </a:solidFill>
          <a:ln>
            <a:noFill/>
          </a:ln>
          <a:effectLst/>
        </c:spPr>
      </c:pivotFmt>
    </c:pivotFmts>
    <c:plotArea>
      <c:layout/>
      <c:barChart>
        <c:barDir val="col"/>
        <c:grouping val="clustered"/>
        <c:varyColors val="0"/>
        <c:ser>
          <c:idx val="0"/>
          <c:order val="0"/>
          <c:tx>
            <c:strRef>
              <c:f>'Training Overview'!$C$54</c:f>
              <c:strCache>
                <c:ptCount val="1"/>
                <c:pt idx="0">
                  <c:v>Total</c:v>
                </c:pt>
              </c:strCache>
            </c:strRef>
          </c:tx>
          <c:spPr>
            <a:solidFill>
              <a:srgbClr val="0E28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'Training Overview'!$B$55:$B$58</c:f>
              <c:strCache>
                <c:ptCount val="4"/>
                <c:pt idx="0">
                  <c:v>Completed</c:v>
                </c:pt>
                <c:pt idx="1">
                  <c:v>Failed</c:v>
                </c:pt>
                <c:pt idx="2">
                  <c:v>Ongoing</c:v>
                </c:pt>
                <c:pt idx="3">
                  <c:v>Passed</c:v>
                </c:pt>
              </c:strCache>
            </c:strRef>
          </c:cat>
          <c:val>
            <c:numRef>
              <c:f>'Training Overview'!$C$55:$C$58</c:f>
              <c:numCache>
                <c:formatCode>0%</c:formatCode>
                <c:ptCount val="4"/>
                <c:pt idx="0">
                  <c:v>0.30344827586206896</c:v>
                </c:pt>
                <c:pt idx="1">
                  <c:v>0.22758620689655173</c:v>
                </c:pt>
                <c:pt idx="2">
                  <c:v>0.24827586206896551</c:v>
                </c:pt>
                <c:pt idx="3">
                  <c:v>0.22068965517241379</c:v>
                </c:pt>
              </c:numCache>
            </c:numRef>
          </c:val>
          <c:extLst>
            <c:ext xmlns:c16="http://schemas.microsoft.com/office/drawing/2014/chart" uri="{C3380CC4-5D6E-409C-BE32-E72D297353CC}">
              <c16:uniqueId val="{00000000-6278-4FFC-801E-207AFFA17E43}"/>
            </c:ext>
          </c:extLst>
        </c:ser>
        <c:dLbls>
          <c:dLblPos val="outEnd"/>
          <c:showLegendKey val="0"/>
          <c:showVal val="1"/>
          <c:showCatName val="0"/>
          <c:showSerName val="0"/>
          <c:showPercent val="0"/>
          <c:showBubbleSize val="0"/>
        </c:dLbls>
        <c:gapWidth val="327"/>
        <c:overlap val="-43"/>
        <c:axId val="1316286623"/>
        <c:axId val="1316288543"/>
      </c:barChart>
      <c:catAx>
        <c:axId val="13162866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chemeClr val="tx1"/>
                </a:solidFill>
                <a:latin typeface="Segoe UI" panose="020B0502040204020203" pitchFamily="34" charset="0"/>
                <a:ea typeface="Roboto" panose="02000000000000000000" pitchFamily="2" charset="0"/>
                <a:cs typeface="Segoe UI" panose="020B0502040204020203" pitchFamily="34" charset="0"/>
              </a:defRPr>
            </a:pPr>
            <a:endParaRPr lang="en-US"/>
          </a:p>
        </c:txPr>
        <c:crossAx val="1316288543"/>
        <c:crosses val="autoZero"/>
        <c:auto val="1"/>
        <c:lblAlgn val="ctr"/>
        <c:lblOffset val="100"/>
        <c:noMultiLvlLbl val="0"/>
      </c:catAx>
      <c:valAx>
        <c:axId val="1316288543"/>
        <c:scaling>
          <c:orientation val="minMax"/>
        </c:scaling>
        <c:delete val="1"/>
        <c:axPos val="l"/>
        <c:numFmt formatCode="0%" sourceLinked="1"/>
        <c:majorTickMark val="none"/>
        <c:minorTickMark val="none"/>
        <c:tickLblPos val="nextTo"/>
        <c:crossAx val="1316286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[Training_Data Performance_Analysis.xlsx]Training Overview!completion_rate</c:name>
    <c:fmtId val="10"/>
  </c:pivotSource>
  <c:chart>
    <c:autoTitleDeleted val="1"/>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rgbClr val="0E284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781D"/>
          </a:solidFill>
          <a:ln>
            <a:noFill/>
          </a:ln>
          <a:effectLst>
            <a:outerShdw blurRad="317500" algn="ctr" rotWithShape="0">
              <a:prstClr val="black">
                <a:alpha val="25000"/>
              </a:prstClr>
            </a:outerShdw>
          </a:effectLst>
        </c:spPr>
        <c:dLbl>
          <c:idx val="0"/>
          <c:layout>
            <c:manualLayout>
              <c:x val="-0.17414953226631497"/>
              <c:y val="-0.20317472506420201"/>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907484155235233"/>
                  <c:h val="0.30283192770819312"/>
                </c:manualLayout>
              </c15:layout>
            </c:ext>
          </c:extLst>
        </c:dLbl>
      </c:pivotFmt>
      <c:pivotFmt>
        <c:idx val="8"/>
        <c:spPr>
          <a:solidFill>
            <a:srgbClr val="0E2841"/>
          </a:solidFill>
          <a:ln>
            <a:noFill/>
          </a:ln>
          <a:effectLst>
            <a:outerShdw blurRad="317500" algn="ctr" rotWithShape="0">
              <a:prstClr val="black">
                <a:alpha val="25000"/>
              </a:prstClr>
            </a:outerShdw>
          </a:effectLst>
        </c:spPr>
        <c:dLbl>
          <c:idx val="0"/>
          <c:layout>
            <c:manualLayout>
              <c:x val="0.15378737208410748"/>
              <c:y val="0.1523810437981515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124841784976449"/>
          <c:y val="0.11732860061744045"/>
          <c:w val="0.48061273688177381"/>
          <c:h val="0.77032722146300259"/>
        </c:manualLayout>
      </c:layout>
      <c:doughnutChart>
        <c:varyColors val="1"/>
        <c:ser>
          <c:idx val="0"/>
          <c:order val="0"/>
          <c:tx>
            <c:strRef>
              <c:f>'Training Overview'!$C$69</c:f>
              <c:strCache>
                <c:ptCount val="1"/>
                <c:pt idx="0">
                  <c:v>Total</c:v>
                </c:pt>
              </c:strCache>
            </c:strRef>
          </c:tx>
          <c:spPr>
            <a:solidFill>
              <a:srgbClr val="0E2841"/>
            </a:solidFill>
          </c:spPr>
          <c:explosion val="1"/>
          <c:dPt>
            <c:idx val="0"/>
            <c:bubble3D val="0"/>
            <c:spPr>
              <a:solidFill>
                <a:srgbClr val="FF781D"/>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FFA-4C87-B23B-898C39D7E8CA}"/>
              </c:ext>
            </c:extLst>
          </c:dPt>
          <c:dPt>
            <c:idx val="1"/>
            <c:bubble3D val="0"/>
            <c:spPr>
              <a:solidFill>
                <a:srgbClr val="0E284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FFA-4C87-B23B-898C39D7E8CA}"/>
              </c:ext>
            </c:extLst>
          </c:dPt>
          <c:dLbls>
            <c:dLbl>
              <c:idx val="0"/>
              <c:layout>
                <c:manualLayout>
                  <c:x val="-0.17414953226631497"/>
                  <c:y val="-0.20317472506420201"/>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907484155235233"/>
                      <c:h val="0.30283192770819312"/>
                    </c:manualLayout>
                  </c15:layout>
                </c:ext>
                <c:ext xmlns:c16="http://schemas.microsoft.com/office/drawing/2014/chart" uri="{C3380CC4-5D6E-409C-BE32-E72D297353CC}">
                  <c16:uniqueId val="{00000001-1FFA-4C87-B23B-898C39D7E8CA}"/>
                </c:ext>
              </c:extLst>
            </c:dLbl>
            <c:dLbl>
              <c:idx val="1"/>
              <c:layout>
                <c:manualLayout>
                  <c:x val="0.15378737208410748"/>
                  <c:y val="0.1523810437981515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FFA-4C87-B23B-898C39D7E8C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'Training Overview'!$B$70:$B$71</c:f>
              <c:strCache>
                <c:ptCount val="2"/>
                <c:pt idx="0">
                  <c:v>Completed</c:v>
                </c:pt>
                <c:pt idx="1">
                  <c:v>Incompleted</c:v>
                </c:pt>
              </c:strCache>
            </c:strRef>
          </c:cat>
          <c:val>
            <c:numRef>
              <c:f>'Training Overview'!$C$70:$C$71</c:f>
              <c:numCache>
                <c:formatCode>General</c:formatCode>
                <c:ptCount val="2"/>
                <c:pt idx="0">
                  <c:v>76</c:v>
                </c:pt>
                <c:pt idx="1">
                  <c:v>69</c:v>
                </c:pt>
              </c:numCache>
            </c:numRef>
          </c:val>
          <c:extLst>
            <c:ext xmlns:c16="http://schemas.microsoft.com/office/drawing/2014/chart" uri="{C3380CC4-5D6E-409C-BE32-E72D297353CC}">
              <c16:uniqueId val="{00000004-1FFA-4C87-B23B-898C39D7E8CA}"/>
            </c:ext>
          </c:extLst>
        </c:ser>
        <c:dLbls>
          <c:showLegendKey val="0"/>
          <c:showVal val="1"/>
          <c:showCatName val="0"/>
          <c:showSerName val="0"/>
          <c:showPercent val="0"/>
          <c:showBubbleSize val="0"/>
          <c:showLeaderLines val="1"/>
        </c:dLbls>
        <c:firstSliceAng val="181"/>
        <c:holeSize val="70"/>
      </c:doughnutChart>
      <c:spPr>
        <a:noFill/>
        <a:ln>
          <a:noFill/>
        </a:ln>
        <a:effectLst/>
      </c:spPr>
    </c:plotArea>
    <c:legend>
      <c:legendPos val="r"/>
      <c:layout>
        <c:manualLayout>
          <c:xMode val="edge"/>
          <c:yMode val="edge"/>
          <c:x val="0.76700604559261565"/>
          <c:y val="8.4125934733719113E-2"/>
          <c:w val="0.19692518210504589"/>
          <c:h val="0.1765092422502640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Overview!training_completion</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'Training Overview'!$C$54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'Training Overview'!$B$55:$B$58</c:f>
              <c:strCache>
                <c:ptCount val="4"/>
                <c:pt idx="0">
                  <c:v>Completed</c:v>
                </c:pt>
                <c:pt idx="1">
                  <c:v>Failed</c:v>
                </c:pt>
                <c:pt idx="2">
                  <c:v>Ongoing</c:v>
                </c:pt>
                <c:pt idx="3">
                  <c:v>Passed</c:v>
                </c:pt>
              </c:strCache>
            </c:strRef>
          </c:cat>
          <c:val>
            <c:numRef>
              <c:f>'Training Overview'!$C$55:$C$58</c:f>
              <c:numCache>
                <c:formatCode>0%</c:formatCode>
                <c:ptCount val="4"/>
                <c:pt idx="0">
                  <c:v>0.30344827586206896</c:v>
                </c:pt>
                <c:pt idx="1">
                  <c:v>0.22758620689655173</c:v>
                </c:pt>
                <c:pt idx="2">
                  <c:v>0.24827586206896551</c:v>
                </c:pt>
                <c:pt idx="3">
                  <c:v>0.22068965517241379</c:v>
                </c:pt>
              </c:numCache>
            </c:numRef>
          </c:val>
          <c:extLst>
            <c:ext xmlns:c16="http://schemas.microsoft.com/office/drawing/2014/chart" uri="{C3380CC4-5D6E-409C-BE32-E72D297353CC}">
              <c16:uniqueId val="{00000000-E588-4264-BE8C-53A7A11A64CB}"/>
            </c:ext>
          </c:extLst>
        </c:ser>
        <c:dLbls>
          <c:dLblPos val="outEnd"/>
          <c:showLegendKey val="0"/>
          <c:showVal val="1"/>
          <c:showCatName val="0"/>
          <c:showSerName val="0"/>
          <c:showPercent val="0"/>
          <c:showBubbleSize val="0"/>
        </c:dLbls>
        <c:gapWidth val="267"/>
        <c:overlap val="-43"/>
        <c:axId val="1316286623"/>
        <c:axId val="1316288543"/>
      </c:barChart>
      <c:catAx>
        <c:axId val="13162866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16288543"/>
        <c:crosses val="autoZero"/>
        <c:auto val="1"/>
        <c:lblAlgn val="ctr"/>
        <c:lblOffset val="100"/>
        <c:noMultiLvlLbl val="0"/>
      </c:catAx>
      <c:valAx>
        <c:axId val="1316288543"/>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1628662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Overview!completion_rate</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'Training Overview'!$C$69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DB-4EB3-BE54-894131E916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DB-4EB3-BE54-894131E916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'Training Overview'!$B$70:$B$71</c:f>
              <c:strCache>
                <c:ptCount val="2"/>
                <c:pt idx="0">
                  <c:v>Completed</c:v>
                </c:pt>
                <c:pt idx="1">
                  <c:v>Incompleted</c:v>
                </c:pt>
              </c:strCache>
            </c:strRef>
          </c:cat>
          <c:val>
            <c:numRef>
              <c:f>'Training Overview'!$C$70:$C$71</c:f>
              <c:numCache>
                <c:formatCode>General</c:formatCode>
                <c:ptCount val="2"/>
                <c:pt idx="0">
                  <c:v>76</c:v>
                </c:pt>
                <c:pt idx="1">
                  <c:v>69</c:v>
                </c:pt>
              </c:numCache>
            </c:numRef>
          </c:val>
          <c:extLst>
            <c:ext xmlns:c16="http://schemas.microsoft.com/office/drawing/2014/chart" uri="{C3380CC4-5D6E-409C-BE32-E72D297353CC}">
              <c16:uniqueId val="{00000000-E71C-4E23-89CF-A7E5109D035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Performance!certifiedVSnonCertified performance</c:name>
    <c:fmtId val="6"/>
  </c:pivotSource>
  <c:chart>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'Training Performance'!$C$7:$C$8</c:f>
              <c:strCache>
                <c:ptCount val="1"/>
                <c:pt idx="0">
                  <c:v>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 Performance'!$B$9:$B$15</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Performance'!$C$9:$C$15</c:f>
              <c:numCache>
                <c:formatCode>0.00</c:formatCode>
                <c:ptCount val="7"/>
                <c:pt idx="0">
                  <c:v>70.375</c:v>
                </c:pt>
                <c:pt idx="1">
                  <c:v>70.375</c:v>
                </c:pt>
                <c:pt idx="2">
                  <c:v>71</c:v>
                </c:pt>
                <c:pt idx="3">
                  <c:v>68.454545454545453</c:v>
                </c:pt>
                <c:pt idx="4">
                  <c:v>70.333333333333329</c:v>
                </c:pt>
                <c:pt idx="5">
                  <c:v>73.466666666666669</c:v>
                </c:pt>
                <c:pt idx="6">
                  <c:v>71.888888888888886</c:v>
                </c:pt>
              </c:numCache>
            </c:numRef>
          </c:val>
          <c:extLst>
            <c:ext xmlns:c16="http://schemas.microsoft.com/office/drawing/2014/chart" uri="{C3380CC4-5D6E-409C-BE32-E72D297353CC}">
              <c16:uniqueId val="{00000000-0E74-4CB4-90DC-259BD679B0C8}"/>
            </c:ext>
          </c:extLst>
        </c:ser>
        <c:ser>
          <c:idx val="1"/>
          <c:order val="1"/>
          <c:tx>
            <c:strRef>
              <c:f>'Training Performance'!$D$7:$D$8</c:f>
              <c:strCache>
                <c:ptCount val="1"/>
                <c:pt idx="0">
                  <c:v>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 Performance'!$B$9:$B$15</c:f>
              <c:strCache>
                <c:ptCount val="7"/>
                <c:pt idx="0">
                  <c:v>Communication Skills</c:v>
                </c:pt>
                <c:pt idx="1">
                  <c:v>Customer Service</c:v>
                </c:pt>
                <c:pt idx="2">
                  <c:v>Database Administration</c:v>
                </c:pt>
                <c:pt idx="3">
                  <c:v>Excel - Basic to Advance</c:v>
                </c:pt>
                <c:pt idx="4">
                  <c:v>Leadership Development</c:v>
                </c:pt>
                <c:pt idx="5">
                  <c:v>Project Management</c:v>
                </c:pt>
                <c:pt idx="6">
                  <c:v>Technical Skills</c:v>
                </c:pt>
              </c:strCache>
            </c:strRef>
          </c:cat>
          <c:val>
            <c:numRef>
              <c:f>'Training Performance'!$D$9:$D$15</c:f>
              <c:numCache>
                <c:formatCode>0.00</c:formatCode>
                <c:ptCount val="7"/>
                <c:pt idx="0">
                  <c:v>76.555555555555557</c:v>
                </c:pt>
                <c:pt idx="1">
                  <c:v>78.400000000000006</c:v>
                </c:pt>
                <c:pt idx="2">
                  <c:v>78.75</c:v>
                </c:pt>
                <c:pt idx="3">
                  <c:v>78.428571428571431</c:v>
                </c:pt>
                <c:pt idx="4">
                  <c:v>77.285714285714292</c:v>
                </c:pt>
                <c:pt idx="5">
                  <c:v>74.45</c:v>
                </c:pt>
                <c:pt idx="6">
                  <c:v>83.6</c:v>
                </c:pt>
              </c:numCache>
            </c:numRef>
          </c:val>
          <c:extLst>
            <c:ext xmlns:c16="http://schemas.microsoft.com/office/drawing/2014/chart" uri="{C3380CC4-5D6E-409C-BE32-E72D297353CC}">
              <c16:uniqueId val="{00000002-0E74-4CB4-90DC-259BD679B0C8}"/>
            </c:ext>
          </c:extLst>
        </c:ser>
        <c:dLbls>
          <c:dLblPos val="outEnd"/>
          <c:showLegendKey val="0"/>
          <c:showVal val="1"/>
          <c:showCatName val="0"/>
          <c:showSerName val="0"/>
          <c:showPercent val="0"/>
          <c:showBubbleSize val="0"/>
        </c:dLbls>
        <c:gapWidth val="219"/>
        <c:overlap val="-27"/>
        <c:axId val="100754831"/>
        <c:axId val="100737551"/>
      </c:barChart>
      <c:catAx>
        <c:axId val="10075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7551"/>
        <c:crosses val="autoZero"/>
        <c:auto val="1"/>
        <c:lblAlgn val="ctr"/>
        <c:lblOffset val="100"/>
        <c:noMultiLvlLbl val="0"/>
      </c:catAx>
      <c:valAx>
        <c:axId val="100737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Training Program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'Training Performance'!$B$50</c:f>
              <c:strCache>
                <c:ptCount val="1"/>
                <c:pt idx="0">
                  <c:v>Communication Skills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'Training Performance'!$C$50</c:f>
              <c:numCache>
                <c:formatCode>0.0</c:formatCode>
                <c:ptCount val="1"/>
                <c:pt idx="0">
                  <c:v>4.4588235294117649</c:v>
                </c:pt>
              </c:numCache>
            </c:numRef>
          </c:xVal>
          <c:yVal>
            <c:numRef>
              <c:f>'Training Performance'!$D$50</c:f>
              <c:numCache>
                <c:formatCode>0%</c:formatCode>
                <c:ptCount val="1"/>
                <c:pt idx="0">
                  <c:v>0.42434584755403865</c:v>
                </c:pt>
              </c:numCache>
            </c:numRef>
          </c:yVal>
          <c:bubbleSize>
            <c:numRef>
              <c:f>'Training Performance'!$E$50</c:f>
              <c:numCache>
                <c:formatCode>0.0</c:formatCode>
                <c:ptCount val="1"/>
                <c:pt idx="0">
                  <c:v>1.8920832496821254</c:v>
                </c:pt>
              </c:numCache>
            </c:numRef>
          </c:bubbleSize>
          <c:bubble3D val="1"/>
          <c:extLst>
            <c:ext xmlns:c16="http://schemas.microsoft.com/office/drawing/2014/chart" uri="{C3380CC4-5D6E-409C-BE32-E72D297353CC}">
              <c16:uniqueId val="{00000003-119A-4AAF-9B8E-995B162180A8}"/>
            </c:ext>
          </c:extLst>
        </c:ser>
        <c:ser>
          <c:idx val="1"/>
          <c:order val="1"/>
          <c:tx>
            <c:strRef>
              <c:f>'Training Performance'!$B$51</c:f>
              <c:strCache>
                <c:ptCount val="1"/>
                <c:pt idx="0">
                  <c:v>Customer Service</c:v>
                </c:pt>
              </c:strCache>
            </c:strRef>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'Training Performance'!$C$51</c:f>
              <c:numCache>
                <c:formatCode>0.0</c:formatCode>
                <c:ptCount val="1"/>
                <c:pt idx="0">
                  <c:v>4.4869565217391303</c:v>
                </c:pt>
              </c:numCache>
            </c:numRef>
          </c:xVal>
          <c:yVal>
            <c:numRef>
              <c:f>'Training Performance'!$D$51</c:f>
              <c:numCache>
                <c:formatCode>0%</c:formatCode>
                <c:ptCount val="1"/>
                <c:pt idx="0">
                  <c:v>0.43127572016460886</c:v>
                </c:pt>
              </c:numCache>
            </c:numRef>
          </c:yVal>
          <c:bubbleSize>
            <c:numRef>
              <c:f>'Training Performance'!$E$51</c:f>
              <c:numCache>
                <c:formatCode>0.0</c:formatCode>
                <c:ptCount val="1"/>
                <c:pt idx="0">
                  <c:v>1.9351154052603319</c:v>
                </c:pt>
              </c:numCache>
            </c:numRef>
          </c:bubbleSize>
          <c:bubble3D val="1"/>
          <c:extLst>
            <c:ext xmlns:c16="http://schemas.microsoft.com/office/drawing/2014/chart" uri="{C3380CC4-5D6E-409C-BE32-E72D297353CC}">
              <c16:uniqueId val="{00000004-119A-4AAF-9B8E-995B162180A8}"/>
            </c:ext>
          </c:extLst>
        </c:ser>
        <c:ser>
          <c:idx val="2"/>
          <c:order val="2"/>
          <c:tx>
            <c:strRef>
              <c:f>'Training Performance'!$B$52</c:f>
              <c:strCache>
                <c:ptCount val="1"/>
                <c:pt idx="0">
                  <c:v>Database Administration</c:v>
                </c:pt>
              </c:strCache>
            </c:strRef>
          </c:tx>
          <c:spPr>
            <a:solidFill>
              <a:schemeClr val="accent3"/>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'Training Performance'!$C$52</c:f>
              <c:numCache>
                <c:formatCode>0.0</c:formatCode>
                <c:ptCount val="1"/>
                <c:pt idx="0">
                  <c:v>4.3875000000000002</c:v>
                </c:pt>
              </c:numCache>
            </c:numRef>
          </c:xVal>
          <c:yVal>
            <c:numRef>
              <c:f>'Training Performance'!$D$52</c:f>
              <c:numCache>
                <c:formatCode>0%</c:formatCode>
                <c:ptCount val="1"/>
                <c:pt idx="0">
                  <c:v>0.36446469248291574</c:v>
                </c:pt>
              </c:numCache>
            </c:numRef>
          </c:yVal>
          <c:bubbleSize>
            <c:numRef>
              <c:f>'Training Performance'!$E$52</c:f>
              <c:numCache>
                <c:formatCode>0.0</c:formatCode>
                <c:ptCount val="1"/>
                <c:pt idx="0">
                  <c:v>1.5990888382687929</c:v>
                </c:pt>
              </c:numCache>
            </c:numRef>
          </c:bubbleSize>
          <c:bubble3D val="1"/>
          <c:extLst>
            <c:ext xmlns:c16="http://schemas.microsoft.com/office/drawing/2014/chart" uri="{C3380CC4-5D6E-409C-BE32-E72D297353CC}">
              <c16:uniqueId val="{00000005-119A-4AAF-9B8E-995B162180A8}"/>
            </c:ext>
          </c:extLst>
        </c:ser>
        <c:ser>
          <c:idx val="3"/>
          <c:order val="3"/>
          <c:tx>
            <c:strRef>
              <c:f>'Training Performance'!$B$53</c:f>
              <c:strCache>
                <c:ptCount val="1"/>
                <c:pt idx="0">
                  <c:v>Excel - Basic to Advance</c:v>
                </c:pt>
              </c:strCache>
            </c:strRef>
          </c:tx>
          <c:spPr>
            <a:solidFill>
              <a:schemeClr val="accent4"/>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'Training Performance'!$C$53</c:f>
              <c:numCache>
                <c:formatCode>0.0</c:formatCode>
                <c:ptCount val="1"/>
                <c:pt idx="0">
                  <c:v>4.2555555555555555</c:v>
                </c:pt>
              </c:numCache>
            </c:numRef>
          </c:xVal>
          <c:yVal>
            <c:numRef>
              <c:f>'Training Performance'!$D$53</c:f>
              <c:numCache>
                <c:formatCode>0%</c:formatCode>
                <c:ptCount val="1"/>
                <c:pt idx="0">
                  <c:v>0.271484375</c:v>
                </c:pt>
              </c:numCache>
            </c:numRef>
          </c:yVal>
          <c:bubbleSize>
            <c:numRef>
              <c:f>'Training Performance'!$E$53</c:f>
              <c:numCache>
                <c:formatCode>0.0</c:formatCode>
                <c:ptCount val="1"/>
                <c:pt idx="0">
                  <c:v>1.1553168402777778</c:v>
                </c:pt>
              </c:numCache>
            </c:numRef>
          </c:bubbleSize>
          <c:bubble3D val="1"/>
          <c:extLst>
            <c:ext xmlns:c16="http://schemas.microsoft.com/office/drawing/2014/chart" uri="{C3380CC4-5D6E-409C-BE32-E72D297353CC}">
              <c16:uniqueId val="{00000006-119A-4AAF-9B8E-995B162180A8}"/>
            </c:ext>
          </c:extLst>
        </c:ser>
        <c:ser>
          <c:idx val="4"/>
          <c:order val="4"/>
          <c:tx>
            <c:strRef>
              <c:f>'Training Performance'!$B$54</c:f>
              <c:strCache>
                <c:ptCount val="1"/>
                <c:pt idx="0">
                  <c:v>Leadership Development</c:v>
                </c:pt>
              </c:strCache>
            </c:strRef>
          </c:tx>
          <c:spPr>
            <a:solidFill>
              <a:schemeClr val="accent5"/>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'Training Performance'!$C$54</c:f>
              <c:numCache>
                <c:formatCode>0.0</c:formatCode>
                <c:ptCount val="1"/>
                <c:pt idx="0">
                  <c:v>4.3187499999999996</c:v>
                </c:pt>
              </c:numCache>
            </c:numRef>
          </c:xVal>
          <c:yVal>
            <c:numRef>
              <c:f>'Training Performance'!$D$54</c:f>
              <c:numCache>
                <c:formatCode>0%</c:formatCode>
                <c:ptCount val="1"/>
                <c:pt idx="0">
                  <c:v>0.31319910514541388</c:v>
                </c:pt>
              </c:numCache>
            </c:numRef>
          </c:yVal>
          <c:bubbleSize>
            <c:numRef>
              <c:f>'Training Performance'!$E$54</c:f>
              <c:numCache>
                <c:formatCode>0.0</c:formatCode>
                <c:ptCount val="1"/>
                <c:pt idx="0">
                  <c:v>1.352628635346756</c:v>
                </c:pt>
              </c:numCache>
            </c:numRef>
          </c:bubbleSize>
          <c:bubble3D val="1"/>
          <c:extLst>
            <c:ext xmlns:c16="http://schemas.microsoft.com/office/drawing/2014/chart" uri="{C3380CC4-5D6E-409C-BE32-E72D297353CC}">
              <c16:uniqueId val="{00000007-119A-4AAF-9B8E-995B162180A8}"/>
            </c:ext>
          </c:extLst>
        </c:ser>
        <c:ser>
          <c:idx val="5"/>
          <c:order val="5"/>
          <c:tx>
            <c:strRef>
              <c:f>'Training Performance'!$B$55</c:f>
              <c:strCache>
                <c:ptCount val="1"/>
                <c:pt idx="0">
                  <c:v>Project Management</c:v>
                </c:pt>
              </c:strCache>
            </c:strRef>
          </c:tx>
          <c:spPr>
            <a:solidFill>
              <a:schemeClr val="accent6"/>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'Training Performance'!$C$55</c:f>
              <c:numCache>
                <c:formatCode>0.0</c:formatCode>
                <c:ptCount val="1"/>
                <c:pt idx="0">
                  <c:v>4.28</c:v>
                </c:pt>
              </c:numCache>
            </c:numRef>
          </c:xVal>
          <c:yVal>
            <c:numRef>
              <c:f>'Training Performance'!$D$55</c:f>
              <c:numCache>
                <c:formatCode>0%</c:formatCode>
                <c:ptCount val="1"/>
                <c:pt idx="0">
                  <c:v>0.37089947089947084</c:v>
                </c:pt>
              </c:numCache>
            </c:numRef>
          </c:yVal>
          <c:bubbleSize>
            <c:numRef>
              <c:f>'Training Performance'!$E$55</c:f>
              <c:numCache>
                <c:formatCode>0.0</c:formatCode>
                <c:ptCount val="1"/>
                <c:pt idx="0">
                  <c:v>1.5874497354497352</c:v>
                </c:pt>
              </c:numCache>
            </c:numRef>
          </c:bubbleSize>
          <c:bubble3D val="1"/>
          <c:extLst>
            <c:ext xmlns:c16="http://schemas.microsoft.com/office/drawing/2014/chart" uri="{C3380CC4-5D6E-409C-BE32-E72D297353CC}">
              <c16:uniqueId val="{00000008-119A-4AAF-9B8E-995B162180A8}"/>
            </c:ext>
          </c:extLst>
        </c:ser>
        <c:dLbls>
          <c:showLegendKey val="0"/>
          <c:showVal val="0"/>
          <c:showCatName val="0"/>
          <c:showSerName val="0"/>
          <c:showPercent val="0"/>
          <c:showBubbleSize val="0"/>
        </c:dLbls>
        <c:bubbleScale val="100"/>
        <c:showNegBubbles val="0"/>
        <c:axId val="900239232"/>
        <c:axId val="900219552"/>
      </c:bubbleChart>
      <c:valAx>
        <c:axId val="900239232"/>
        <c:scaling>
          <c:orientation val="minMax"/>
        </c:scaling>
        <c:delete val="0"/>
        <c:axPos val="b"/>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19552"/>
        <c:crosses val="autoZero"/>
        <c:crossBetween val="midCat"/>
      </c:valAx>
      <c:valAx>
        <c:axId val="900219552"/>
        <c:scaling>
          <c:orientation val="minMax"/>
        </c:scaling>
        <c:delete val="1"/>
        <c:axPos val="l"/>
        <c:numFmt formatCode="0%" sourceLinked="1"/>
        <c:majorTickMark val="none"/>
        <c:minorTickMark val="none"/>
        <c:tickLblPos val="nextTo"/>
        <c:crossAx val="900239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Performance!Trainer_Performance</c:name>
    <c:fmtId val="4"/>
  </c:pivotSource>
  <c:chart>
    <c:autoTitleDeleted val="0"/>
    <c:pivotFmts>
      <c:pivotFmt>
        <c:idx val="0"/>
        <c:spPr>
          <a:solidFill>
            <a:srgbClr val="0E2841">
              <a:alpha val="9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22603339716714E-2"/>
          <c:y val="8.3886771353394157E-3"/>
          <c:w val="0.96807739666028325"/>
          <c:h val="0.7990356984448912"/>
        </c:manualLayout>
      </c:layout>
      <c:barChart>
        <c:barDir val="col"/>
        <c:grouping val="clustered"/>
        <c:varyColors val="0"/>
        <c:ser>
          <c:idx val="0"/>
          <c:order val="0"/>
          <c:tx>
            <c:strRef>
              <c:f>'Training Performance'!$C$104:$C$105</c:f>
              <c:strCache>
                <c:ptCount val="1"/>
                <c:pt idx="0">
                  <c:v>CSL Training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Performance'!$C$106:$C$112</c:f>
              <c:numCache>
                <c:formatCode>0.0</c:formatCode>
                <c:ptCount val="7"/>
                <c:pt idx="2">
                  <c:v>4.3875000000000002</c:v>
                </c:pt>
              </c:numCache>
            </c:numRef>
          </c:val>
          <c:extLst>
            <c:ext xmlns:c16="http://schemas.microsoft.com/office/drawing/2014/chart" uri="{C3380CC4-5D6E-409C-BE32-E72D297353CC}">
              <c16:uniqueId val="{00000000-6E02-42CB-8CBF-9FD66005EEDF}"/>
            </c:ext>
          </c:extLst>
        </c:ser>
        <c:ser>
          <c:idx val="1"/>
          <c:order val="1"/>
          <c:tx>
            <c:strRef>
              <c:f>'Training Performance'!$D$104:$D$105</c:f>
              <c:strCache>
                <c:ptCount val="1"/>
                <c:pt idx="0">
                  <c:v>John Dawson</c:v>
                </c:pt>
              </c:strCache>
            </c:strRef>
          </c:tx>
          <c:spPr>
            <a:solidFill>
              <a:srgbClr val="0E2841">
                <a:alpha val="91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Performance'!$D$106:$D$112</c:f>
              <c:numCache>
                <c:formatCode>0.0</c:formatCode>
                <c:ptCount val="7"/>
                <c:pt idx="1">
                  <c:v>4.4588235294117649</c:v>
                </c:pt>
              </c:numCache>
            </c:numRef>
          </c:val>
          <c:extLst>
            <c:ext xmlns:c16="http://schemas.microsoft.com/office/drawing/2014/chart" uri="{C3380CC4-5D6E-409C-BE32-E72D297353CC}">
              <c16:uniqueId val="{0000000A-FF9E-4C2D-872C-F4E9936F8B49}"/>
            </c:ext>
          </c:extLst>
        </c:ser>
        <c:ser>
          <c:idx val="2"/>
          <c:order val="2"/>
          <c:tx>
            <c:strRef>
              <c:f>'Training Performance'!$E$104:$E$105</c:f>
              <c:strCache>
                <c:ptCount val="1"/>
                <c:pt idx="0">
                  <c:v>Mark Paul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Performance'!$E$106:$E$112</c:f>
              <c:numCache>
                <c:formatCode>0.0</c:formatCode>
                <c:ptCount val="7"/>
                <c:pt idx="0">
                  <c:v>4.4869565217391303</c:v>
                </c:pt>
              </c:numCache>
            </c:numRef>
          </c:val>
          <c:extLst>
            <c:ext xmlns:c16="http://schemas.microsoft.com/office/drawing/2014/chart" uri="{C3380CC4-5D6E-409C-BE32-E72D297353CC}">
              <c16:uniqueId val="{00000005-47B1-4395-BC68-2DC752B4055F}"/>
            </c:ext>
          </c:extLst>
        </c:ser>
        <c:ser>
          <c:idx val="3"/>
          <c:order val="3"/>
          <c:tx>
            <c:strRef>
              <c:f>'Training Performance'!$F$104:$F$105</c:f>
              <c:strCache>
                <c:ptCount val="1"/>
                <c:pt idx="0">
                  <c:v>Shawn Ryan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Performance'!$F$106:$F$112</c:f>
              <c:numCache>
                <c:formatCode>0.0</c:formatCode>
                <c:ptCount val="7"/>
                <c:pt idx="3">
                  <c:v>4.3187499999999996</c:v>
                </c:pt>
              </c:numCache>
            </c:numRef>
          </c:val>
          <c:extLst>
            <c:ext xmlns:c16="http://schemas.microsoft.com/office/drawing/2014/chart" uri="{C3380CC4-5D6E-409C-BE32-E72D297353CC}">
              <c16:uniqueId val="{00000006-47B1-4395-BC68-2DC752B4055F}"/>
            </c:ext>
          </c:extLst>
        </c:ser>
        <c:ser>
          <c:idx val="4"/>
          <c:order val="4"/>
          <c:tx>
            <c:strRef>
              <c:f>'Training Performance'!$G$104:$G$105</c:f>
              <c:strCache>
                <c:ptCount val="1"/>
                <c:pt idx="0">
                  <c:v>Emma Jones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Performance'!$G$106:$G$112</c:f>
              <c:numCache>
                <c:formatCode>0.0</c:formatCode>
                <c:ptCount val="7"/>
                <c:pt idx="5">
                  <c:v>4.28</c:v>
                </c:pt>
              </c:numCache>
            </c:numRef>
          </c:val>
          <c:extLst>
            <c:ext xmlns:c16="http://schemas.microsoft.com/office/drawing/2014/chart" uri="{C3380CC4-5D6E-409C-BE32-E72D297353CC}">
              <c16:uniqueId val="{00000007-47B1-4395-BC68-2DC752B4055F}"/>
            </c:ext>
          </c:extLst>
        </c:ser>
        <c:ser>
          <c:idx val="5"/>
          <c:order val="5"/>
          <c:tx>
            <c:strRef>
              <c:f>'Training Performance'!$H$104:$H$105</c:f>
              <c:strCache>
                <c:ptCount val="1"/>
                <c:pt idx="0">
                  <c:v>Johnson Grek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Performance'!$H$106:$H$112</c:f>
              <c:numCache>
                <c:formatCode>0.0</c:formatCode>
                <c:ptCount val="7"/>
                <c:pt idx="4">
                  <c:v>4.3071428571428569</c:v>
                </c:pt>
              </c:numCache>
            </c:numRef>
          </c:val>
          <c:extLst>
            <c:ext xmlns:c16="http://schemas.microsoft.com/office/drawing/2014/chart" uri="{C3380CC4-5D6E-409C-BE32-E72D297353CC}">
              <c16:uniqueId val="{00000008-47B1-4395-BC68-2DC752B4055F}"/>
            </c:ext>
          </c:extLst>
        </c:ser>
        <c:ser>
          <c:idx val="6"/>
          <c:order val="6"/>
          <c:tx>
            <c:strRef>
              <c:f>'Training Performance'!$I$104:$I$105</c:f>
              <c:strCache>
                <c:ptCount val="1"/>
                <c:pt idx="0">
                  <c:v>Midwest Technical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'Training Performance'!$B$106:$B$112</c:f>
              <c:strCache>
                <c:ptCount val="7"/>
                <c:pt idx="0">
                  <c:v>Customer Service</c:v>
                </c:pt>
                <c:pt idx="1">
                  <c:v>Communication Skills</c:v>
                </c:pt>
                <c:pt idx="2">
                  <c:v>Database Administration</c:v>
                </c:pt>
                <c:pt idx="3">
                  <c:v>Leadership Development</c:v>
                </c:pt>
                <c:pt idx="4">
                  <c:v>Technical Skills</c:v>
                </c:pt>
                <c:pt idx="5">
                  <c:v>Project Management</c:v>
                </c:pt>
                <c:pt idx="6">
                  <c:v>Excel - Basic to Advance</c:v>
                </c:pt>
              </c:strCache>
            </c:strRef>
          </c:cat>
          <c:val>
            <c:numRef>
              <c:f>'Training Performance'!$I$106:$I$112</c:f>
              <c:numCache>
                <c:formatCode>0.0</c:formatCode>
                <c:ptCount val="7"/>
                <c:pt idx="6">
                  <c:v>4.2555555555555555</c:v>
                </c:pt>
              </c:numCache>
            </c:numRef>
          </c:val>
          <c:extLst>
            <c:ext xmlns:c16="http://schemas.microsoft.com/office/drawing/2014/chart" uri="{C3380CC4-5D6E-409C-BE32-E72D297353CC}">
              <c16:uniqueId val="{00000009-47B1-4395-BC68-2DC752B4055F}"/>
            </c:ext>
          </c:extLst>
        </c:ser>
        <c:dLbls>
          <c:dLblPos val="outEnd"/>
          <c:showLegendKey val="0"/>
          <c:showVal val="1"/>
          <c:showCatName val="0"/>
          <c:showSerName val="0"/>
          <c:showPercent val="0"/>
          <c:showBubbleSize val="0"/>
        </c:dLbls>
        <c:gapWidth val="220"/>
        <c:overlap val="-24"/>
        <c:axId val="1110199248"/>
        <c:axId val="1110204528"/>
      </c:barChart>
      <c:catAx>
        <c:axId val="11101992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110204528"/>
        <c:crosses val="autoZero"/>
        <c:auto val="1"/>
        <c:lblAlgn val="ctr"/>
        <c:lblOffset val="100"/>
        <c:noMultiLvlLbl val="0"/>
      </c:catAx>
      <c:valAx>
        <c:axId val="1110204528"/>
        <c:scaling>
          <c:orientation val="minMax"/>
        </c:scaling>
        <c:delete val="1"/>
        <c:axPos val="l"/>
        <c:numFmt formatCode="0.0" sourceLinked="1"/>
        <c:majorTickMark val="none"/>
        <c:minorTickMark val="none"/>
        <c:tickLblPos val="nextTo"/>
        <c:crossAx val="1110199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sz="1000" b="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 Performance_Analysis.xlsx]Training Performance!Performance_growth_programs</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'Training Performance'!$C$128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'Training Performance'!$B$129:$B$135</c:f>
              <c:strCache>
                <c:ptCount val="7"/>
                <c:pt idx="0">
                  <c:v>Customer Service</c:v>
                </c:pt>
                <c:pt idx="1">
                  <c:v>Communication Skills</c:v>
                </c:pt>
                <c:pt idx="2">
                  <c:v>Project Management</c:v>
                </c:pt>
                <c:pt idx="3">
                  <c:v>Database Administration</c:v>
                </c:pt>
                <c:pt idx="4">
                  <c:v>Technical Skills</c:v>
                </c:pt>
                <c:pt idx="5">
                  <c:v>Leadership Development</c:v>
                </c:pt>
                <c:pt idx="6">
                  <c:v>Excel - Basic to Advance</c:v>
                </c:pt>
              </c:strCache>
            </c:strRef>
          </c:cat>
          <c:val>
            <c:numRef>
              <c:f>'Training Performance'!$C$129:$C$135</c:f>
              <c:numCache>
                <c:formatCode>0%</c:formatCode>
                <c:ptCount val="7"/>
                <c:pt idx="0">
                  <c:v>0.43127572016460886</c:v>
                </c:pt>
                <c:pt idx="1">
                  <c:v>0.42434584755403865</c:v>
                </c:pt>
                <c:pt idx="2">
                  <c:v>0.37089947089947084</c:v>
                </c:pt>
                <c:pt idx="3">
                  <c:v>0.36446469248291574</c:v>
                </c:pt>
                <c:pt idx="4">
                  <c:v>0.35928525845564768</c:v>
                </c:pt>
                <c:pt idx="5">
                  <c:v>0.31319910514541388</c:v>
                </c:pt>
                <c:pt idx="6">
                  <c:v>0.271484375</c:v>
                </c:pt>
              </c:numCache>
            </c:numRef>
          </c:val>
          <c:extLst>
            <c:ext xmlns:c16="http://schemas.microsoft.com/office/drawing/2014/chart" uri="{C3380CC4-5D6E-409C-BE32-E72D297353CC}">
              <c16:uniqueId val="{00000000-5F02-40C9-BC05-849470EE4A7C}"/>
            </c:ext>
          </c:extLst>
        </c:ser>
        <c:dLbls>
          <c:dLblPos val="inEnd"/>
          <c:showLegendKey val="0"/>
          <c:showVal val="1"/>
          <c:showCatName val="0"/>
          <c:showSerName val="0"/>
          <c:showPercent val="0"/>
          <c:showBubbleSize val="0"/>
        </c:dLbls>
        <c:gapWidth val="65"/>
        <c:axId val="61326864"/>
        <c:axId val="61325424"/>
      </c:barChart>
      <c:catAx>
        <c:axId val="61326864"/>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61325424"/>
        <c:crosses val="autoZero"/>
        <c:auto val="1"/>
        <c:lblAlgn val="ctr"/>
        <c:lblOffset val="100"/>
        <c:noMultiLvlLbl val="0"/>
      </c:catAx>
      <c:valAx>
        <c:axId val="61325424"/>
        <c:scaling>
          <c:orientation val="minMax"/>
        </c:scaling>
        <c:delete val="1"/>
        <c:axPos val="t"/>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6132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Chart Title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Chart Title</a:t>
          </a:r>
        </a:p>
      </cx:txPr>
    </cx:title>
    <cx:plotArea>
      <cx:plotAreaRegion>
        <cx:series layoutId="treemap" uniqueId="{96E04C3E-BA38-48F6-8F55-7BCB69D1CA7D}">
          <cx:spPr>
            <a:solidFill>
              <a:srgbClr val="FA7406"/>
            </a:solidFill>
          </cx:spPr>
          <cx:dataPt idx="0">
            <cx:spPr>
              <a:solidFill>
                <a:srgbClr val="0E2841"/>
              </a:solidFill>
            </cx:spPr>
          </cx:dataPt>
          <cx:dataPt idx="1">
            <cx:spPr>
              <a:solidFill>
                <a:srgbClr val="102C48"/>
              </a:solidFill>
            </cx:spPr>
          </cx:dataPt>
          <cx:dataPt idx="2">
            <cx:spPr>
              <a:solidFill>
                <a:srgbClr val="156082">
                  <a:lumMod val="50000"/>
                </a:srgbClr>
              </a:solidFill>
            </cx:spPr>
          </cx:dataPt>
          <cx:dataPt idx="3">
            <cx:spPr>
              <a:solidFill>
                <a:srgbClr val="163E64">
                  <a:alpha val="98000"/>
                </a:srgbClr>
              </a:solidFill>
            </cx:spPr>
          </cx:dataPt>
          <cx:dataPt idx="5">
            <cx:spPr>
              <a:solidFill>
                <a:srgbClr val="0B1F33"/>
              </a:solidFill>
            </cx:spPr>
          </cx:dataPt>
          <cx:dataLabels pos="inEnd">
            <cx:txPr>
              <a:bodyPr spcFirstLastPara="1" vertOverflow="ellipsis" horzOverflow="overflow" wrap="square" lIns="38100" tIns="19050" rIns="38100" bIns="19050" anchor="ctr" anchorCtr="1">
                <a:spAutoFit/>
              </a:bodyPr>
              <a:lstStyle/>
              <a:p>
                <a:pPr algn="ctr" rtl="0">
                  <a:defRPr sz="900">
                    <a:latin typeface="Segoe UI" panose="020B0502040204020203" pitchFamily="34" charset="0"/>
                    <a:ea typeface="Segoe UI" panose="020B0502040204020203" pitchFamily="34" charset="0"/>
                    <a:cs typeface="Segoe UI" panose="020B0502040204020203" pitchFamily="34" charset="0"/>
                  </a:defRPr>
                </a:pPr>
                <a:endParaRPr lang="en-US" sz="900" b="1" i="0" u="none" strike="noStrike" baseline="0">
                  <a:solidFill>
                    <a:sysClr val="window" lastClr="FFFFFF"/>
                  </a:solidFill>
                  <a:latin typeface="Segoe UI" panose="020B0502040204020203" pitchFamily="34" charset="0"/>
                  <a:cs typeface="Segoe UI" panose="020B0502040204020203" pitchFamily="34" charset="0"/>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96E04C3E-BA38-48F6-8F55-7BCB69D1CA7D}">
          <cx:spPr>
            <a:solidFill>
              <a:srgbClr val="FA7406"/>
            </a:solidFill>
          </cx:spPr>
          <cx:dataPt idx="0">
            <cx:spPr>
              <a:solidFill>
                <a:srgbClr val="0E2841"/>
              </a:solidFill>
            </cx:spPr>
          </cx:dataPt>
          <cx:dataPt idx="1">
            <cx:spPr>
              <a:solidFill>
                <a:srgbClr val="102C48"/>
              </a:solidFill>
            </cx:spPr>
          </cx:dataPt>
          <cx:dataPt idx="2">
            <cx:spPr>
              <a:solidFill>
                <a:srgbClr val="156082">
                  <a:lumMod val="50000"/>
                </a:srgbClr>
              </a:solidFill>
            </cx:spPr>
          </cx:dataPt>
          <cx:dataPt idx="3">
            <cx:spPr>
              <a:solidFill>
                <a:srgbClr val="163E64">
                  <a:alpha val="98000"/>
                </a:srgbClr>
              </a:solidFill>
            </cx:spPr>
          </cx:dataPt>
          <cx:dataPt idx="4">
            <cx:spPr>
              <a:solidFill>
                <a:srgbClr val="FF781D"/>
              </a:solidFill>
            </cx:spPr>
          </cx:dataPt>
          <cx:dataPt idx="5">
            <cx:spPr>
              <a:solidFill>
                <a:srgbClr val="0B1F33"/>
              </a:solidFill>
            </cx:spPr>
          </cx:dataPt>
          <cx:dataLabels pos="inEnd">
            <cx:txPr>
              <a:bodyPr spcFirstLastPara="1" vertOverflow="ellipsis" horzOverflow="overflow" wrap="square" lIns="38100" tIns="19050" rIns="38100" bIns="19050" anchor="ctr" anchorCtr="1">
                <a:spAutoFit/>
              </a:bodyPr>
              <a:lstStyle/>
              <a:p>
                <a:pPr algn="ctr" rtl="0">
                  <a:defRPr sz="900" b="1">
                    <a:latin typeface="Calibri" panose="020F0502020204030204" pitchFamily="34" charset="0"/>
                    <a:ea typeface="Calibri" panose="020F0502020204030204" pitchFamily="34" charset="0"/>
                    <a:cs typeface="Calibri" panose="020F0502020204030204" pitchFamily="34" charset="0"/>
                  </a:defRPr>
                </a:pPr>
                <a:endParaRPr lang="en-US" sz="900" b="1" i="0" u="none" strike="noStrike" baseline="0">
                  <a:solidFill>
                    <a:sysClr val="window" lastClr="FFFFFF"/>
                  </a:solidFill>
                  <a:latin typeface="Calibri" panose="020F0502020204030204" pitchFamily="34" charset="0"/>
                  <a:cs typeface="Calibri" panose="020F0502020204030204" pitchFamily="34" charset="0"/>
                </a:endParaRPr>
              </a:p>
            </cx:txPr>
            <cx:visibility seriesName="0" categoryName="1" value="1"/>
            <cx:separator> </cx:separator>
            <cx:dataLabel idx="5">
              <cx:txPr>
                <a:bodyPr spcFirstLastPara="1" vertOverflow="ellipsis" horzOverflow="overflow" wrap="square" lIns="38100" tIns="19050" rIns="38100" bIns="19050" anchor="ctr" anchorCtr="1">
                  <a:spAutoFit/>
                </a:bodyPr>
                <a:lstStyle/>
                <a:p>
                  <a:pPr algn="ctr" rtl="0">
                    <a:defRPr sz="1000"/>
                  </a:pPr>
                  <a:r>
                    <a:rPr lang="en-US" sz="1000" b="1" i="0" u="none" strike="noStrike" baseline="0">
                      <a:solidFill>
                        <a:sysClr val="window" lastClr="FFFFFF"/>
                      </a:solidFill>
                      <a:latin typeface="Segoe UI" panose="020B0502040204020203" pitchFamily="34" charset="0"/>
                      <a:cs typeface="Segoe UI" panose="020B0502040204020203" pitchFamily="34" charset="0"/>
                    </a:rPr>
                    <a:t>Project Management 20</a:t>
                  </a:r>
                </a:p>
              </cx:txPr>
              <cx:visibility seriesName="0" categoryName="1" value="1"/>
              <cx:separator> </cx:separator>
            </cx:dataLabel>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20.xml"/><Relationship Id="rId18" Type="http://schemas.openxmlformats.org/officeDocument/2006/relationships/image" Target="../media/image8.png"/><Relationship Id="rId3" Type="http://schemas.openxmlformats.org/officeDocument/2006/relationships/image" Target="../media/image2.png"/><Relationship Id="rId7" Type="http://schemas.openxmlformats.org/officeDocument/2006/relationships/hyperlink" Target="#'Overview Dashboard'!A1"/><Relationship Id="rId12" Type="http://schemas.openxmlformats.org/officeDocument/2006/relationships/chart" Target="../charts/chart19.xml"/><Relationship Id="rId17" Type="http://schemas.openxmlformats.org/officeDocument/2006/relationships/image" Target="../media/image7.emf"/><Relationship Id="rId2" Type="http://schemas.openxmlformats.org/officeDocument/2006/relationships/hyperlink" Target="#Performance_Dashboard!A1"/><Relationship Id="rId16" Type="http://schemas.openxmlformats.org/officeDocument/2006/relationships/image" Target="../media/image6.emf"/><Relationship Id="rId1" Type="http://schemas.openxmlformats.org/officeDocument/2006/relationships/image" Target="../media/image1.png"/><Relationship Id="rId6" Type="http://schemas.microsoft.com/office/2007/relationships/hdphoto" Target="../media/hdphoto2.wdp"/><Relationship Id="rId11" Type="http://schemas.openxmlformats.org/officeDocument/2006/relationships/chart" Target="../charts/chart18.xml"/><Relationship Id="rId5" Type="http://schemas.openxmlformats.org/officeDocument/2006/relationships/image" Target="../media/image3.png"/><Relationship Id="rId15" Type="http://schemas.openxmlformats.org/officeDocument/2006/relationships/chart" Target="../charts/chart22.xml"/><Relationship Id="rId10" Type="http://schemas.openxmlformats.org/officeDocument/2006/relationships/image" Target="../media/image5.emf"/><Relationship Id="rId19" Type="http://schemas.openxmlformats.org/officeDocument/2006/relationships/image" Target="../media/image9.png"/><Relationship Id="rId4" Type="http://schemas.microsoft.com/office/2007/relationships/hdphoto" Target="../media/hdphoto1.wdp"/><Relationship Id="rId9" Type="http://schemas.microsoft.com/office/2007/relationships/hdphoto" Target="../media/hdphoto3.wdp"/><Relationship Id="rId14"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25.xml"/><Relationship Id="rId18" Type="http://schemas.openxmlformats.org/officeDocument/2006/relationships/chart" Target="../charts/chart28.xml"/><Relationship Id="rId3" Type="http://schemas.microsoft.com/office/2007/relationships/hdphoto" Target="../media/hdphoto1.wdp"/><Relationship Id="rId7" Type="http://schemas.openxmlformats.org/officeDocument/2006/relationships/hyperlink" Target="#'Overview Dashboard'!A1"/><Relationship Id="rId12" Type="http://schemas.microsoft.com/office/2014/relationships/chartEx" Target="../charts/chartEx2.xml"/><Relationship Id="rId17" Type="http://schemas.openxmlformats.org/officeDocument/2006/relationships/image" Target="../media/image9.png"/><Relationship Id="rId2" Type="http://schemas.openxmlformats.org/officeDocument/2006/relationships/image" Target="../media/image2.png"/><Relationship Id="rId16" Type="http://schemas.openxmlformats.org/officeDocument/2006/relationships/image" Target="../media/image14.png"/><Relationship Id="rId1" Type="http://schemas.openxmlformats.org/officeDocument/2006/relationships/image" Target="../media/image1.png"/><Relationship Id="rId6" Type="http://schemas.microsoft.com/office/2007/relationships/hdphoto" Target="../media/hdphoto4.wdp"/><Relationship Id="rId11" Type="http://schemas.openxmlformats.org/officeDocument/2006/relationships/chart" Target="../charts/chart24.xml"/><Relationship Id="rId5" Type="http://schemas.openxmlformats.org/officeDocument/2006/relationships/image" Target="../media/image13.png"/><Relationship Id="rId15" Type="http://schemas.openxmlformats.org/officeDocument/2006/relationships/chart" Target="../charts/chart27.xml"/><Relationship Id="rId10" Type="http://schemas.openxmlformats.org/officeDocument/2006/relationships/chart" Target="../charts/chart23.xml"/><Relationship Id="rId4" Type="http://schemas.openxmlformats.org/officeDocument/2006/relationships/hyperlink" Target="#'Cost Analysis Dashboard'!A1"/><Relationship Id="rId9" Type="http://schemas.microsoft.com/office/2007/relationships/hdphoto" Target="../media/hdphoto3.wdp"/><Relationship Id="rId14" Type="http://schemas.openxmlformats.org/officeDocument/2006/relationships/chart" Target="../charts/chart26.xml"/></Relationships>
</file>

<file path=xl/drawings/_rels/drawing7.xml.rels><?xml version="1.0" encoding="UTF-8" standalone="yes"?>
<Relationships xmlns="http://schemas.openxmlformats.org/package/2006/relationships"><Relationship Id="rId8" Type="http://schemas.microsoft.com/office/2007/relationships/hdphoto" Target="../media/hdphoto1.wdp"/><Relationship Id="rId13" Type="http://schemas.microsoft.com/office/2007/relationships/hdphoto" Target="../media/hdphoto3.wdp"/><Relationship Id="rId18" Type="http://schemas.openxmlformats.org/officeDocument/2006/relationships/image" Target="../media/image24.png"/><Relationship Id="rId26" Type="http://schemas.openxmlformats.org/officeDocument/2006/relationships/image" Target="../media/image27.emf"/><Relationship Id="rId3" Type="http://schemas.openxmlformats.org/officeDocument/2006/relationships/image" Target="../media/image16.svg"/><Relationship Id="rId21" Type="http://schemas.openxmlformats.org/officeDocument/2006/relationships/chart" Target="../charts/chart30.xml"/><Relationship Id="rId7" Type="http://schemas.openxmlformats.org/officeDocument/2006/relationships/image" Target="../media/image2.png"/><Relationship Id="rId12" Type="http://schemas.openxmlformats.org/officeDocument/2006/relationships/image" Target="../media/image4.png"/><Relationship Id="rId17" Type="http://schemas.openxmlformats.org/officeDocument/2006/relationships/image" Target="../media/image23.svg"/><Relationship Id="rId25" Type="http://schemas.openxmlformats.org/officeDocument/2006/relationships/image" Target="../media/image26.emf"/><Relationship Id="rId2" Type="http://schemas.openxmlformats.org/officeDocument/2006/relationships/image" Target="../media/image15.png"/><Relationship Id="rId16" Type="http://schemas.openxmlformats.org/officeDocument/2006/relationships/image" Target="../media/image22.png"/><Relationship Id="rId20" Type="http://schemas.openxmlformats.org/officeDocument/2006/relationships/chart" Target="../charts/chart29.xml"/><Relationship Id="rId1" Type="http://schemas.openxmlformats.org/officeDocument/2006/relationships/image" Target="../media/image1.png"/><Relationship Id="rId6" Type="http://schemas.openxmlformats.org/officeDocument/2006/relationships/hyperlink" Target="#Performance_Dashboard!A1"/><Relationship Id="rId11" Type="http://schemas.microsoft.com/office/2007/relationships/hdphoto" Target="../media/hdphoto2.wdp"/><Relationship Id="rId24" Type="http://schemas.openxmlformats.org/officeDocument/2006/relationships/chart" Target="../charts/chart33.xml"/><Relationship Id="rId5" Type="http://schemas.openxmlformats.org/officeDocument/2006/relationships/image" Target="../media/image18.svg"/><Relationship Id="rId15" Type="http://schemas.openxmlformats.org/officeDocument/2006/relationships/image" Target="../media/image21.svg"/><Relationship Id="rId23" Type="http://schemas.openxmlformats.org/officeDocument/2006/relationships/chart" Target="../charts/chart32.xml"/><Relationship Id="rId28" Type="http://schemas.openxmlformats.org/officeDocument/2006/relationships/image" Target="../media/image9.png"/><Relationship Id="rId10" Type="http://schemas.openxmlformats.org/officeDocument/2006/relationships/image" Target="../media/image19.png"/><Relationship Id="rId19" Type="http://schemas.openxmlformats.org/officeDocument/2006/relationships/image" Target="../media/image25.svg"/><Relationship Id="rId4" Type="http://schemas.openxmlformats.org/officeDocument/2006/relationships/image" Target="../media/image17.png"/><Relationship Id="rId9" Type="http://schemas.openxmlformats.org/officeDocument/2006/relationships/hyperlink" Target="#'Cost Analysis Dashboard'!A1"/><Relationship Id="rId14" Type="http://schemas.openxmlformats.org/officeDocument/2006/relationships/image" Target="../media/image20.png"/><Relationship Id="rId22" Type="http://schemas.openxmlformats.org/officeDocument/2006/relationships/chart" Target="../charts/chart31.xml"/><Relationship Id="rId27" Type="http://schemas.openxmlformats.org/officeDocument/2006/relationships/image" Target="../media/image28.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0.emf"/><Relationship Id="rId1" Type="http://schemas.openxmlformats.org/officeDocument/2006/relationships/image" Target="../media/image29.emf"/></Relationships>
</file>

<file path=xl/drawings/drawing1.xml><?xml version="1.0" encoding="utf-8"?>
<xdr:wsDr xmlns:xdr="http://schemas.openxmlformats.org/drawingml/2006/spreadsheetDrawing" xmlns:a="http://schemas.openxmlformats.org/drawingml/2006/main">
  <xdr:twoCellAnchor>
    <xdr:from>
      <xdr:col>0</xdr:col>
      <xdr:colOff>1385887</xdr:colOff>
      <xdr:row>87</xdr:row>
      <xdr:rowOff>219075</xdr:rowOff>
    </xdr:from>
    <xdr:to>
      <xdr:col>2</xdr:col>
      <xdr:colOff>1919287</xdr:colOff>
      <xdr:row>94</xdr:row>
      <xdr:rowOff>295275</xdr:rowOff>
    </xdr:to>
    <xdr:graphicFrame macro="">
      <xdr:nvGraphicFramePr>
        <xdr:cNvPr id="4" name="Chart 3">
          <a:extLst>
            <a:ext uri="{FF2B5EF4-FFF2-40B4-BE49-F238E27FC236}">
              <a16:creationId xmlns:a16="http://schemas.microsoft.com/office/drawing/2014/main" id="{D06F76FB-1118-3C07-16BE-8367FCE65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90487</xdr:colOff>
      <xdr:row>39</xdr:row>
      <xdr:rowOff>123825</xdr:rowOff>
    </xdr:from>
    <xdr:to>
      <xdr:col>3</xdr:col>
      <xdr:colOff>2028825</xdr:colOff>
      <xdr:row>47</xdr:row>
      <xdr:rowOff>200025</xdr:rowOff>
    </xdr:to>
    <xdr:graphicFrame macro="">
      <xdr:nvGraphicFramePr>
        <xdr:cNvPr id="7" name="Chart 6">
          <a:extLst>
            <a:ext uri="{FF2B5EF4-FFF2-40B4-BE49-F238E27FC236}">
              <a16:creationId xmlns:a16="http://schemas.microsoft.com/office/drawing/2014/main" id="{24FD3E8C-3D55-D302-2754-6D58A17ABD89}"/>
            </a:ext>
            <a:ext uri="{147F2762-F138-4A5C-976F-8EAC2B608ADB}">
              <a16:predDERef xmlns:a16="http://schemas.microsoft.com/office/drawing/2014/main" pred="{D06F76FB-1118-3C07-16BE-8367FCE65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904874</xdr:colOff>
      <xdr:row>107</xdr:row>
      <xdr:rowOff>95250</xdr:rowOff>
    </xdr:from>
    <xdr:to>
      <xdr:col>6</xdr:col>
      <xdr:colOff>2952749</xdr:colOff>
      <xdr:row>115</xdr:row>
      <xdr:rowOff>171450</xdr:rowOff>
    </xdr:to>
    <xdr:graphicFrame macro="">
      <xdr:nvGraphicFramePr>
        <xdr:cNvPr id="8" name="Chart 7">
          <a:extLst>
            <a:ext uri="{FF2B5EF4-FFF2-40B4-BE49-F238E27FC236}">
              <a16:creationId xmlns:a16="http://schemas.microsoft.com/office/drawing/2014/main" id="{F6F96364-D8CD-EE86-8345-296ADAD7F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828674</xdr:colOff>
      <xdr:row>53</xdr:row>
      <xdr:rowOff>76200</xdr:rowOff>
    </xdr:from>
    <xdr:to>
      <xdr:col>6</xdr:col>
      <xdr:colOff>1333500</xdr:colOff>
      <xdr:row>60</xdr:row>
      <xdr:rowOff>152400</xdr:rowOff>
    </xdr:to>
    <xdr:graphicFrame macro="">
      <xdr:nvGraphicFramePr>
        <xdr:cNvPr id="9" name="Chart 8">
          <a:extLst>
            <a:ext uri="{FF2B5EF4-FFF2-40B4-BE49-F238E27FC236}">
              <a16:creationId xmlns:a16="http://schemas.microsoft.com/office/drawing/2014/main" id="{92187187-BAEF-EF4C-327F-75865BFDB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1128712</xdr:colOff>
      <xdr:row>67</xdr:row>
      <xdr:rowOff>276225</xdr:rowOff>
    </xdr:from>
    <xdr:to>
      <xdr:col>5</xdr:col>
      <xdr:colOff>681037</xdr:colOff>
      <xdr:row>76</xdr:row>
      <xdr:rowOff>19050</xdr:rowOff>
    </xdr:to>
    <xdr:graphicFrame macro="">
      <xdr:nvGraphicFramePr>
        <xdr:cNvPr id="10" name="Chart 9">
          <a:extLst>
            <a:ext uri="{FF2B5EF4-FFF2-40B4-BE49-F238E27FC236}">
              <a16:creationId xmlns:a16="http://schemas.microsoft.com/office/drawing/2014/main" id="{E668E496-99BA-5450-1BF2-B4406D0CD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47625</xdr:colOff>
      <xdr:row>124</xdr:row>
      <xdr:rowOff>161925</xdr:rowOff>
    </xdr:from>
    <xdr:to>
      <xdr:col>2</xdr:col>
      <xdr:colOff>438150</xdr:colOff>
      <xdr:row>130</xdr:row>
      <xdr:rowOff>114300</xdr:rowOff>
    </xdr:to>
    <mc:AlternateContent xmlns:mc="http://schemas.openxmlformats.org/markup-compatibility/2006" xmlns:a14="http://schemas.microsoft.com/office/drawing/2010/main">
      <mc:Choice Requires="a14">
        <xdr:graphicFrame macro="">
          <xdr:nvGraphicFramePr>
            <xdr:cNvPr id="5" name="Year 5">
              <a:extLst>
                <a:ext uri="{FF2B5EF4-FFF2-40B4-BE49-F238E27FC236}">
                  <a16:creationId xmlns:a16="http://schemas.microsoft.com/office/drawing/2014/main" id="{973716E7-7A52-C356-B9BF-B1A5B1B8AC73}"/>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1885950" y="41833800"/>
              <a:ext cx="18288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238124</xdr:colOff>
      <xdr:row>124</xdr:row>
      <xdr:rowOff>38099</xdr:rowOff>
    </xdr:from>
    <xdr:to>
      <xdr:col>3</xdr:col>
      <xdr:colOff>2495549</xdr:colOff>
      <xdr:row>135</xdr:row>
      <xdr:rowOff>38099</xdr:rowOff>
    </xdr:to>
    <mc:AlternateContent xmlns:mc="http://schemas.openxmlformats.org/markup-compatibility/2006" xmlns:a14="http://schemas.microsoft.com/office/drawing/2010/main">
      <mc:Choice Requires="a14">
        <xdr:graphicFrame macro="">
          <xdr:nvGraphicFramePr>
            <xdr:cNvPr id="6" name="Training Program Name 2">
              <a:extLst>
                <a:ext uri="{FF2B5EF4-FFF2-40B4-BE49-F238E27FC236}">
                  <a16:creationId xmlns:a16="http://schemas.microsoft.com/office/drawing/2014/main" id="{FC5B154C-D13D-619F-745A-91B94F9151E6}"/>
                </a:ext>
              </a:extLst>
            </xdr:cNvPr>
            <xdr:cNvGraphicFramePr/>
          </xdr:nvGraphicFramePr>
          <xdr:xfrm>
            <a:off x="0" y="0"/>
            <a:ext cx="0" cy="0"/>
          </xdr:xfrm>
          <a:graphic>
            <a:graphicData uri="http://schemas.microsoft.com/office/drawing/2010/slicer">
              <sle:slicer xmlns:sle="http://schemas.microsoft.com/office/drawing/2010/slicer" name="Training Program Name 2"/>
            </a:graphicData>
          </a:graphic>
        </xdr:graphicFrame>
      </mc:Choice>
      <mc:Fallback xmlns="">
        <xdr:sp macro="" textlink="">
          <xdr:nvSpPr>
            <xdr:cNvPr id="0" name=""/>
            <xdr:cNvSpPr>
              <a:spLocks noTextEdit="1"/>
            </xdr:cNvSpPr>
          </xdr:nvSpPr>
          <xdr:spPr>
            <a:xfrm>
              <a:off x="5381624" y="41709974"/>
              <a:ext cx="2257425" cy="3667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0.3855</cdr:x>
      <cdr:y>0.43478</cdr:y>
    </cdr:from>
    <cdr:to>
      <cdr:x>0.67513</cdr:x>
      <cdr:y>0.64822</cdr:y>
    </cdr:to>
    <cdr:sp macro="" textlink="'Training Overview'!$B$87">
      <cdr:nvSpPr>
        <cdr:cNvPr id="2" name="TextBox 1">
          <a:extLst xmlns:a="http://schemas.openxmlformats.org/drawingml/2006/main">
            <a:ext uri="{FF2B5EF4-FFF2-40B4-BE49-F238E27FC236}">
              <a16:creationId xmlns:a16="http://schemas.microsoft.com/office/drawing/2014/main" id="{02342132-B2EC-5D68-7F97-2766388FE304}"/>
            </a:ext>
          </a:extLst>
        </cdr:cNvPr>
        <cdr:cNvSpPr txBox="1"/>
      </cdr:nvSpPr>
      <cdr:spPr>
        <a:xfrm xmlns:a="http://schemas.openxmlformats.org/drawingml/2006/main">
          <a:off x="1443038" y="1047744"/>
          <a:ext cx="1084193" cy="5143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0EBC0C8-E286-48CD-B61B-A80236CF0F07}" type="TxLink">
            <a:rPr lang="en-US" sz="2800" b="1" i="0" u="none" strike="noStrike" kern="1200">
              <a:solidFill>
                <a:srgbClr val="FF781D"/>
              </a:solidFill>
              <a:latin typeface="+mj-lt"/>
              <a:cs typeface="Segoe UI" panose="020B0502040204020203" pitchFamily="34" charset="0"/>
            </a:rPr>
            <a:pPr/>
            <a:t>36%</a:t>
          </a:fld>
          <a:endParaRPr lang="en-US" sz="1400" b="1" kern="1200">
            <a:solidFill>
              <a:srgbClr val="FF781D"/>
            </a:solidFill>
            <a:latin typeface="+mj-lt"/>
            <a:cs typeface="Segoe UI" panose="020B0502040204020203"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1476375</xdr:colOff>
      <xdr:row>16</xdr:row>
      <xdr:rowOff>180975</xdr:rowOff>
    </xdr:from>
    <xdr:to>
      <xdr:col>4</xdr:col>
      <xdr:colOff>2486025</xdr:colOff>
      <xdr:row>24</xdr:row>
      <xdr:rowOff>257175</xdr:rowOff>
    </xdr:to>
    <xdr:graphicFrame macro="">
      <xdr:nvGraphicFramePr>
        <xdr:cNvPr id="16" name="Chart 15">
          <a:extLst>
            <a:ext uri="{FF2B5EF4-FFF2-40B4-BE49-F238E27FC236}">
              <a16:creationId xmlns:a16="http://schemas.microsoft.com/office/drawing/2014/main" id="{036918D6-FCD2-4C4E-8708-3291CB8FE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971550</xdr:colOff>
      <xdr:row>49</xdr:row>
      <xdr:rowOff>4762</xdr:rowOff>
    </xdr:from>
    <xdr:to>
      <xdr:col>8</xdr:col>
      <xdr:colOff>914400</xdr:colOff>
      <xdr:row>62</xdr:row>
      <xdr:rowOff>9525</xdr:rowOff>
    </xdr:to>
    <xdr:graphicFrame macro="">
      <xdr:nvGraphicFramePr>
        <xdr:cNvPr id="3" name="Chart 2">
          <a:extLst>
            <a:ext uri="{FF2B5EF4-FFF2-40B4-BE49-F238E27FC236}">
              <a16:creationId xmlns:a16="http://schemas.microsoft.com/office/drawing/2014/main" id="{9A9F6C34-02AB-E695-EB56-6F9533DBC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835022</xdr:colOff>
      <xdr:row>114</xdr:row>
      <xdr:rowOff>15875</xdr:rowOff>
    </xdr:from>
    <xdr:to>
      <xdr:col>7</xdr:col>
      <xdr:colOff>719667</xdr:colOff>
      <xdr:row>122</xdr:row>
      <xdr:rowOff>334433</xdr:rowOff>
    </xdr:to>
    <xdr:graphicFrame macro="">
      <xdr:nvGraphicFramePr>
        <xdr:cNvPr id="4" name="Chart 3">
          <a:extLst>
            <a:ext uri="{FF2B5EF4-FFF2-40B4-BE49-F238E27FC236}">
              <a16:creationId xmlns:a16="http://schemas.microsoft.com/office/drawing/2014/main" id="{DE9B15D6-79B9-FA10-F59F-F5B128521EFD}"/>
            </a:ext>
            <a:ext uri="{147F2762-F138-4A5C-976F-8EAC2B608ADB}">
              <a16:predDERef xmlns:a16="http://schemas.microsoft.com/office/drawing/2014/main" pred="{9A9F6C34-02AB-E695-EB56-6F9533DBC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1370541</xdr:colOff>
      <xdr:row>87</xdr:row>
      <xdr:rowOff>317500</xdr:rowOff>
    </xdr:from>
    <xdr:to>
      <xdr:col>8</xdr:col>
      <xdr:colOff>578907</xdr:colOff>
      <xdr:row>96</xdr:row>
      <xdr:rowOff>95250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23E5AFD-F502-7F5C-2CF1-D0916B3899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047566" y="29321125"/>
              <a:ext cx="7618941" cy="27781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1989663</xdr:colOff>
      <xdr:row>130</xdr:row>
      <xdr:rowOff>1</xdr:rowOff>
    </xdr:from>
    <xdr:to>
      <xdr:col>7</xdr:col>
      <xdr:colOff>384175</xdr:colOff>
      <xdr:row>138</xdr:row>
      <xdr:rowOff>180973</xdr:rowOff>
    </xdr:to>
    <xdr:graphicFrame macro="">
      <xdr:nvGraphicFramePr>
        <xdr:cNvPr id="9" name="Chart 8">
          <a:extLst>
            <a:ext uri="{FF2B5EF4-FFF2-40B4-BE49-F238E27FC236}">
              <a16:creationId xmlns:a16="http://schemas.microsoft.com/office/drawing/2014/main" id="{F82C284F-202C-FDFD-319A-39D9AE134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31749</xdr:colOff>
      <xdr:row>154</xdr:row>
      <xdr:rowOff>306915</xdr:rowOff>
    </xdr:from>
    <xdr:to>
      <xdr:col>5</xdr:col>
      <xdr:colOff>1333499</xdr:colOff>
      <xdr:row>163</xdr:row>
      <xdr:rowOff>2115</xdr:rowOff>
    </xdr:to>
    <xdr:graphicFrame macro="">
      <xdr:nvGraphicFramePr>
        <xdr:cNvPr id="11" name="Chart 10">
          <a:extLst>
            <a:ext uri="{FF2B5EF4-FFF2-40B4-BE49-F238E27FC236}">
              <a16:creationId xmlns:a16="http://schemas.microsoft.com/office/drawing/2014/main" id="{C6CAC1D9-5592-47CF-909A-05EF41B28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774700</xdr:colOff>
      <xdr:row>68</xdr:row>
      <xdr:rowOff>225425</xdr:rowOff>
    </xdr:from>
    <xdr:to>
      <xdr:col>5</xdr:col>
      <xdr:colOff>84667</xdr:colOff>
      <xdr:row>76</xdr:row>
      <xdr:rowOff>296333</xdr:rowOff>
    </xdr:to>
    <xdr:graphicFrame macro="">
      <xdr:nvGraphicFramePr>
        <xdr:cNvPr id="2" name="Chart 1">
          <a:extLst>
            <a:ext uri="{FF2B5EF4-FFF2-40B4-BE49-F238E27FC236}">
              <a16:creationId xmlns:a16="http://schemas.microsoft.com/office/drawing/2014/main" id="{E2C31B60-4B56-4882-804B-B239B500BD4A}"/>
            </a:ext>
            <a:ext uri="{147F2762-F138-4A5C-976F-8EAC2B608ADB}">
              <a16:predDERef xmlns:a16="http://schemas.microsoft.com/office/drawing/2014/main" pred="{C6CAC1D9-5592-47CF-909A-05EF41B28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791633</xdr:colOff>
      <xdr:row>171</xdr:row>
      <xdr:rowOff>245533</xdr:rowOff>
    </xdr:from>
    <xdr:to>
      <xdr:col>1</xdr:col>
      <xdr:colOff>2620433</xdr:colOff>
      <xdr:row>177</xdr:row>
      <xdr:rowOff>328083</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8C09DB6F-EBDF-76CE-5C3D-8797674BCAD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686050" y="58157533"/>
              <a:ext cx="1828800" cy="211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1066800</xdr:colOff>
      <xdr:row>171</xdr:row>
      <xdr:rowOff>245532</xdr:rowOff>
    </xdr:from>
    <xdr:to>
      <xdr:col>3</xdr:col>
      <xdr:colOff>1039284</xdr:colOff>
      <xdr:row>178</xdr:row>
      <xdr:rowOff>63498</xdr:rowOff>
    </xdr:to>
    <mc:AlternateContent xmlns:mc="http://schemas.openxmlformats.org/markup-compatibility/2006" xmlns:a14="http://schemas.microsoft.com/office/drawing/2010/main">
      <mc:Choice Requires="a14">
        <xdr:graphicFrame macro="">
          <xdr:nvGraphicFramePr>
            <xdr:cNvPr id="7" name="Training Type 3">
              <a:extLst>
                <a:ext uri="{FF2B5EF4-FFF2-40B4-BE49-F238E27FC236}">
                  <a16:creationId xmlns:a16="http://schemas.microsoft.com/office/drawing/2014/main" id="{DE7589C6-ECEA-E35B-3ABF-55F43560D385}"/>
                </a:ext>
              </a:extLst>
            </xdr:cNvPr>
            <xdr:cNvGraphicFramePr/>
          </xdr:nvGraphicFramePr>
          <xdr:xfrm>
            <a:off x="0" y="0"/>
            <a:ext cx="0" cy="0"/>
          </xdr:xfrm>
          <a:graphic>
            <a:graphicData uri="http://schemas.microsoft.com/office/drawing/2010/slicer">
              <sle:slicer xmlns:sle="http://schemas.microsoft.com/office/drawing/2010/slicer" name="Training Type 3"/>
            </a:graphicData>
          </a:graphic>
        </xdr:graphicFrame>
      </mc:Choice>
      <mc:Fallback xmlns="">
        <xdr:sp macro="" textlink="">
          <xdr:nvSpPr>
            <xdr:cNvPr id="0" name=""/>
            <xdr:cNvSpPr>
              <a:spLocks noTextEdit="1"/>
            </xdr:cNvSpPr>
          </xdr:nvSpPr>
          <xdr:spPr>
            <a:xfrm>
              <a:off x="5649383" y="58157532"/>
              <a:ext cx="1828800" cy="2188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982194</xdr:colOff>
      <xdr:row>66</xdr:row>
      <xdr:rowOff>11206</xdr:rowOff>
    </xdr:from>
    <xdr:to>
      <xdr:col>4</xdr:col>
      <xdr:colOff>593912</xdr:colOff>
      <xdr:row>74</xdr:row>
      <xdr:rowOff>212911</xdr:rowOff>
    </xdr:to>
    <xdr:graphicFrame macro="">
      <xdr:nvGraphicFramePr>
        <xdr:cNvPr id="2" name="Chart 1">
          <a:extLst>
            <a:ext uri="{FF2B5EF4-FFF2-40B4-BE49-F238E27FC236}">
              <a16:creationId xmlns:a16="http://schemas.microsoft.com/office/drawing/2014/main" id="{85803EA9-DF5F-A1F9-718A-5F8425E3A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592230</xdr:colOff>
      <xdr:row>80</xdr:row>
      <xdr:rowOff>135589</xdr:rowOff>
    </xdr:from>
    <xdr:to>
      <xdr:col>9</xdr:col>
      <xdr:colOff>840442</xdr:colOff>
      <xdr:row>88</xdr:row>
      <xdr:rowOff>189376</xdr:rowOff>
    </xdr:to>
    <xdr:graphicFrame macro="">
      <xdr:nvGraphicFramePr>
        <xdr:cNvPr id="4" name="Chart 3">
          <a:extLst>
            <a:ext uri="{FF2B5EF4-FFF2-40B4-BE49-F238E27FC236}">
              <a16:creationId xmlns:a16="http://schemas.microsoft.com/office/drawing/2014/main" id="{D29B1CDE-FA77-A81B-F894-3939070AB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1191185</xdr:colOff>
      <xdr:row>120</xdr:row>
      <xdr:rowOff>68355</xdr:rowOff>
    </xdr:from>
    <xdr:to>
      <xdr:col>9</xdr:col>
      <xdr:colOff>49866</xdr:colOff>
      <xdr:row>128</xdr:row>
      <xdr:rowOff>122144</xdr:rowOff>
    </xdr:to>
    <xdr:graphicFrame macro="">
      <xdr:nvGraphicFramePr>
        <xdr:cNvPr id="6" name="Chart 5">
          <a:extLst>
            <a:ext uri="{FF2B5EF4-FFF2-40B4-BE49-F238E27FC236}">
              <a16:creationId xmlns:a16="http://schemas.microsoft.com/office/drawing/2014/main" id="{11CA8E4B-1ED1-3757-4846-1FA90E890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823631</xdr:colOff>
      <xdr:row>101</xdr:row>
      <xdr:rowOff>235323</xdr:rowOff>
    </xdr:from>
    <xdr:to>
      <xdr:col>4</xdr:col>
      <xdr:colOff>1848970</xdr:colOff>
      <xdr:row>110</xdr:row>
      <xdr:rowOff>256614</xdr:rowOff>
    </xdr:to>
    <xdr:graphicFrame macro="">
      <xdr:nvGraphicFramePr>
        <xdr:cNvPr id="8" name="Chart 7">
          <a:extLst>
            <a:ext uri="{FF2B5EF4-FFF2-40B4-BE49-F238E27FC236}">
              <a16:creationId xmlns:a16="http://schemas.microsoft.com/office/drawing/2014/main" id="{B82C8D3F-CB53-EE97-3E09-3D4D2214E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823633</xdr:colOff>
      <xdr:row>167</xdr:row>
      <xdr:rowOff>78442</xdr:rowOff>
    </xdr:from>
    <xdr:to>
      <xdr:col>7</xdr:col>
      <xdr:colOff>1311090</xdr:colOff>
      <xdr:row>176</xdr:row>
      <xdr:rowOff>32498</xdr:rowOff>
    </xdr:to>
    <xdr:graphicFrame macro="">
      <xdr:nvGraphicFramePr>
        <xdr:cNvPr id="5" name="Chart 4">
          <a:extLst>
            <a:ext uri="{FF2B5EF4-FFF2-40B4-BE49-F238E27FC236}">
              <a16:creationId xmlns:a16="http://schemas.microsoft.com/office/drawing/2014/main" id="{BD8B523F-BB1A-0F59-A924-5D5A654C8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704851</xdr:colOff>
      <xdr:row>191</xdr:row>
      <xdr:rowOff>179854</xdr:rowOff>
    </xdr:from>
    <xdr:to>
      <xdr:col>3</xdr:col>
      <xdr:colOff>225239</xdr:colOff>
      <xdr:row>198</xdr:row>
      <xdr:rowOff>123263</xdr:rowOff>
    </xdr:to>
    <mc:AlternateContent xmlns:mc="http://schemas.openxmlformats.org/markup-compatibility/2006" xmlns:a14="http://schemas.microsoft.com/office/drawing/2010/main">
      <mc:Choice Requires="a14">
        <xdr:graphicFrame macro="">
          <xdr:nvGraphicFramePr>
            <xdr:cNvPr id="7" name="Year 2">
              <a:extLst>
                <a:ext uri="{FF2B5EF4-FFF2-40B4-BE49-F238E27FC236}">
                  <a16:creationId xmlns:a16="http://schemas.microsoft.com/office/drawing/2014/main" id="{329220E5-0EBC-3827-B4F1-6B3C2567194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4380380" y="64434383"/>
              <a:ext cx="1828800" cy="2296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1905001</xdr:colOff>
      <xdr:row>191</xdr:row>
      <xdr:rowOff>33618</xdr:rowOff>
    </xdr:from>
    <xdr:to>
      <xdr:col>4</xdr:col>
      <xdr:colOff>2511239</xdr:colOff>
      <xdr:row>203</xdr:row>
      <xdr:rowOff>56030</xdr:rowOff>
    </xdr:to>
    <mc:AlternateContent xmlns:mc="http://schemas.openxmlformats.org/markup-compatibility/2006" xmlns:a14="http://schemas.microsoft.com/office/drawing/2010/main">
      <mc:Choice Requires="a14">
        <xdr:graphicFrame macro="">
          <xdr:nvGraphicFramePr>
            <xdr:cNvPr id="9" name="Training Program Name">
              <a:extLst>
                <a:ext uri="{FF2B5EF4-FFF2-40B4-BE49-F238E27FC236}">
                  <a16:creationId xmlns:a16="http://schemas.microsoft.com/office/drawing/2014/main" id="{141594B0-A62B-FB07-A20A-D76A8381D882}"/>
                </a:ext>
              </a:extLst>
            </xdr:cNvPr>
            <xdr:cNvGraphicFramePr/>
          </xdr:nvGraphicFramePr>
          <xdr:xfrm>
            <a:off x="0" y="0"/>
            <a:ext cx="0" cy="0"/>
          </xdr:xfrm>
          <a:graphic>
            <a:graphicData uri="http://schemas.microsoft.com/office/drawing/2010/slicer">
              <sle:slicer xmlns:sle="http://schemas.microsoft.com/office/drawing/2010/slicer" name="Training Program Name"/>
            </a:graphicData>
          </a:graphic>
        </xdr:graphicFrame>
      </mc:Choice>
      <mc:Fallback xmlns="">
        <xdr:sp macro="" textlink="">
          <xdr:nvSpPr>
            <xdr:cNvPr id="0" name=""/>
            <xdr:cNvSpPr>
              <a:spLocks noTextEdit="1"/>
            </xdr:cNvSpPr>
          </xdr:nvSpPr>
          <xdr:spPr>
            <a:xfrm>
              <a:off x="7888942" y="64288147"/>
              <a:ext cx="2937062" cy="4056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1372718</xdr:colOff>
      <xdr:row>191</xdr:row>
      <xdr:rowOff>235883</xdr:rowOff>
    </xdr:from>
    <xdr:to>
      <xdr:col>1</xdr:col>
      <xdr:colOff>1711136</xdr:colOff>
      <xdr:row>198</xdr:row>
      <xdr:rowOff>67234</xdr:rowOff>
    </xdr:to>
    <mc:AlternateContent xmlns:mc="http://schemas.openxmlformats.org/markup-compatibility/2006" xmlns:a14="http://schemas.microsoft.com/office/drawing/2010/main">
      <mc:Choice Requires="a14">
        <xdr:graphicFrame macro="">
          <xdr:nvGraphicFramePr>
            <xdr:cNvPr id="10" name="Training Type">
              <a:extLst>
                <a:ext uri="{FF2B5EF4-FFF2-40B4-BE49-F238E27FC236}">
                  <a16:creationId xmlns:a16="http://schemas.microsoft.com/office/drawing/2014/main" id="{37BF6380-956C-4D8E-DC52-EE57FBCDE29B}"/>
                </a:ext>
              </a:extLst>
            </xdr:cNvPr>
            <xdr:cNvGraphicFramePr/>
          </xdr:nvGraphicFramePr>
          <xdr:xfrm>
            <a:off x="0" y="0"/>
            <a:ext cx="0" cy="0"/>
          </xdr:xfrm>
          <a:graphic>
            <a:graphicData uri="http://schemas.microsoft.com/office/drawing/2010/slicer">
              <sle:slicer xmlns:sle="http://schemas.microsoft.com/office/drawing/2010/slicer" name="Training Type"/>
            </a:graphicData>
          </a:graphic>
        </xdr:graphicFrame>
      </mc:Choice>
      <mc:Fallback xmlns="">
        <xdr:sp macro="" textlink="">
          <xdr:nvSpPr>
            <xdr:cNvPr id="0" name=""/>
            <xdr:cNvSpPr>
              <a:spLocks noTextEdit="1"/>
            </xdr:cNvSpPr>
          </xdr:nvSpPr>
          <xdr:spPr>
            <a:xfrm>
              <a:off x="1372718" y="64490412"/>
              <a:ext cx="1828800" cy="2184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75</xdr:row>
      <xdr:rowOff>0</xdr:rowOff>
    </xdr:from>
    <xdr:to>
      <xdr:col>5</xdr:col>
      <xdr:colOff>544336</xdr:colOff>
      <xdr:row>79</xdr:row>
      <xdr:rowOff>180949</xdr:rowOff>
    </xdr:to>
    <xdr:graphicFrame macro="">
      <xdr:nvGraphicFramePr>
        <xdr:cNvPr id="12" name="Chart 11">
          <a:extLst>
            <a:ext uri="{FF2B5EF4-FFF2-40B4-BE49-F238E27FC236}">
              <a16:creationId xmlns:a16="http://schemas.microsoft.com/office/drawing/2014/main" id="{9A939EB6-7D28-44C4-8753-C0DEB3E81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107156</xdr:colOff>
      <xdr:row>1</xdr:row>
      <xdr:rowOff>11206</xdr:rowOff>
    </xdr:from>
    <xdr:to>
      <xdr:col>13</xdr:col>
      <xdr:colOff>583404</xdr:colOff>
      <xdr:row>43</xdr:row>
      <xdr:rowOff>166688</xdr:rowOff>
    </xdr:to>
    <xdr:grpSp>
      <xdr:nvGrpSpPr>
        <xdr:cNvPr id="3" name="Group 2">
          <a:extLst>
            <a:ext uri="{FF2B5EF4-FFF2-40B4-BE49-F238E27FC236}">
              <a16:creationId xmlns:a16="http://schemas.microsoft.com/office/drawing/2014/main" id="{CBCCDB04-9E9C-4D34-ADD7-1FED351CBB46}"/>
            </a:ext>
          </a:extLst>
        </xdr:cNvPr>
        <xdr:cNvGrpSpPr/>
      </xdr:nvGrpSpPr>
      <xdr:grpSpPr>
        <a:xfrm>
          <a:off x="1328597" y="246530"/>
          <a:ext cx="15133542" cy="10543334"/>
          <a:chOff x="118008" y="11269"/>
          <a:chExt cx="15207726" cy="9793190"/>
        </a:xfrm>
      </xdr:grpSpPr>
      <xdr:pic>
        <xdr:nvPicPr>
          <xdr:cNvPr id="4" name="Picture 3">
            <a:extLst>
              <a:ext uri="{FF2B5EF4-FFF2-40B4-BE49-F238E27FC236}">
                <a16:creationId xmlns:a16="http://schemas.microsoft.com/office/drawing/2014/main" id="{AE1C7780-FC27-DFD6-2DBA-85E82DAEFEF6}"/>
              </a:ext>
            </a:extLst>
          </xdr:cNvPr>
          <xdr:cNvPicPr>
            <a:picLocks noChangeAspect="1"/>
          </xdr:cNvPicPr>
        </xdr:nvPicPr>
        <xdr:blipFill>
          <a:blip xmlns:r="http://schemas.openxmlformats.org/officeDocument/2006/relationships" r:embed="rId1"/>
          <a:stretch>
            <a:fillRect/>
          </a:stretch>
        </xdr:blipFill>
        <xdr:spPr>
          <a:xfrm>
            <a:off x="118008" y="11269"/>
            <a:ext cx="15207726" cy="9793190"/>
          </a:xfrm>
          <a:prstGeom prst="rect">
            <a:avLst/>
          </a:prstGeom>
        </xdr:spPr>
      </xdr:pic>
      <xdr:sp macro="" textlink="">
        <xdr:nvSpPr>
          <xdr:cNvPr id="5" name="Rectangle: Rounded Corners 4">
            <a:extLst>
              <a:ext uri="{FF2B5EF4-FFF2-40B4-BE49-F238E27FC236}">
                <a16:creationId xmlns:a16="http://schemas.microsoft.com/office/drawing/2014/main" id="{1C1BF10F-F7BE-9EFD-0DFE-3F3CC064F458}"/>
              </a:ext>
            </a:extLst>
          </xdr:cNvPr>
          <xdr:cNvSpPr/>
        </xdr:nvSpPr>
        <xdr:spPr>
          <a:xfrm>
            <a:off x="2625604" y="104951"/>
            <a:ext cx="12591849" cy="9600814"/>
          </a:xfrm>
          <a:prstGeom prst="roundRect">
            <a:avLst>
              <a:gd name="adj" fmla="val 3220"/>
            </a:avLst>
          </a:prstGeom>
          <a:solidFill>
            <a:srgbClr val="FEF7F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298189</xdr:colOff>
      <xdr:row>2</xdr:row>
      <xdr:rowOff>156883</xdr:rowOff>
    </xdr:from>
    <xdr:to>
      <xdr:col>9</xdr:col>
      <xdr:colOff>763856</xdr:colOff>
      <xdr:row>7</xdr:row>
      <xdr:rowOff>130019</xdr:rowOff>
    </xdr:to>
    <xdr:grpSp>
      <xdr:nvGrpSpPr>
        <xdr:cNvPr id="38" name="heading GRP">
          <a:extLst>
            <a:ext uri="{FF2B5EF4-FFF2-40B4-BE49-F238E27FC236}">
              <a16:creationId xmlns:a16="http://schemas.microsoft.com/office/drawing/2014/main" id="{4C5A12B9-BF2C-18CF-DDEB-8E7098D93236}"/>
            </a:ext>
          </a:extLst>
        </xdr:cNvPr>
        <xdr:cNvGrpSpPr/>
      </xdr:nvGrpSpPr>
      <xdr:grpSpPr>
        <a:xfrm>
          <a:off x="3962513" y="627530"/>
          <a:ext cx="7794314" cy="1149754"/>
          <a:chOff x="2794000" y="477307"/>
          <a:chExt cx="7768167" cy="1004358"/>
        </a:xfrm>
      </xdr:grpSpPr>
      <xdr:sp macro="" textlink="">
        <xdr:nvSpPr>
          <xdr:cNvPr id="11" name="TextBox 10">
            <a:extLst>
              <a:ext uri="{FF2B5EF4-FFF2-40B4-BE49-F238E27FC236}">
                <a16:creationId xmlns:a16="http://schemas.microsoft.com/office/drawing/2014/main" id="{C57DBFB8-D029-4FF6-BDBA-0F68C429AF72}"/>
              </a:ext>
            </a:extLst>
          </xdr:cNvPr>
          <xdr:cNvSpPr txBox="1"/>
        </xdr:nvSpPr>
        <xdr:spPr>
          <a:xfrm>
            <a:off x="2794000" y="477307"/>
            <a:ext cx="5492750" cy="1004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solidFill>
                  <a:srgbClr val="39393B"/>
                </a:solidFill>
                <a:latin typeface="Segoe UI" panose="020B0502040204020203" pitchFamily="34" charset="0"/>
                <a:cs typeface="Segoe UI" panose="020B0502040204020203" pitchFamily="34" charset="0"/>
              </a:rPr>
              <a:t>HR Management</a:t>
            </a:r>
            <a:r>
              <a:rPr lang="en-US" sz="2200" b="1" baseline="0">
                <a:solidFill>
                  <a:srgbClr val="39393B"/>
                </a:solidFill>
                <a:latin typeface="Segoe UI" panose="020B0502040204020203" pitchFamily="34" charset="0"/>
                <a:cs typeface="Segoe UI" panose="020B0502040204020203" pitchFamily="34" charset="0"/>
              </a:rPr>
              <a:t> Training </a:t>
            </a:r>
            <a:br>
              <a:rPr lang="en-US" sz="2200" b="1" baseline="0">
                <a:solidFill>
                  <a:srgbClr val="39393B"/>
                </a:solidFill>
                <a:latin typeface="Segoe UI" panose="020B0502040204020203" pitchFamily="34" charset="0"/>
                <a:cs typeface="Segoe UI" panose="020B0502040204020203" pitchFamily="34" charset="0"/>
              </a:rPr>
            </a:br>
            <a:r>
              <a:rPr lang="en-US" sz="2200" b="1" baseline="0">
                <a:solidFill>
                  <a:srgbClr val="39393B"/>
                </a:solidFill>
                <a:latin typeface="Segoe UI" panose="020B0502040204020203" pitchFamily="34" charset="0"/>
                <a:cs typeface="Segoe UI" panose="020B0502040204020203" pitchFamily="34" charset="0"/>
              </a:rPr>
              <a:t>Effectiveness &amp; Performance Dashboard</a:t>
            </a:r>
            <a:endParaRPr lang="en-US" sz="2200" b="1">
              <a:solidFill>
                <a:srgbClr val="39393B"/>
              </a:solidFill>
              <a:latin typeface="Segoe UI" panose="020B0502040204020203" pitchFamily="34" charset="0"/>
              <a:cs typeface="Segoe UI" panose="020B0502040204020203" pitchFamily="34" charset="0"/>
            </a:endParaRPr>
          </a:p>
        </xdr:txBody>
      </xdr:sp>
      <xdr:cxnSp macro="">
        <xdr:nvCxnSpPr>
          <xdr:cNvPr id="12" name="Straight Connector 11">
            <a:extLst>
              <a:ext uri="{FF2B5EF4-FFF2-40B4-BE49-F238E27FC236}">
                <a16:creationId xmlns:a16="http://schemas.microsoft.com/office/drawing/2014/main" id="{4AFE5C74-48E3-49E6-BED9-8F3ECB64477D}"/>
              </a:ext>
            </a:extLst>
          </xdr:cNvPr>
          <xdr:cNvCxnSpPr/>
        </xdr:nvCxnSpPr>
        <xdr:spPr>
          <a:xfrm rot="21420000" flipH="1">
            <a:off x="8262001" y="906783"/>
            <a:ext cx="10584" cy="210312"/>
          </a:xfrm>
          <a:prstGeom prst="line">
            <a:avLst/>
          </a:prstGeom>
          <a:ln w="30480">
            <a:solidFill>
              <a:srgbClr val="828282"/>
            </a:solidFill>
          </a:ln>
        </xdr:spPr>
        <xdr:style>
          <a:lnRef idx="3">
            <a:schemeClr val="dk1"/>
          </a:lnRef>
          <a:fillRef idx="0">
            <a:schemeClr val="dk1"/>
          </a:fillRef>
          <a:effectRef idx="2">
            <a:schemeClr val="dk1"/>
          </a:effectRef>
          <a:fontRef idx="minor">
            <a:schemeClr val="tx1"/>
          </a:fontRef>
        </xdr:style>
      </xdr:cxnSp>
      <xdr:sp macro="" textlink="">
        <xdr:nvSpPr>
          <xdr:cNvPr id="13" name="TextBox 12">
            <a:extLst>
              <a:ext uri="{FF2B5EF4-FFF2-40B4-BE49-F238E27FC236}">
                <a16:creationId xmlns:a16="http://schemas.microsoft.com/office/drawing/2014/main" id="{A8A53DD9-5793-4A20-811E-486A69C5F8EA}"/>
              </a:ext>
            </a:extLst>
          </xdr:cNvPr>
          <xdr:cNvSpPr txBox="1"/>
        </xdr:nvSpPr>
        <xdr:spPr>
          <a:xfrm>
            <a:off x="8286750" y="878649"/>
            <a:ext cx="2275417" cy="370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727376"/>
                </a:solidFill>
                <a:latin typeface="+mj-lt"/>
                <a:cs typeface="Segoe UI" panose="020B0502040204020203" pitchFamily="34" charset="0"/>
              </a:rPr>
              <a:t>Training</a:t>
            </a:r>
            <a:r>
              <a:rPr lang="en-US" sz="1500" b="1" baseline="0">
                <a:solidFill>
                  <a:srgbClr val="727376"/>
                </a:solidFill>
                <a:latin typeface="+mj-lt"/>
                <a:cs typeface="Segoe UI" panose="020B0502040204020203" pitchFamily="34" charset="0"/>
              </a:rPr>
              <a:t> Cost Analysis</a:t>
            </a:r>
            <a:endParaRPr lang="en-US" sz="1500" b="1">
              <a:solidFill>
                <a:srgbClr val="727376"/>
              </a:solidFill>
              <a:latin typeface="+mj-lt"/>
              <a:cs typeface="Segoe UI" panose="020B0502040204020203" pitchFamily="34" charset="0"/>
            </a:endParaRPr>
          </a:p>
        </xdr:txBody>
      </xdr:sp>
    </xdr:grpSp>
    <xdr:clientData/>
  </xdr:twoCellAnchor>
  <xdr:twoCellAnchor>
    <xdr:from>
      <xdr:col>1</xdr:col>
      <xdr:colOff>438667</xdr:colOff>
      <xdr:row>14</xdr:row>
      <xdr:rowOff>22339</xdr:rowOff>
    </xdr:from>
    <xdr:to>
      <xdr:col>2</xdr:col>
      <xdr:colOff>1163776</xdr:colOff>
      <xdr:row>15</xdr:row>
      <xdr:rowOff>185929</xdr:rowOff>
    </xdr:to>
    <xdr:grpSp>
      <xdr:nvGrpSpPr>
        <xdr:cNvPr id="41" name="back Performance">
          <a:hlinkClick xmlns:r="http://schemas.openxmlformats.org/officeDocument/2006/relationships" r:id="rId2"/>
          <a:extLst>
            <a:ext uri="{FF2B5EF4-FFF2-40B4-BE49-F238E27FC236}">
              <a16:creationId xmlns:a16="http://schemas.microsoft.com/office/drawing/2014/main" id="{9C32109C-6139-FBEB-E01D-242C147F4209}"/>
            </a:ext>
          </a:extLst>
        </xdr:cNvPr>
        <xdr:cNvGrpSpPr/>
      </xdr:nvGrpSpPr>
      <xdr:grpSpPr>
        <a:xfrm>
          <a:off x="1660108" y="3821133"/>
          <a:ext cx="1946550" cy="398914"/>
          <a:chOff x="510265" y="3540127"/>
          <a:chExt cx="1929193" cy="418043"/>
        </a:xfrm>
      </xdr:grpSpPr>
      <xdr:pic>
        <xdr:nvPicPr>
          <xdr:cNvPr id="20" name="Picture 19">
            <a:extLst>
              <a:ext uri="{FF2B5EF4-FFF2-40B4-BE49-F238E27FC236}">
                <a16:creationId xmlns:a16="http://schemas.microsoft.com/office/drawing/2014/main" id="{342771CF-67D5-4826-9D02-4A2222858FE3}"/>
              </a:ext>
            </a:extLst>
          </xdr:cNvPr>
          <xdr:cNvPicPr>
            <a:picLocks noChangeAspect="1"/>
          </xdr:cNvPicPr>
        </xdr:nvPicPr>
        <xdr:blipFill>
          <a:blip xmlns:r="http://schemas.openxmlformats.org/officeDocument/2006/relationships" r:embed="rId3" cstate="print">
            <a:duotone>
              <a:prstClr val="black"/>
              <a:schemeClr val="bg1">
                <a:lumMod val="85000"/>
                <a:tint val="45000"/>
                <a:satMod val="400000"/>
              </a:schemeClr>
            </a:duotone>
            <a:extLst>
              <a:ext uri="{BEBA8EAE-BF5A-486C-A8C5-ECC9F3942E4B}">
                <a14:imgProps xmlns:a14="http://schemas.microsoft.com/office/drawing/2010/main">
                  <a14:imgLayer r:embed="rId4">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10265" y="3587634"/>
            <a:ext cx="175186" cy="176956"/>
          </a:xfrm>
          <a:prstGeom prst="rect">
            <a:avLst/>
          </a:prstGeom>
        </xdr:spPr>
      </xdr:pic>
      <xdr:sp macro="" textlink="">
        <xdr:nvSpPr>
          <xdr:cNvPr id="21" name="TextBox 45">
            <a:extLst>
              <a:ext uri="{FF2B5EF4-FFF2-40B4-BE49-F238E27FC236}">
                <a16:creationId xmlns:a16="http://schemas.microsoft.com/office/drawing/2014/main" id="{4EF897ED-10A4-4538-9DD1-5AD1D8B233BD}"/>
              </a:ext>
              <a:ext uri="{147F2762-F138-4A5C-976F-8EAC2B608ADB}">
                <a16:predDERef xmlns:a16="http://schemas.microsoft.com/office/drawing/2014/main" pred="{4BEADEC5-A7E5-10F2-F769-1AFB5E5A8FE5}"/>
              </a:ext>
            </a:extLst>
          </xdr:cNvPr>
          <xdr:cNvSpPr txBox="1"/>
        </xdr:nvSpPr>
        <xdr:spPr>
          <a:xfrm>
            <a:off x="740833" y="3540127"/>
            <a:ext cx="1698625" cy="41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rgbClr val="A9A9A9"/>
                </a:solidFill>
                <a:latin typeface="Segoe UI" panose="020B0502040204020203" pitchFamily="34" charset="0"/>
                <a:cs typeface="Segoe UI" panose="020B0502040204020203" pitchFamily="34" charset="0"/>
              </a:rPr>
              <a:t>Performance Analysis</a:t>
            </a:r>
          </a:p>
        </xdr:txBody>
      </xdr:sp>
    </xdr:grpSp>
    <xdr:clientData/>
  </xdr:twoCellAnchor>
  <xdr:twoCellAnchor>
    <xdr:from>
      <xdr:col>1</xdr:col>
      <xdr:colOff>308811</xdr:colOff>
      <xdr:row>16</xdr:row>
      <xdr:rowOff>87452</xdr:rowOff>
    </xdr:from>
    <xdr:to>
      <xdr:col>2</xdr:col>
      <xdr:colOff>1178719</xdr:colOff>
      <xdr:row>18</xdr:row>
      <xdr:rowOff>55708</xdr:rowOff>
    </xdr:to>
    <xdr:grpSp>
      <xdr:nvGrpSpPr>
        <xdr:cNvPr id="9543" name="in cost_button">
          <a:extLst>
            <a:ext uri="{FF2B5EF4-FFF2-40B4-BE49-F238E27FC236}">
              <a16:creationId xmlns:a16="http://schemas.microsoft.com/office/drawing/2014/main" id="{EAA44282-D636-B87D-166A-8D4B1606E3A6}"/>
            </a:ext>
          </a:extLst>
        </xdr:cNvPr>
        <xdr:cNvGrpSpPr/>
      </xdr:nvGrpSpPr>
      <xdr:grpSpPr>
        <a:xfrm>
          <a:off x="1530252" y="4356893"/>
          <a:ext cx="2091349" cy="438903"/>
          <a:chOff x="1523249" y="4528480"/>
          <a:chExt cx="2084345" cy="444506"/>
        </a:xfrm>
      </xdr:grpSpPr>
      <xdr:sp macro="" textlink="">
        <xdr:nvSpPr>
          <xdr:cNvPr id="15" name="Rectangle: Rounded Corners 14">
            <a:extLst>
              <a:ext uri="{FF2B5EF4-FFF2-40B4-BE49-F238E27FC236}">
                <a16:creationId xmlns:a16="http://schemas.microsoft.com/office/drawing/2014/main" id="{FB312130-C298-4195-B965-FBED8AB201A9}"/>
              </a:ext>
            </a:extLst>
          </xdr:cNvPr>
          <xdr:cNvSpPr/>
        </xdr:nvSpPr>
        <xdr:spPr>
          <a:xfrm>
            <a:off x="1523249" y="4528480"/>
            <a:ext cx="2084345" cy="444506"/>
          </a:xfrm>
          <a:prstGeom prst="roundRect">
            <a:avLst>
              <a:gd name="adj" fmla="val 14337"/>
            </a:avLst>
          </a:prstGeom>
          <a:gradFill flip="none" rotWithShape="1">
            <a:gsLst>
              <a:gs pos="0">
                <a:srgbClr val="39393B"/>
              </a:gs>
              <a:gs pos="0">
                <a:srgbClr val="454545"/>
              </a:gs>
              <a:gs pos="39000">
                <a:schemeClr val="tx1">
                  <a:alpha val="77000"/>
                </a:schemeClr>
              </a:gs>
              <a:gs pos="100000">
                <a:schemeClr val="tx1">
                  <a:alpha val="70000"/>
                </a:schemeClr>
              </a:gs>
            </a:gsLst>
            <a:lin ang="16200000" scaled="0"/>
            <a:tileRect/>
          </a:gradFill>
          <a:ln w="9525">
            <a:solidFill>
              <a:schemeClr val="accent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0" name="cost button">
            <a:extLst>
              <a:ext uri="{FF2B5EF4-FFF2-40B4-BE49-F238E27FC236}">
                <a16:creationId xmlns:a16="http://schemas.microsoft.com/office/drawing/2014/main" id="{F6A3B14D-E6D1-E4C5-2033-E50BD466F1CC}"/>
              </a:ext>
            </a:extLst>
          </xdr:cNvPr>
          <xdr:cNvGrpSpPr/>
        </xdr:nvGrpSpPr>
        <xdr:grpSpPr>
          <a:xfrm>
            <a:off x="1648343" y="4596106"/>
            <a:ext cx="1838853" cy="353891"/>
            <a:chOff x="529167" y="4284506"/>
            <a:chExt cx="1849059" cy="357973"/>
          </a:xfrm>
        </xdr:grpSpPr>
        <xdr:sp macro="" textlink="">
          <xdr:nvSpPr>
            <xdr:cNvPr id="27" name="TextBox 45">
              <a:extLst>
                <a:ext uri="{FF2B5EF4-FFF2-40B4-BE49-F238E27FC236}">
                  <a16:creationId xmlns:a16="http://schemas.microsoft.com/office/drawing/2014/main" id="{10198D05-86DC-4514-8523-A2E0BE5922C9}"/>
                </a:ext>
                <a:ext uri="{147F2762-F138-4A5C-976F-8EAC2B608ADB}">
                  <a16:predDERef xmlns:a16="http://schemas.microsoft.com/office/drawing/2014/main" pred="{4BEADEC5-A7E5-10F2-F769-1AFB5E5A8FE5}"/>
                </a:ext>
              </a:extLst>
            </xdr:cNvPr>
            <xdr:cNvSpPr txBox="1">
              <a:spLocks noChangeAspect="1"/>
            </xdr:cNvSpPr>
          </xdr:nvSpPr>
          <xdr:spPr>
            <a:xfrm>
              <a:off x="791358" y="4284506"/>
              <a:ext cx="1586868" cy="357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solidFill>
                  <a:latin typeface="Segoe UI" panose="020B0502040204020203" pitchFamily="34" charset="0"/>
                  <a:cs typeface="Segoe UI" panose="020B0502040204020203" pitchFamily="34" charset="0"/>
                </a:rPr>
                <a:t>Cost Analysis</a:t>
              </a:r>
              <a:endParaRPr lang="en-US" sz="1100" b="1">
                <a:solidFill>
                  <a:schemeClr val="bg1"/>
                </a:solidFill>
                <a:latin typeface="Segoe UI" panose="020B0502040204020203" pitchFamily="34" charset="0"/>
                <a:cs typeface="Segoe UI" panose="020B0502040204020203" pitchFamily="34" charset="0"/>
              </a:endParaRPr>
            </a:p>
          </xdr:txBody>
        </xdr:sp>
        <xdr:pic>
          <xdr:nvPicPr>
            <xdr:cNvPr id="29" name="Picture 28">
              <a:extLst>
                <a:ext uri="{FF2B5EF4-FFF2-40B4-BE49-F238E27FC236}">
                  <a16:creationId xmlns:a16="http://schemas.microsoft.com/office/drawing/2014/main" id="{4E361796-22A4-4675-9AAF-1233046DB9DF}"/>
                </a:ext>
              </a:extLst>
            </xdr:cNvPr>
            <xdr:cNvPicPr>
              <a:picLocks noChangeAspect="1"/>
            </xdr:cNvPicPr>
          </xdr:nvPicPr>
          <xdr:blipFill>
            <a:blip xmlns:r="http://schemas.openxmlformats.org/officeDocument/2006/relationships" r:embed="rId5" cstate="print">
              <a:duotone>
                <a:schemeClr val="bg2">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colorTemperature colorTemp="4700"/>
                      </a14:imgEffect>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29167" y="4311371"/>
              <a:ext cx="234249" cy="235403"/>
            </a:xfrm>
            <a:prstGeom prst="rect">
              <a:avLst/>
            </a:prstGeom>
          </xdr:spPr>
        </xdr:pic>
      </xdr:grpSp>
    </xdr:grpSp>
    <xdr:clientData/>
  </xdr:twoCellAnchor>
  <xdr:twoCellAnchor>
    <xdr:from>
      <xdr:col>1</xdr:col>
      <xdr:colOff>440519</xdr:colOff>
      <xdr:row>12</xdr:row>
      <xdr:rowOff>117586</xdr:rowOff>
    </xdr:from>
    <xdr:to>
      <xdr:col>2</xdr:col>
      <xdr:colOff>634979</xdr:colOff>
      <xdr:row>13</xdr:row>
      <xdr:rowOff>103291</xdr:rowOff>
    </xdr:to>
    <xdr:grpSp>
      <xdr:nvGrpSpPr>
        <xdr:cNvPr id="40" name="backTo Overview">
          <a:hlinkClick xmlns:r="http://schemas.openxmlformats.org/officeDocument/2006/relationships" r:id="rId7"/>
          <a:extLst>
            <a:ext uri="{FF2B5EF4-FFF2-40B4-BE49-F238E27FC236}">
              <a16:creationId xmlns:a16="http://schemas.microsoft.com/office/drawing/2014/main" id="{61758ED9-8413-87EA-BC54-875B7621D5DD}"/>
            </a:ext>
          </a:extLst>
        </xdr:cNvPr>
        <xdr:cNvGrpSpPr/>
      </xdr:nvGrpSpPr>
      <xdr:grpSpPr>
        <a:xfrm>
          <a:off x="1661960" y="3244027"/>
          <a:ext cx="1415901" cy="321882"/>
          <a:chOff x="523875" y="2968624"/>
          <a:chExt cx="1408898" cy="319079"/>
        </a:xfrm>
      </xdr:grpSpPr>
      <xdr:sp macro="" textlink="">
        <xdr:nvSpPr>
          <xdr:cNvPr id="16" name="TextBox 15">
            <a:extLst>
              <a:ext uri="{FF2B5EF4-FFF2-40B4-BE49-F238E27FC236}">
                <a16:creationId xmlns:a16="http://schemas.microsoft.com/office/drawing/2014/main" id="{814A099F-DBA1-4DA7-BC38-759F8142F570}"/>
              </a:ext>
            </a:extLst>
          </xdr:cNvPr>
          <xdr:cNvSpPr txBox="1"/>
        </xdr:nvSpPr>
        <xdr:spPr>
          <a:xfrm>
            <a:off x="740833" y="2968624"/>
            <a:ext cx="1191940" cy="31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A9A9A9"/>
                </a:solidFill>
                <a:latin typeface="Segoe UI" panose="020B0502040204020203" pitchFamily="34" charset="0"/>
                <a:cs typeface="Segoe UI" panose="020B0502040204020203" pitchFamily="34" charset="0"/>
              </a:rPr>
              <a:t>Overview</a:t>
            </a:r>
            <a:endParaRPr lang="en-US" sz="1200" b="1">
              <a:solidFill>
                <a:srgbClr val="A9A9A9"/>
              </a:solidFill>
              <a:latin typeface="Segoe UI" panose="020B0502040204020203" pitchFamily="34" charset="0"/>
              <a:cs typeface="Segoe UI" panose="020B0502040204020203" pitchFamily="34" charset="0"/>
            </a:endParaRPr>
          </a:p>
        </xdr:txBody>
      </xdr:sp>
      <xdr:pic>
        <xdr:nvPicPr>
          <xdr:cNvPr id="39" name="Picture 38">
            <a:extLst>
              <a:ext uri="{FF2B5EF4-FFF2-40B4-BE49-F238E27FC236}">
                <a16:creationId xmlns:a16="http://schemas.microsoft.com/office/drawing/2014/main" id="{E85D080F-BA68-417B-A0C5-A5F65E0A0171}"/>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23875" y="3036100"/>
            <a:ext cx="173736" cy="155133"/>
          </a:xfrm>
          <a:prstGeom prst="rect">
            <a:avLst/>
          </a:prstGeom>
        </xdr:spPr>
      </xdr:pic>
    </xdr:grpSp>
    <xdr:clientData/>
  </xdr:twoCellAnchor>
  <xdr:twoCellAnchor>
    <xdr:from>
      <xdr:col>5</xdr:col>
      <xdr:colOff>1020611</xdr:colOff>
      <xdr:row>9</xdr:row>
      <xdr:rowOff>19963</xdr:rowOff>
    </xdr:from>
    <xdr:to>
      <xdr:col>8</xdr:col>
      <xdr:colOff>146554</xdr:colOff>
      <xdr:row>14</xdr:row>
      <xdr:rowOff>142971</xdr:rowOff>
    </xdr:to>
    <xdr:grpSp>
      <xdr:nvGrpSpPr>
        <xdr:cNvPr id="57" name="cost_per participant">
          <a:extLst>
            <a:ext uri="{FF2B5EF4-FFF2-40B4-BE49-F238E27FC236}">
              <a16:creationId xmlns:a16="http://schemas.microsoft.com/office/drawing/2014/main" id="{44D794ED-15C4-C17D-2AD5-C8751FA6C0B7}"/>
            </a:ext>
          </a:extLst>
        </xdr:cNvPr>
        <xdr:cNvGrpSpPr/>
      </xdr:nvGrpSpPr>
      <xdr:grpSpPr>
        <a:xfrm>
          <a:off x="7127817" y="2137875"/>
          <a:ext cx="2790266" cy="1803890"/>
          <a:chOff x="8382000" y="2536030"/>
          <a:chExt cx="2762250" cy="1773067"/>
        </a:xfrm>
      </xdr:grpSpPr>
      <xdr:sp macro="" textlink="">
        <xdr:nvSpPr>
          <xdr:cNvPr id="49" name="Rectangle: Rounded Corners 48">
            <a:extLst>
              <a:ext uri="{FF2B5EF4-FFF2-40B4-BE49-F238E27FC236}">
                <a16:creationId xmlns:a16="http://schemas.microsoft.com/office/drawing/2014/main" id="{69BBDEE8-3FA9-4CC5-9B0F-606EB4502B89}"/>
              </a:ext>
            </a:extLst>
          </xdr:cNvPr>
          <xdr:cNvSpPr/>
        </xdr:nvSpPr>
        <xdr:spPr>
          <a:xfrm>
            <a:off x="8382000" y="2536030"/>
            <a:ext cx="2762250" cy="1773067"/>
          </a:xfrm>
          <a:prstGeom prst="roundRect">
            <a:avLst>
              <a:gd name="adj" fmla="val 920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6" name="participant er cost">
            <a:extLst>
              <a:ext uri="{FF2B5EF4-FFF2-40B4-BE49-F238E27FC236}">
                <a16:creationId xmlns:a16="http://schemas.microsoft.com/office/drawing/2014/main" id="{EF5A26F4-33EE-C845-8C50-C0E1B001B1DB}"/>
              </a:ext>
            </a:extLst>
          </xdr:cNvPr>
          <xdr:cNvGrpSpPr/>
        </xdr:nvGrpSpPr>
        <xdr:grpSpPr>
          <a:xfrm>
            <a:off x="8524840" y="2678367"/>
            <a:ext cx="2029091" cy="750094"/>
            <a:chOff x="8524840" y="2678367"/>
            <a:chExt cx="2029091" cy="750094"/>
          </a:xfrm>
        </xdr:grpSpPr>
        <xdr:sp macro="" textlink="'Training Cost'!C30">
          <xdr:nvSpPr>
            <xdr:cNvPr id="50" name="TextBox 49">
              <a:extLst>
                <a:ext uri="{FF2B5EF4-FFF2-40B4-BE49-F238E27FC236}">
                  <a16:creationId xmlns:a16="http://schemas.microsoft.com/office/drawing/2014/main" id="{3D1A52F3-5B3A-4B50-AF80-BC5B2B9B7D9C}"/>
                </a:ext>
              </a:extLst>
            </xdr:cNvPr>
            <xdr:cNvSpPr txBox="1"/>
          </xdr:nvSpPr>
          <xdr:spPr>
            <a:xfrm>
              <a:off x="8546862" y="2678367"/>
              <a:ext cx="2007069" cy="511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F887B8-37A6-4040-9150-003133AE9D5B}" type="TxLink">
                <a:rPr lang="en-US" sz="21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rPr>
                <a:pPr/>
                <a:t>$655.64</a:t>
              </a:fld>
              <a:endParaRPr lang="en-US" sz="2100" b="1">
                <a:latin typeface="Segoe UI" panose="020B0502040204020203" pitchFamily="34" charset="0"/>
                <a:ea typeface="Segoe UI Black" panose="020B0A02040204020203" pitchFamily="34" charset="0"/>
                <a:cs typeface="Segoe UI" panose="020B0502040204020203" pitchFamily="34" charset="0"/>
              </a:endParaRPr>
            </a:p>
          </xdr:txBody>
        </xdr:sp>
        <xdr:sp macro="" textlink="">
          <xdr:nvSpPr>
            <xdr:cNvPr id="51" name="TextBox 50">
              <a:extLst>
                <a:ext uri="{FF2B5EF4-FFF2-40B4-BE49-F238E27FC236}">
                  <a16:creationId xmlns:a16="http://schemas.microsoft.com/office/drawing/2014/main" id="{2ACA65FF-57E9-449A-8630-974A7EC2D648}"/>
                </a:ext>
              </a:extLst>
            </xdr:cNvPr>
            <xdr:cNvSpPr txBox="1"/>
          </xdr:nvSpPr>
          <xdr:spPr>
            <a:xfrm>
              <a:off x="8524840" y="3059367"/>
              <a:ext cx="1940719"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Segoe UI Semibold" panose="020B0702040204020203" pitchFamily="34" charset="0"/>
                  <a:ea typeface="Tahoma" panose="020B0604030504040204" pitchFamily="34" charset="0"/>
                  <a:cs typeface="Segoe UI Semibold" panose="020B0702040204020203" pitchFamily="34" charset="0"/>
                </a:rPr>
                <a:t>Cost Per</a:t>
              </a:r>
              <a:r>
                <a:rPr lang="en-US" sz="1300" b="1" baseline="0">
                  <a:latin typeface="Segoe UI Semibold" panose="020B0702040204020203" pitchFamily="34" charset="0"/>
                  <a:ea typeface="Tahoma" panose="020B0604030504040204" pitchFamily="34" charset="0"/>
                  <a:cs typeface="Segoe UI Semibold" panose="020B0702040204020203" pitchFamily="34" charset="0"/>
                </a:rPr>
                <a:t> Employee</a:t>
              </a:r>
              <a:endParaRPr lang="en-US" sz="1300" b="1">
                <a:latin typeface="Segoe UI Semibold" panose="020B0702040204020203" pitchFamily="34" charset="0"/>
                <a:ea typeface="Tahoma" panose="020B0604030504040204" pitchFamily="34" charset="0"/>
                <a:cs typeface="Segoe UI Semibold" panose="020B0702040204020203" pitchFamily="34" charset="0"/>
              </a:endParaRPr>
            </a:p>
          </xdr:txBody>
        </xdr:sp>
      </xdr:grpSp>
      <mc:AlternateContent xmlns:mc="http://schemas.openxmlformats.org/markup-compatibility/2006" xmlns:a14="http://schemas.microsoft.com/office/drawing/2010/main">
        <mc:Choice Requires="a14">
          <xdr:pic>
            <xdr:nvPicPr>
              <xdr:cNvPr id="54" name="Picture 53">
                <a:extLst>
                  <a:ext uri="{FF2B5EF4-FFF2-40B4-BE49-F238E27FC236}">
                    <a16:creationId xmlns:a16="http://schemas.microsoft.com/office/drawing/2014/main" id="{F1C8C19F-B44D-269B-1DBD-1E0E91FE90BE}"/>
                  </a:ext>
                </a:extLst>
              </xdr:cNvPr>
              <xdr:cNvPicPr>
                <a:picLocks noChangeAspect="1" noChangeArrowheads="1"/>
                <a:extLst>
                  <a:ext uri="{84589F7E-364E-4C9E-8A38-B11213B215E9}">
                    <a14:cameraTool cellRange="'Training Cost'!$B$47" spid="_x0000_s25433"/>
                  </a:ext>
                </a:extLst>
              </xdr:cNvPicPr>
            </xdr:nvPicPr>
            <xdr:blipFill>
              <a:blip xmlns:r="http://schemas.openxmlformats.org/officeDocument/2006/relationships" r:embed="rId10"/>
              <a:srcRect/>
              <a:stretch>
                <a:fillRect/>
              </a:stretch>
            </xdr:blipFill>
            <xdr:spPr bwMode="auto">
              <a:xfrm>
                <a:off x="8584430" y="3636722"/>
                <a:ext cx="2381260" cy="55015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3</xdr:col>
      <xdr:colOff>487867</xdr:colOff>
      <xdr:row>9</xdr:row>
      <xdr:rowOff>21364</xdr:rowOff>
    </xdr:from>
    <xdr:to>
      <xdr:col>5</xdr:col>
      <xdr:colOff>828244</xdr:colOff>
      <xdr:row>14</xdr:row>
      <xdr:rowOff>144372</xdr:rowOff>
    </xdr:to>
    <xdr:grpSp>
      <xdr:nvGrpSpPr>
        <xdr:cNvPr id="32" name="cost_per participant">
          <a:extLst>
            <a:ext uri="{FF2B5EF4-FFF2-40B4-BE49-F238E27FC236}">
              <a16:creationId xmlns:a16="http://schemas.microsoft.com/office/drawing/2014/main" id="{05AC090E-C7CC-E62B-FA98-23138F29228C}"/>
            </a:ext>
          </a:extLst>
        </xdr:cNvPr>
        <xdr:cNvGrpSpPr/>
      </xdr:nvGrpSpPr>
      <xdr:grpSpPr>
        <a:xfrm>
          <a:off x="4152191" y="2139276"/>
          <a:ext cx="2783259" cy="1803890"/>
          <a:chOff x="8382000" y="2536030"/>
          <a:chExt cx="2762250" cy="1773068"/>
        </a:xfrm>
      </xdr:grpSpPr>
      <xdr:sp macro="" textlink="">
        <xdr:nvSpPr>
          <xdr:cNvPr id="33" name="Rectangle: Rounded Corners 32">
            <a:extLst>
              <a:ext uri="{FF2B5EF4-FFF2-40B4-BE49-F238E27FC236}">
                <a16:creationId xmlns:a16="http://schemas.microsoft.com/office/drawing/2014/main" id="{4E76E640-643E-2B76-339D-F9D1FC42BB99}"/>
              </a:ext>
            </a:extLst>
          </xdr:cNvPr>
          <xdr:cNvSpPr/>
        </xdr:nvSpPr>
        <xdr:spPr>
          <a:xfrm>
            <a:off x="8382000" y="2536030"/>
            <a:ext cx="2762250" cy="1773068"/>
          </a:xfrm>
          <a:prstGeom prst="roundRect">
            <a:avLst>
              <a:gd name="adj" fmla="val 920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5" name="participant er cost">
            <a:extLst>
              <a:ext uri="{FF2B5EF4-FFF2-40B4-BE49-F238E27FC236}">
                <a16:creationId xmlns:a16="http://schemas.microsoft.com/office/drawing/2014/main" id="{F54294F7-F32E-294E-2D3E-5DA8ED99F041}"/>
              </a:ext>
            </a:extLst>
          </xdr:cNvPr>
          <xdr:cNvGrpSpPr/>
        </xdr:nvGrpSpPr>
        <xdr:grpSpPr>
          <a:xfrm>
            <a:off x="8477985" y="2666528"/>
            <a:ext cx="2339599" cy="750094"/>
            <a:chOff x="8477985" y="2666528"/>
            <a:chExt cx="2339599" cy="750094"/>
          </a:xfrm>
        </xdr:grpSpPr>
        <xdr:sp macro="" textlink="'Training Cost'!A152">
          <xdr:nvSpPr>
            <xdr:cNvPr id="37" name="TextBox 36">
              <a:extLst>
                <a:ext uri="{FF2B5EF4-FFF2-40B4-BE49-F238E27FC236}">
                  <a16:creationId xmlns:a16="http://schemas.microsoft.com/office/drawing/2014/main" id="{DDC4D616-2B67-1C18-9668-2B9C5A9A896E}"/>
                </a:ext>
              </a:extLst>
            </xdr:cNvPr>
            <xdr:cNvSpPr txBox="1"/>
          </xdr:nvSpPr>
          <xdr:spPr>
            <a:xfrm>
              <a:off x="8477985" y="2666528"/>
              <a:ext cx="2339599" cy="511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4D5CA8-A179-49CE-9BDE-166961574033}" type="TxLink">
                <a:rPr lang="en-US" sz="21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rPr>
                <a:pPr/>
                <a:t> $96,298.00 </a:t>
              </a:fld>
              <a:endParaRPr lang="en-US" sz="2100" b="1">
                <a:latin typeface="Segoe UI" panose="020B0502040204020203" pitchFamily="34" charset="0"/>
                <a:ea typeface="Segoe UI Black" panose="020B0A02040204020203" pitchFamily="34" charset="0"/>
                <a:cs typeface="Segoe UI" panose="020B0502040204020203" pitchFamily="34" charset="0"/>
              </a:endParaRPr>
            </a:p>
          </xdr:txBody>
        </xdr:sp>
        <xdr:sp macro="" textlink="">
          <xdr:nvSpPr>
            <xdr:cNvPr id="44" name="TextBox 43">
              <a:extLst>
                <a:ext uri="{FF2B5EF4-FFF2-40B4-BE49-F238E27FC236}">
                  <a16:creationId xmlns:a16="http://schemas.microsoft.com/office/drawing/2014/main" id="{59825951-A1C7-7B78-DD17-7BE8A8911CA7}"/>
                </a:ext>
              </a:extLst>
            </xdr:cNvPr>
            <xdr:cNvSpPr txBox="1"/>
          </xdr:nvSpPr>
          <xdr:spPr>
            <a:xfrm>
              <a:off x="8536721" y="3047528"/>
              <a:ext cx="1940719"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Segoe UI Semibold" panose="020B0702040204020203" pitchFamily="34" charset="0"/>
                  <a:ea typeface="Tahoma" panose="020B0604030504040204" pitchFamily="34" charset="0"/>
                  <a:cs typeface="Segoe UI Semibold" panose="020B0702040204020203" pitchFamily="34" charset="0"/>
                </a:rPr>
                <a:t>Total</a:t>
              </a:r>
              <a:r>
                <a:rPr lang="en-US" sz="1300" b="1" baseline="0">
                  <a:latin typeface="Segoe UI Semibold" panose="020B0702040204020203" pitchFamily="34" charset="0"/>
                  <a:ea typeface="Tahoma" panose="020B0604030504040204" pitchFamily="34" charset="0"/>
                  <a:cs typeface="Segoe UI Semibold" panose="020B0702040204020203" pitchFamily="34" charset="0"/>
                </a:rPr>
                <a:t> Training Budget</a:t>
              </a:r>
              <a:endParaRPr lang="en-US" sz="1300" b="1">
                <a:latin typeface="Segoe UI Semibold" panose="020B0702040204020203" pitchFamily="34" charset="0"/>
                <a:ea typeface="Tahoma" panose="020B0604030504040204" pitchFamily="34" charset="0"/>
                <a:cs typeface="Segoe UI Semibold" panose="020B0702040204020203" pitchFamily="34" charset="0"/>
              </a:endParaRPr>
            </a:p>
          </xdr:txBody>
        </xdr:sp>
      </xdr:grpSp>
    </xdr:grpSp>
    <xdr:clientData/>
  </xdr:twoCellAnchor>
  <xdr:twoCellAnchor>
    <xdr:from>
      <xdr:col>8</xdr:col>
      <xdr:colOff>338921</xdr:colOff>
      <xdr:row>9</xdr:row>
      <xdr:rowOff>31868</xdr:rowOff>
    </xdr:from>
    <xdr:to>
      <xdr:col>10</xdr:col>
      <xdr:colOff>708014</xdr:colOff>
      <xdr:row>14</xdr:row>
      <xdr:rowOff>154876</xdr:rowOff>
    </xdr:to>
    <xdr:grpSp>
      <xdr:nvGrpSpPr>
        <xdr:cNvPr id="2" name="Group 1">
          <a:extLst>
            <a:ext uri="{FF2B5EF4-FFF2-40B4-BE49-F238E27FC236}">
              <a16:creationId xmlns:a16="http://schemas.microsoft.com/office/drawing/2014/main" id="{66216EEA-E60C-D500-3FB5-2837F1E11905}"/>
            </a:ext>
          </a:extLst>
        </xdr:cNvPr>
        <xdr:cNvGrpSpPr/>
      </xdr:nvGrpSpPr>
      <xdr:grpSpPr>
        <a:xfrm>
          <a:off x="10110450" y="2149780"/>
          <a:ext cx="2811976" cy="1803890"/>
          <a:chOff x="8608219" y="5191123"/>
          <a:chExt cx="2797968" cy="1783080"/>
        </a:xfrm>
      </xdr:grpSpPr>
      <xdr:sp macro="" textlink="">
        <xdr:nvSpPr>
          <xdr:cNvPr id="30" name="Rectangle: Rounded Corners 29">
            <a:extLst>
              <a:ext uri="{FF2B5EF4-FFF2-40B4-BE49-F238E27FC236}">
                <a16:creationId xmlns:a16="http://schemas.microsoft.com/office/drawing/2014/main" id="{EF961A48-C2CC-6CC4-8373-6F7C1BCF1843}"/>
              </a:ext>
            </a:extLst>
          </xdr:cNvPr>
          <xdr:cNvSpPr/>
        </xdr:nvSpPr>
        <xdr:spPr>
          <a:xfrm>
            <a:off x="8608219" y="5191123"/>
            <a:ext cx="2797968" cy="1783080"/>
          </a:xfrm>
          <a:prstGeom prst="roundRect">
            <a:avLst>
              <a:gd name="adj" fmla="val 920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5" name="cost taka">
            <a:extLst>
              <a:ext uri="{FF2B5EF4-FFF2-40B4-BE49-F238E27FC236}">
                <a16:creationId xmlns:a16="http://schemas.microsoft.com/office/drawing/2014/main" id="{4B585645-4BCF-0198-040B-840DC09506CC}"/>
              </a:ext>
            </a:extLst>
          </xdr:cNvPr>
          <xdr:cNvGrpSpPr/>
        </xdr:nvGrpSpPr>
        <xdr:grpSpPr>
          <a:xfrm>
            <a:off x="8746304" y="5357810"/>
            <a:ext cx="2351074" cy="750094"/>
            <a:chOff x="5662585" y="2714622"/>
            <a:chExt cx="2351074" cy="750094"/>
          </a:xfrm>
        </xdr:grpSpPr>
        <xdr:sp macro="" textlink="'Training Cost'!B11">
          <xdr:nvSpPr>
            <xdr:cNvPr id="42" name="TextBox 41">
              <a:extLst>
                <a:ext uri="{FF2B5EF4-FFF2-40B4-BE49-F238E27FC236}">
                  <a16:creationId xmlns:a16="http://schemas.microsoft.com/office/drawing/2014/main" id="{B06F89EF-7106-BF55-4498-C008EA8AB4EB}"/>
                </a:ext>
              </a:extLst>
            </xdr:cNvPr>
            <xdr:cNvSpPr txBox="1"/>
          </xdr:nvSpPr>
          <xdr:spPr>
            <a:xfrm>
              <a:off x="5662585" y="2714622"/>
              <a:ext cx="2351074" cy="511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094FB5-43D4-42E2-88FF-AF4D54FCD4D8}" type="TxLink">
                <a:rPr lang="en-US" sz="21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rPr>
                <a:pPr/>
                <a:t>$217.05</a:t>
              </a:fld>
              <a:endParaRPr lang="en-US" sz="2100" b="1">
                <a:latin typeface="Segoe UI" panose="020B0502040204020203" pitchFamily="34" charset="0"/>
                <a:ea typeface="Segoe UI Black" panose="020B0A02040204020203" pitchFamily="34" charset="0"/>
                <a:cs typeface="Segoe UI" panose="020B0502040204020203" pitchFamily="34" charset="0"/>
              </a:endParaRPr>
            </a:p>
          </xdr:txBody>
        </xdr:sp>
        <xdr:sp macro="" textlink="">
          <xdr:nvSpPr>
            <xdr:cNvPr id="43" name="TextBox 42">
              <a:extLst>
                <a:ext uri="{FF2B5EF4-FFF2-40B4-BE49-F238E27FC236}">
                  <a16:creationId xmlns:a16="http://schemas.microsoft.com/office/drawing/2014/main" id="{46D3B38B-C351-9AA1-3246-EE00147C798A}"/>
                </a:ext>
              </a:extLst>
            </xdr:cNvPr>
            <xdr:cNvSpPr txBox="1"/>
          </xdr:nvSpPr>
          <xdr:spPr>
            <a:xfrm>
              <a:off x="5667375" y="3095622"/>
              <a:ext cx="1940719"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Segoe UI Semibold" panose="020B0702040204020203" pitchFamily="34" charset="0"/>
                  <a:ea typeface="Tahoma" panose="020B0604030504040204" pitchFamily="34" charset="0"/>
                  <a:cs typeface="Segoe UI Semibold" panose="020B0702040204020203" pitchFamily="34" charset="0"/>
                </a:rPr>
                <a:t>Daily</a:t>
              </a:r>
              <a:r>
                <a:rPr lang="en-US" sz="1300" b="1" baseline="0">
                  <a:latin typeface="Segoe UI Semibold" panose="020B0702040204020203" pitchFamily="34" charset="0"/>
                  <a:ea typeface="Tahoma" panose="020B0604030504040204" pitchFamily="34" charset="0"/>
                  <a:cs typeface="Segoe UI Semibold" panose="020B0702040204020203" pitchFamily="34" charset="0"/>
                </a:rPr>
                <a:t> Cost</a:t>
              </a:r>
              <a:endParaRPr lang="en-US" sz="1300" b="1">
                <a:latin typeface="Segoe UI Semibold" panose="020B0702040204020203" pitchFamily="34" charset="0"/>
                <a:ea typeface="Tahoma" panose="020B0604030504040204" pitchFamily="34" charset="0"/>
                <a:cs typeface="Segoe UI Semibold" panose="020B0702040204020203" pitchFamily="34" charset="0"/>
              </a:endParaRPr>
            </a:p>
          </xdr:txBody>
        </xdr:sp>
      </xdr:grpSp>
    </xdr:grpSp>
    <xdr:clientData/>
  </xdr:twoCellAnchor>
  <xdr:twoCellAnchor>
    <xdr:from>
      <xdr:col>1</xdr:col>
      <xdr:colOff>347383</xdr:colOff>
      <xdr:row>20</xdr:row>
      <xdr:rowOff>234622</xdr:rowOff>
    </xdr:from>
    <xdr:to>
      <xdr:col>2</xdr:col>
      <xdr:colOff>1197041</xdr:colOff>
      <xdr:row>22</xdr:row>
      <xdr:rowOff>58750</xdr:rowOff>
    </xdr:to>
    <xdr:grpSp>
      <xdr:nvGrpSpPr>
        <xdr:cNvPr id="9538" name="Group 9537">
          <a:extLst>
            <a:ext uri="{FF2B5EF4-FFF2-40B4-BE49-F238E27FC236}">
              <a16:creationId xmlns:a16="http://schemas.microsoft.com/office/drawing/2014/main" id="{BE11BFA3-FA07-4C36-B182-8240949FFBEB}"/>
            </a:ext>
          </a:extLst>
        </xdr:cNvPr>
        <xdr:cNvGrpSpPr/>
      </xdr:nvGrpSpPr>
      <xdr:grpSpPr>
        <a:xfrm>
          <a:off x="1568824" y="5445357"/>
          <a:ext cx="2071099" cy="294775"/>
          <a:chOff x="547455" y="2365436"/>
          <a:chExt cx="1780476" cy="221807"/>
        </a:xfrm>
      </xdr:grpSpPr>
      <xdr:sp macro="" textlink="">
        <xdr:nvSpPr>
          <xdr:cNvPr id="9539" name="TextBox 9538">
            <a:extLst>
              <a:ext uri="{FF2B5EF4-FFF2-40B4-BE49-F238E27FC236}">
                <a16:creationId xmlns:a16="http://schemas.microsoft.com/office/drawing/2014/main" id="{2C710143-E001-271B-3025-095951F074D6}"/>
              </a:ext>
            </a:extLst>
          </xdr:cNvPr>
          <xdr:cNvSpPr txBox="1"/>
        </xdr:nvSpPr>
        <xdr:spPr>
          <a:xfrm>
            <a:off x="547455" y="2365436"/>
            <a:ext cx="1725716" cy="198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50">
                <a:solidFill>
                  <a:srgbClr val="C2C2C2"/>
                </a:solidFill>
                <a:latin typeface="Calibri" panose="020F0502020204030204" pitchFamily="34" charset="0"/>
                <a:cs typeface="Calibri" panose="020F0502020204030204" pitchFamily="34" charset="0"/>
              </a:rPr>
              <a:t>Filter</a:t>
            </a:r>
          </a:p>
        </xdr:txBody>
      </xdr:sp>
      <xdr:cxnSp macro="">
        <xdr:nvCxnSpPr>
          <xdr:cNvPr id="9540" name="Straight Connector 9539">
            <a:extLst>
              <a:ext uri="{FF2B5EF4-FFF2-40B4-BE49-F238E27FC236}">
                <a16:creationId xmlns:a16="http://schemas.microsoft.com/office/drawing/2014/main" id="{DA9B8EC0-4F01-FBD2-C70F-CBE0CB6BCFA7}"/>
              </a:ext>
            </a:extLst>
          </xdr:cNvPr>
          <xdr:cNvCxnSpPr/>
        </xdr:nvCxnSpPr>
        <xdr:spPr>
          <a:xfrm>
            <a:off x="552495" y="2587243"/>
            <a:ext cx="1775436" cy="0"/>
          </a:xfrm>
          <a:prstGeom prst="line">
            <a:avLst/>
          </a:prstGeom>
          <a:ln w="17780">
            <a:solidFill>
              <a:srgbClr val="474747"/>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10</xdr:col>
      <xdr:colOff>902060</xdr:colOff>
      <xdr:row>9</xdr:row>
      <xdr:rowOff>27386</xdr:rowOff>
    </xdr:from>
    <xdr:to>
      <xdr:col>13</xdr:col>
      <xdr:colOff>257735</xdr:colOff>
      <xdr:row>14</xdr:row>
      <xdr:rowOff>150394</xdr:rowOff>
    </xdr:to>
    <xdr:grpSp>
      <xdr:nvGrpSpPr>
        <xdr:cNvPr id="6" name="cost vs budget">
          <a:extLst>
            <a:ext uri="{FF2B5EF4-FFF2-40B4-BE49-F238E27FC236}">
              <a16:creationId xmlns:a16="http://schemas.microsoft.com/office/drawing/2014/main" id="{5F3B9314-29AF-CDA1-C944-BA1015F123AE}"/>
            </a:ext>
          </a:extLst>
        </xdr:cNvPr>
        <xdr:cNvGrpSpPr/>
      </xdr:nvGrpSpPr>
      <xdr:grpSpPr>
        <a:xfrm>
          <a:off x="13116472" y="2145298"/>
          <a:ext cx="3019998" cy="1803890"/>
          <a:chOff x="13116472" y="2145298"/>
          <a:chExt cx="3019998" cy="1803890"/>
        </a:xfrm>
      </xdr:grpSpPr>
      <xdr:sp macro="" textlink="">
        <xdr:nvSpPr>
          <xdr:cNvPr id="28" name="Rectangle: Rounded Corners 27">
            <a:extLst>
              <a:ext uri="{FF2B5EF4-FFF2-40B4-BE49-F238E27FC236}">
                <a16:creationId xmlns:a16="http://schemas.microsoft.com/office/drawing/2014/main" id="{D1C324AD-CBB6-E4D0-F3E9-5400661005BE}"/>
              </a:ext>
            </a:extLst>
          </xdr:cNvPr>
          <xdr:cNvSpPr/>
        </xdr:nvSpPr>
        <xdr:spPr>
          <a:xfrm>
            <a:off x="13116472" y="2145298"/>
            <a:ext cx="2953594" cy="1803890"/>
          </a:xfrm>
          <a:prstGeom prst="roundRect">
            <a:avLst>
              <a:gd name="adj" fmla="val 920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7" name="donut cost vs budget">
            <a:extLst>
              <a:ext uri="{FF2B5EF4-FFF2-40B4-BE49-F238E27FC236}">
                <a16:creationId xmlns:a16="http://schemas.microsoft.com/office/drawing/2014/main" id="{80976E32-445F-4F08-8A81-58ECA0FE7C1D}"/>
              </a:ext>
            </a:extLst>
          </xdr:cNvPr>
          <xdr:cNvGraphicFramePr>
            <a:graphicFrameLocks/>
          </xdr:cNvGraphicFramePr>
        </xdr:nvGraphicFramePr>
        <xdr:xfrm>
          <a:off x="14119411" y="2343431"/>
          <a:ext cx="2017059" cy="1423148"/>
        </xdr:xfrm>
        <a:graphic>
          <a:graphicData uri="http://schemas.openxmlformats.org/drawingml/2006/chart">
            <c:chart xmlns:c="http://schemas.openxmlformats.org/drawingml/2006/chart" xmlns:r="http://schemas.openxmlformats.org/officeDocument/2006/relationships" r:id="rId11"/>
          </a:graphicData>
        </a:graphic>
      </xdr:graphicFrame>
      <xdr:sp macro="" textlink="'Training Cost'!G71">
        <xdr:nvSpPr>
          <xdr:cNvPr id="18" name="TextBox 17">
            <a:extLst>
              <a:ext uri="{FF2B5EF4-FFF2-40B4-BE49-F238E27FC236}">
                <a16:creationId xmlns:a16="http://schemas.microsoft.com/office/drawing/2014/main" id="{4D3ED4CF-C859-B1E8-31BD-46A0BE37A411}"/>
              </a:ext>
            </a:extLst>
          </xdr:cNvPr>
          <xdr:cNvSpPr txBox="1"/>
        </xdr:nvSpPr>
        <xdr:spPr>
          <a:xfrm>
            <a:off x="14669418" y="2828957"/>
            <a:ext cx="1143073" cy="553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949131-6652-46E3-A014-D10AB1774E53}" type="TxLink">
              <a:rPr lang="en-US" sz="2100" b="1" i="0" u="none" strike="noStrike">
                <a:solidFill>
                  <a:srgbClr val="131E33"/>
                </a:solidFill>
                <a:latin typeface="Arial Black" panose="020B0A04020102020204" pitchFamily="34" charset="0"/>
                <a:ea typeface="Roboto" panose="02000000000000000000" pitchFamily="2" charset="0"/>
                <a:cs typeface="Segoe UI" panose="020B0502040204020203" pitchFamily="34" charset="0"/>
              </a:rPr>
              <a:pPr/>
              <a:t>98.7%</a:t>
            </a:fld>
            <a:endParaRPr lang="en-US" sz="2100" b="1">
              <a:solidFill>
                <a:srgbClr val="131E33"/>
              </a:solidFill>
              <a:latin typeface="Arial Black" panose="020B0A04020102020204" pitchFamily="34" charset="0"/>
              <a:ea typeface="Roboto" panose="02000000000000000000" pitchFamily="2" charset="0"/>
              <a:cs typeface="Segoe UI" panose="020B0502040204020203" pitchFamily="34" charset="0"/>
            </a:endParaRPr>
          </a:p>
        </xdr:txBody>
      </xdr:sp>
      <xdr:sp macro="" textlink="">
        <xdr:nvSpPr>
          <xdr:cNvPr id="19" name="TextBox 18">
            <a:extLst>
              <a:ext uri="{FF2B5EF4-FFF2-40B4-BE49-F238E27FC236}">
                <a16:creationId xmlns:a16="http://schemas.microsoft.com/office/drawing/2014/main" id="{0198B1FC-FFBE-13FD-9B63-94CAAE85FA8E}"/>
              </a:ext>
            </a:extLst>
          </xdr:cNvPr>
          <xdr:cNvSpPr txBox="1"/>
        </xdr:nvSpPr>
        <xdr:spPr>
          <a:xfrm>
            <a:off x="13200533" y="2585057"/>
            <a:ext cx="1243853" cy="105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Training Cost vs. Budget</a:t>
            </a:r>
          </a:p>
        </xdr:txBody>
      </xdr:sp>
    </xdr:grpSp>
    <xdr:clientData/>
  </xdr:twoCellAnchor>
  <xdr:twoCellAnchor editAs="absolute">
    <xdr:from>
      <xdr:col>1</xdr:col>
      <xdr:colOff>274532</xdr:colOff>
      <xdr:row>23</xdr:row>
      <xdr:rowOff>89649</xdr:rowOff>
    </xdr:from>
    <xdr:to>
      <xdr:col>3</xdr:col>
      <xdr:colOff>50414</xdr:colOff>
      <xdr:row>41</xdr:row>
      <xdr:rowOff>134472</xdr:rowOff>
    </xdr:to>
    <mc:AlternateContent xmlns:mc="http://schemas.openxmlformats.org/markup-compatibility/2006" xmlns:a14="http://schemas.microsoft.com/office/drawing/2010/main">
      <mc:Choice Requires="a14">
        <xdr:graphicFrame macro="">
          <xdr:nvGraphicFramePr>
            <xdr:cNvPr id="24" name="Training Program Name 1">
              <a:extLst>
                <a:ext uri="{FF2B5EF4-FFF2-40B4-BE49-F238E27FC236}">
                  <a16:creationId xmlns:a16="http://schemas.microsoft.com/office/drawing/2014/main" id="{626AE811-EAD7-486B-9A7D-D931E901D84B}"/>
                </a:ext>
              </a:extLst>
            </xdr:cNvPr>
            <xdr:cNvGraphicFramePr/>
          </xdr:nvGraphicFramePr>
          <xdr:xfrm>
            <a:off x="0" y="0"/>
            <a:ext cx="0" cy="0"/>
          </xdr:xfrm>
          <a:graphic>
            <a:graphicData uri="http://schemas.microsoft.com/office/drawing/2010/slicer">
              <sle:slicer xmlns:sle="http://schemas.microsoft.com/office/drawing/2010/slicer" name="Training Program Name 1"/>
            </a:graphicData>
          </a:graphic>
        </xdr:graphicFrame>
      </mc:Choice>
      <mc:Fallback xmlns="">
        <xdr:sp macro="" textlink="">
          <xdr:nvSpPr>
            <xdr:cNvPr id="0" name=""/>
            <xdr:cNvSpPr>
              <a:spLocks noTextEdit="1"/>
            </xdr:cNvSpPr>
          </xdr:nvSpPr>
          <xdr:spPr>
            <a:xfrm>
              <a:off x="1495973" y="6006355"/>
              <a:ext cx="2218765" cy="4280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353955</xdr:colOff>
      <xdr:row>6</xdr:row>
      <xdr:rowOff>123341</xdr:rowOff>
    </xdr:from>
    <xdr:to>
      <xdr:col>13</xdr:col>
      <xdr:colOff>273833</xdr:colOff>
      <xdr:row>9</xdr:row>
      <xdr:rowOff>88042</xdr:rowOff>
    </xdr:to>
    <mc:AlternateContent xmlns:mc="http://schemas.openxmlformats.org/markup-compatibility/2006" xmlns:a14="http://schemas.microsoft.com/office/drawing/2010/main">
      <mc:Choice Requires="a14">
        <xdr:graphicFrame macro="">
          <xdr:nvGraphicFramePr>
            <xdr:cNvPr id="45" name="Year_">
              <a:extLst>
                <a:ext uri="{FF2B5EF4-FFF2-40B4-BE49-F238E27FC236}">
                  <a16:creationId xmlns:a16="http://schemas.microsoft.com/office/drawing/2014/main" id="{58AD1298-B665-4AC0-BAC2-B0F4D0E14559}"/>
                </a:ext>
              </a:extLst>
            </xdr:cNvPr>
            <xdr:cNvGraphicFramePr/>
          </xdr:nvGraphicFramePr>
          <xdr:xfrm>
            <a:off x="0" y="0"/>
            <a:ext cx="0" cy="0"/>
          </xdr:xfrm>
          <a:graphic>
            <a:graphicData uri="http://schemas.microsoft.com/office/drawing/2010/slicer">
              <sle:slicer xmlns:sle="http://schemas.microsoft.com/office/drawing/2010/slicer" name="Year_"/>
            </a:graphicData>
          </a:graphic>
        </xdr:graphicFrame>
      </mc:Choice>
      <mc:Fallback xmlns="">
        <xdr:sp macro="" textlink="">
          <xdr:nvSpPr>
            <xdr:cNvPr id="0" name=""/>
            <xdr:cNvSpPr>
              <a:spLocks noTextEdit="1"/>
            </xdr:cNvSpPr>
          </xdr:nvSpPr>
          <xdr:spPr>
            <a:xfrm>
              <a:off x="12568367" y="1535282"/>
              <a:ext cx="3584201" cy="670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481854</xdr:colOff>
      <xdr:row>15</xdr:row>
      <xdr:rowOff>37616</xdr:rowOff>
    </xdr:from>
    <xdr:to>
      <xdr:col>13</xdr:col>
      <xdr:colOff>196090</xdr:colOff>
      <xdr:row>28</xdr:row>
      <xdr:rowOff>43220</xdr:rowOff>
    </xdr:to>
    <xdr:grpSp>
      <xdr:nvGrpSpPr>
        <xdr:cNvPr id="63" name="cost doghnut">
          <a:extLst>
            <a:ext uri="{FF2B5EF4-FFF2-40B4-BE49-F238E27FC236}">
              <a16:creationId xmlns:a16="http://schemas.microsoft.com/office/drawing/2014/main" id="{E8145BA9-CC11-0A2A-BDFE-C633B44CD53D}"/>
            </a:ext>
          </a:extLst>
        </xdr:cNvPr>
        <xdr:cNvGrpSpPr/>
      </xdr:nvGrpSpPr>
      <xdr:grpSpPr>
        <a:xfrm>
          <a:off x="12696266" y="4071734"/>
          <a:ext cx="3378559" cy="3064810"/>
          <a:chOff x="11598790" y="3834013"/>
          <a:chExt cx="3388277" cy="3189675"/>
        </a:xfrm>
      </xdr:grpSpPr>
      <xdr:sp macro="" textlink="">
        <xdr:nvSpPr>
          <xdr:cNvPr id="25" name="Rectangle: Rounded Corners 24">
            <a:extLst>
              <a:ext uri="{FF2B5EF4-FFF2-40B4-BE49-F238E27FC236}">
                <a16:creationId xmlns:a16="http://schemas.microsoft.com/office/drawing/2014/main" id="{FDBF653E-01A2-1F87-F324-1B8D135DAEED}"/>
              </a:ext>
            </a:extLst>
          </xdr:cNvPr>
          <xdr:cNvSpPr/>
        </xdr:nvSpPr>
        <xdr:spPr>
          <a:xfrm>
            <a:off x="11598790" y="3834013"/>
            <a:ext cx="3388277" cy="3189675"/>
          </a:xfrm>
          <a:prstGeom prst="roundRect">
            <a:avLst>
              <a:gd name="adj" fmla="val 9204"/>
            </a:avLst>
          </a:prstGeom>
          <a:solidFill>
            <a:schemeClr val="bg1"/>
          </a:solidFill>
          <a:ln>
            <a:noFill/>
          </a:ln>
          <a:effectLst>
            <a:outerShdw blurRad="25400" dist="38100" dir="6120000" algn="t"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1" name="Chart 30">
            <a:extLst>
              <a:ext uri="{FF2B5EF4-FFF2-40B4-BE49-F238E27FC236}">
                <a16:creationId xmlns:a16="http://schemas.microsoft.com/office/drawing/2014/main" id="{9A48C7BD-24EB-49C9-A8F5-AA1D43D670C9}"/>
              </a:ext>
            </a:extLst>
          </xdr:cNvPr>
          <xdr:cNvGraphicFramePr>
            <a:graphicFrameLocks/>
          </xdr:cNvGraphicFramePr>
        </xdr:nvGraphicFramePr>
        <xdr:xfrm>
          <a:off x="11772873" y="4417519"/>
          <a:ext cx="3136045" cy="2271592"/>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47" name="TextBox 46">
            <a:extLst>
              <a:ext uri="{FF2B5EF4-FFF2-40B4-BE49-F238E27FC236}">
                <a16:creationId xmlns:a16="http://schemas.microsoft.com/office/drawing/2014/main" id="{FB53C4DD-8FF6-4854-8AD2-8AD2BE6A13EA}"/>
              </a:ext>
            </a:extLst>
          </xdr:cNvPr>
          <xdr:cNvSpPr txBox="1"/>
        </xdr:nvSpPr>
        <xdr:spPr>
          <a:xfrm>
            <a:off x="11946270" y="3961279"/>
            <a:ext cx="2729433" cy="4130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Training Cost by Training Type</a:t>
            </a:r>
          </a:p>
          <a:p>
            <a:pPr algn="ctr"/>
            <a:r>
              <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 </a:t>
            </a:r>
          </a:p>
        </xdr:txBody>
      </xdr:sp>
    </xdr:grpSp>
    <xdr:clientData/>
  </xdr:twoCellAnchor>
  <xdr:twoCellAnchor>
    <xdr:from>
      <xdr:col>3</xdr:col>
      <xdr:colOff>444501</xdr:colOff>
      <xdr:row>28</xdr:row>
      <xdr:rowOff>164884</xdr:rowOff>
    </xdr:from>
    <xdr:to>
      <xdr:col>8</xdr:col>
      <xdr:colOff>381000</xdr:colOff>
      <xdr:row>42</xdr:row>
      <xdr:rowOff>130970</xdr:rowOff>
    </xdr:to>
    <xdr:grpSp>
      <xdr:nvGrpSpPr>
        <xdr:cNvPr id="26" name="budget vs cost chart">
          <a:extLst>
            <a:ext uri="{FF2B5EF4-FFF2-40B4-BE49-F238E27FC236}">
              <a16:creationId xmlns:a16="http://schemas.microsoft.com/office/drawing/2014/main" id="{8AB0263E-5160-E106-CEF3-D00858444515}"/>
            </a:ext>
          </a:extLst>
        </xdr:cNvPr>
        <xdr:cNvGrpSpPr/>
      </xdr:nvGrpSpPr>
      <xdr:grpSpPr>
        <a:xfrm>
          <a:off x="4108825" y="7258208"/>
          <a:ext cx="6043704" cy="3260615"/>
          <a:chOff x="2988845" y="7145351"/>
          <a:chExt cx="6059877" cy="3297514"/>
        </a:xfrm>
      </xdr:grpSpPr>
      <xdr:sp macro="" textlink="">
        <xdr:nvSpPr>
          <xdr:cNvPr id="52" name="Rectangle: Rounded Corners 51">
            <a:extLst>
              <a:ext uri="{FF2B5EF4-FFF2-40B4-BE49-F238E27FC236}">
                <a16:creationId xmlns:a16="http://schemas.microsoft.com/office/drawing/2014/main" id="{3B6627AC-3A86-0291-3B4A-7B345493AD7B}"/>
              </a:ext>
            </a:extLst>
          </xdr:cNvPr>
          <xdr:cNvSpPr/>
        </xdr:nvSpPr>
        <xdr:spPr>
          <a:xfrm>
            <a:off x="3021209" y="7145351"/>
            <a:ext cx="5966332" cy="3297514"/>
          </a:xfrm>
          <a:prstGeom prst="roundRect">
            <a:avLst>
              <a:gd name="adj" fmla="val 9204"/>
            </a:avLst>
          </a:prstGeom>
          <a:solidFill>
            <a:schemeClr val="bg1"/>
          </a:solidFill>
          <a:ln>
            <a:noFill/>
          </a:ln>
          <a:effectLst>
            <a:outerShdw blurRad="25400" dist="38100" dir="6120000" algn="t"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2" name="Chart 21">
            <a:extLst>
              <a:ext uri="{FF2B5EF4-FFF2-40B4-BE49-F238E27FC236}">
                <a16:creationId xmlns:a16="http://schemas.microsoft.com/office/drawing/2014/main" id="{07051111-F75A-4701-BCBA-AC9FFF772EE8}"/>
              </a:ext>
            </a:extLst>
          </xdr:cNvPr>
          <xdr:cNvGraphicFramePr>
            <a:graphicFrameLocks/>
          </xdr:cNvGraphicFramePr>
        </xdr:nvGraphicFramePr>
        <xdr:xfrm>
          <a:off x="3357015" y="7706352"/>
          <a:ext cx="5451552" cy="2558044"/>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48" name="TextBox 47">
            <a:extLst>
              <a:ext uri="{FF2B5EF4-FFF2-40B4-BE49-F238E27FC236}">
                <a16:creationId xmlns:a16="http://schemas.microsoft.com/office/drawing/2014/main" id="{00FFBF42-AC61-4932-801B-3E77190D8B15}"/>
              </a:ext>
            </a:extLst>
          </xdr:cNvPr>
          <xdr:cNvSpPr txBox="1"/>
        </xdr:nvSpPr>
        <xdr:spPr>
          <a:xfrm>
            <a:off x="2988845" y="7230495"/>
            <a:ext cx="6059877" cy="407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Budget</a:t>
            </a:r>
            <a:r>
              <a:rPr lang="en-US" sz="1300" b="1" baseline="0">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 vs. Training Cost with Performance Growth across Programs</a:t>
            </a:r>
            <a:endParaRPr lang="en-US" sz="1300" b="1">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endParaRPr>
          </a:p>
          <a:p>
            <a:pPr algn="ctr"/>
            <a:r>
              <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 </a:t>
            </a:r>
          </a:p>
        </xdr:txBody>
      </xdr:sp>
    </xdr:grpSp>
    <xdr:clientData/>
  </xdr:twoCellAnchor>
  <xdr:twoCellAnchor>
    <xdr:from>
      <xdr:col>3</xdr:col>
      <xdr:colOff>476661</xdr:colOff>
      <xdr:row>15</xdr:row>
      <xdr:rowOff>37616</xdr:rowOff>
    </xdr:from>
    <xdr:to>
      <xdr:col>10</xdr:col>
      <xdr:colOff>420207</xdr:colOff>
      <xdr:row>28</xdr:row>
      <xdr:rowOff>44900</xdr:rowOff>
    </xdr:to>
    <xdr:grpSp>
      <xdr:nvGrpSpPr>
        <xdr:cNvPr id="9536" name="cost duration combo">
          <a:extLst>
            <a:ext uri="{FF2B5EF4-FFF2-40B4-BE49-F238E27FC236}">
              <a16:creationId xmlns:a16="http://schemas.microsoft.com/office/drawing/2014/main" id="{57E3EF11-2A50-28C7-BA51-14560394D816}"/>
            </a:ext>
          </a:extLst>
        </xdr:cNvPr>
        <xdr:cNvGrpSpPr/>
      </xdr:nvGrpSpPr>
      <xdr:grpSpPr>
        <a:xfrm>
          <a:off x="4140985" y="4071734"/>
          <a:ext cx="8493634" cy="3066490"/>
          <a:chOff x="3021209" y="3834013"/>
          <a:chExt cx="8516046" cy="3200880"/>
        </a:xfrm>
      </xdr:grpSpPr>
      <xdr:sp macro="" textlink="">
        <xdr:nvSpPr>
          <xdr:cNvPr id="34" name="Rectangle: Rounded Corners 33">
            <a:extLst>
              <a:ext uri="{FF2B5EF4-FFF2-40B4-BE49-F238E27FC236}">
                <a16:creationId xmlns:a16="http://schemas.microsoft.com/office/drawing/2014/main" id="{96C66BA9-7288-8969-25C6-6121C032E54F}"/>
              </a:ext>
            </a:extLst>
          </xdr:cNvPr>
          <xdr:cNvSpPr/>
        </xdr:nvSpPr>
        <xdr:spPr>
          <a:xfrm>
            <a:off x="3021209" y="3834013"/>
            <a:ext cx="8516046" cy="3200880"/>
          </a:xfrm>
          <a:prstGeom prst="roundRect">
            <a:avLst>
              <a:gd name="adj" fmla="val 9204"/>
            </a:avLst>
          </a:prstGeom>
          <a:solidFill>
            <a:schemeClr val="bg1"/>
          </a:solidFill>
          <a:ln>
            <a:noFill/>
          </a:ln>
          <a:effectLst>
            <a:outerShdw blurRad="25400" dist="38100" dir="6120000" algn="t"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3" name="Chart 22">
            <a:extLst>
              <a:ext uri="{FF2B5EF4-FFF2-40B4-BE49-F238E27FC236}">
                <a16:creationId xmlns:a16="http://schemas.microsoft.com/office/drawing/2014/main" id="{43A5C852-DA4D-4773-A0BA-DD17FD6A46FE}"/>
              </a:ext>
            </a:extLst>
          </xdr:cNvPr>
          <xdr:cNvGraphicFramePr>
            <a:graphicFrameLocks/>
          </xdr:cNvGraphicFramePr>
        </xdr:nvGraphicFramePr>
        <xdr:xfrm>
          <a:off x="3065610" y="4251033"/>
          <a:ext cx="8449234" cy="2527726"/>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53" name="TextBox 52">
            <a:extLst>
              <a:ext uri="{FF2B5EF4-FFF2-40B4-BE49-F238E27FC236}">
                <a16:creationId xmlns:a16="http://schemas.microsoft.com/office/drawing/2014/main" id="{A7EDB361-6115-4F80-8BCC-B4EE7CB2D2AE}"/>
              </a:ext>
            </a:extLst>
          </xdr:cNvPr>
          <xdr:cNvSpPr txBox="1"/>
        </xdr:nvSpPr>
        <xdr:spPr>
          <a:xfrm>
            <a:off x="4963426" y="3950074"/>
            <a:ext cx="4631611" cy="312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baseline="0">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Training Duration and Training Cost Trend by</a:t>
            </a:r>
            <a:r>
              <a:rPr lang="en-US" sz="1300" b="1" baseline="0">
                <a:solidFill>
                  <a:schemeClr val="tx1">
                    <a:lumMod val="75000"/>
                    <a:lumOff val="25000"/>
                  </a:schemeClr>
                </a:solidFill>
                <a:effectLst/>
                <a:latin typeface="Segoe UI" panose="020B0502040204020203" pitchFamily="34" charset="0"/>
                <a:ea typeface="Segoe UI Black" panose="020B0A02040204020203" pitchFamily="34" charset="0"/>
                <a:cs typeface="Segoe UI" panose="020B0502040204020203" pitchFamily="34" charset="0"/>
              </a:rPr>
              <a:t> Month</a:t>
            </a:r>
            <a:endParaRPr lang="en-US" sz="1300" b="1">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endParaRPr>
          </a:p>
          <a:p>
            <a:pPr algn="ctr"/>
            <a:r>
              <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 </a:t>
            </a:r>
          </a:p>
        </xdr:txBody>
      </xdr:sp>
    </xdr:grpSp>
    <xdr:clientData/>
  </xdr:twoCellAnchor>
  <xdr:twoCellAnchor>
    <xdr:from>
      <xdr:col>8</xdr:col>
      <xdr:colOff>409004</xdr:colOff>
      <xdr:row>28</xdr:row>
      <xdr:rowOff>171606</xdr:rowOff>
    </xdr:from>
    <xdr:to>
      <xdr:col>13</xdr:col>
      <xdr:colOff>184886</xdr:colOff>
      <xdr:row>42</xdr:row>
      <xdr:rowOff>130969</xdr:rowOff>
    </xdr:to>
    <xdr:grpSp>
      <xdr:nvGrpSpPr>
        <xdr:cNvPr id="9537" name="budget trend">
          <a:extLst>
            <a:ext uri="{FF2B5EF4-FFF2-40B4-BE49-F238E27FC236}">
              <a16:creationId xmlns:a16="http://schemas.microsoft.com/office/drawing/2014/main" id="{6E5B3738-949F-0672-EA89-6C7A79D505B4}"/>
            </a:ext>
          </a:extLst>
        </xdr:cNvPr>
        <xdr:cNvGrpSpPr/>
      </xdr:nvGrpSpPr>
      <xdr:grpSpPr>
        <a:xfrm>
          <a:off x="10180533" y="7264930"/>
          <a:ext cx="5883088" cy="3253892"/>
          <a:chOff x="9076766" y="7152074"/>
          <a:chExt cx="5899096" cy="3266995"/>
        </a:xfrm>
      </xdr:grpSpPr>
      <xdr:sp macro="" textlink="">
        <xdr:nvSpPr>
          <xdr:cNvPr id="61" name="Rectangle: Rounded Corners 60">
            <a:extLst>
              <a:ext uri="{FF2B5EF4-FFF2-40B4-BE49-F238E27FC236}">
                <a16:creationId xmlns:a16="http://schemas.microsoft.com/office/drawing/2014/main" id="{973AD592-0487-ED25-E76E-B272AD7734E4}"/>
              </a:ext>
            </a:extLst>
          </xdr:cNvPr>
          <xdr:cNvSpPr/>
        </xdr:nvSpPr>
        <xdr:spPr>
          <a:xfrm>
            <a:off x="9076766" y="7152074"/>
            <a:ext cx="5899096" cy="3266995"/>
          </a:xfrm>
          <a:prstGeom prst="roundRect">
            <a:avLst>
              <a:gd name="adj" fmla="val 9204"/>
            </a:avLst>
          </a:prstGeom>
          <a:solidFill>
            <a:schemeClr val="bg1"/>
          </a:solidFill>
          <a:ln>
            <a:noFill/>
          </a:ln>
          <a:effectLst>
            <a:outerShdw blurRad="25400" dist="38100" dir="6120000" algn="t"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2" name="Chart 61">
            <a:extLst>
              <a:ext uri="{FF2B5EF4-FFF2-40B4-BE49-F238E27FC236}">
                <a16:creationId xmlns:a16="http://schemas.microsoft.com/office/drawing/2014/main" id="{87EF2DB4-AA63-462D-BE1C-3F3CBA00FD97}"/>
              </a:ext>
            </a:extLst>
          </xdr:cNvPr>
          <xdr:cNvGraphicFramePr>
            <a:graphicFrameLocks/>
          </xdr:cNvGraphicFramePr>
        </xdr:nvGraphicFramePr>
        <xdr:xfrm>
          <a:off x="9155208" y="7522384"/>
          <a:ext cx="5674978" cy="2567936"/>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59" name="TextBox 58">
            <a:extLst>
              <a:ext uri="{FF2B5EF4-FFF2-40B4-BE49-F238E27FC236}">
                <a16:creationId xmlns:a16="http://schemas.microsoft.com/office/drawing/2014/main" id="{523E4C6C-7E67-4266-A49E-37903BE84CCC}"/>
              </a:ext>
            </a:extLst>
          </xdr:cNvPr>
          <xdr:cNvSpPr txBox="1"/>
        </xdr:nvSpPr>
        <xdr:spPr>
          <a:xfrm>
            <a:off x="9993248" y="7246203"/>
            <a:ext cx="4066132" cy="366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baseline="0">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 </a:t>
            </a:r>
            <a:r>
              <a:rPr lang="en-US" sz="1300" b="1">
                <a:latin typeface="Segoe UI" panose="020B0502040204020203" pitchFamily="34" charset="0"/>
                <a:cs typeface="Segoe UI" panose="020B0502040204020203" pitchFamily="34" charset="0"/>
              </a:rPr>
              <a:t>Investment in Training</a:t>
            </a:r>
            <a:r>
              <a:rPr lang="en-US" sz="1300" b="1" baseline="0">
                <a:latin typeface="Segoe UI" panose="020B0502040204020203" pitchFamily="34" charset="0"/>
                <a:cs typeface="Segoe UI" panose="020B0502040204020203" pitchFamily="34" charset="0"/>
              </a:rPr>
              <a:t> </a:t>
            </a:r>
            <a:r>
              <a:rPr lang="en-US" sz="1300" b="1">
                <a:latin typeface="Segoe UI" panose="020B0502040204020203" pitchFamily="34" charset="0"/>
                <a:cs typeface="Segoe UI" panose="020B0502040204020203" pitchFamily="34" charset="0"/>
              </a:rPr>
              <a:t>— Monthly Budget Trend</a:t>
            </a:r>
            <a:endParaRPr lang="en-US" sz="1300" b="1">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endParaRPr>
          </a:p>
          <a:p>
            <a:pPr algn="ctr"/>
            <a:r>
              <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 </a:t>
            </a:r>
          </a:p>
        </xdr:txBody>
      </xdr:sp>
    </xdr:grpSp>
    <xdr:clientData/>
  </xdr:twoCellAnchor>
  <mc:AlternateContent xmlns:mc="http://schemas.openxmlformats.org/markup-compatibility/2006">
    <mc:Choice xmlns:a14="http://schemas.microsoft.com/office/drawing/2010/main" Requires="a14">
      <xdr:twoCellAnchor editAs="oneCell">
        <xdr:from>
          <xdr:col>3</xdr:col>
          <xdr:colOff>667871</xdr:colOff>
          <xdr:row>12</xdr:row>
          <xdr:rowOff>130969</xdr:rowOff>
        </xdr:from>
        <xdr:to>
          <xdr:col>5</xdr:col>
          <xdr:colOff>647700</xdr:colOff>
          <xdr:row>14</xdr:row>
          <xdr:rowOff>7844</xdr:rowOff>
        </xdr:to>
        <xdr:pic>
          <xdr:nvPicPr>
            <xdr:cNvPr id="9545" name="Picture 9544">
              <a:extLst>
                <a:ext uri="{FF2B5EF4-FFF2-40B4-BE49-F238E27FC236}">
                  <a16:creationId xmlns:a16="http://schemas.microsoft.com/office/drawing/2014/main" id="{FE0EF1EF-5D79-DCD7-0C49-FC5FE619BFDE}"/>
                </a:ext>
              </a:extLst>
            </xdr:cNvPr>
            <xdr:cNvPicPr>
              <a:picLocks noChangeAspect="1" noChangeArrowheads="1"/>
              <a:extLst>
                <a:ext uri="{84589F7E-364E-4C9E-8A38-B11213B215E9}">
                  <a14:cameraTool cellRange="'Training Cost'!$A$159" spid="_x0000_s25434"/>
                </a:ext>
              </a:extLst>
            </xdr:cNvPicPr>
          </xdr:nvPicPr>
          <xdr:blipFill>
            <a:blip xmlns:r="http://schemas.openxmlformats.org/officeDocument/2006/relationships" r:embed="rId16"/>
            <a:srcRect/>
            <a:stretch>
              <a:fillRect/>
            </a:stretch>
          </xdr:blipFill>
          <xdr:spPr bwMode="auto">
            <a:xfrm>
              <a:off x="4311184" y="3274219"/>
              <a:ext cx="2408704" cy="5436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347382</xdr:colOff>
      <xdr:row>6</xdr:row>
      <xdr:rowOff>33618</xdr:rowOff>
    </xdr:from>
    <xdr:to>
      <xdr:col>10</xdr:col>
      <xdr:colOff>112059</xdr:colOff>
      <xdr:row>8</xdr:row>
      <xdr:rowOff>11206</xdr:rowOff>
    </xdr:to>
    <xdr:sp macro="" textlink="">
      <xdr:nvSpPr>
        <xdr:cNvPr id="9546" name="TextBox 9545">
          <a:extLst>
            <a:ext uri="{FF2B5EF4-FFF2-40B4-BE49-F238E27FC236}">
              <a16:creationId xmlns:a16="http://schemas.microsoft.com/office/drawing/2014/main" id="{6CC3A996-8A69-7587-67EE-673E2D79E4B3}"/>
            </a:ext>
          </a:extLst>
        </xdr:cNvPr>
        <xdr:cNvSpPr txBox="1"/>
      </xdr:nvSpPr>
      <xdr:spPr>
        <a:xfrm>
          <a:off x="4011706" y="1445559"/>
          <a:ext cx="8314765"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50" b="1">
              <a:solidFill>
                <a:schemeClr val="bg1">
                  <a:lumMod val="65000"/>
                </a:schemeClr>
              </a:solidFill>
              <a:latin typeface="Calibri" panose="020F0502020204030204" pitchFamily="34" charset="0"/>
              <a:cs typeface="Calibri" panose="020F0502020204030204" pitchFamily="34" charset="0"/>
            </a:rPr>
            <a:t>This dashboard provides a clear</a:t>
          </a:r>
          <a:r>
            <a:rPr lang="en-US" sz="1150" b="1" baseline="0">
              <a:solidFill>
                <a:schemeClr val="bg1">
                  <a:lumMod val="65000"/>
                </a:schemeClr>
              </a:solidFill>
              <a:latin typeface="Calibri" panose="020F0502020204030204" pitchFamily="34" charset="0"/>
              <a:cs typeface="Calibri" panose="020F0502020204030204" pitchFamily="34" charset="0"/>
            </a:rPr>
            <a:t> view of budget allocation and cost efficiency of HR management training. Its key components are allocated training budget, cost across training programs and employees, spending over types of training, training effectiveness etc.</a:t>
          </a:r>
          <a:endParaRPr lang="en-US" sz="1150" b="1">
            <a:solidFill>
              <a:schemeClr val="bg1">
                <a:lumMod val="65000"/>
              </a:schemeClr>
            </a:solidFill>
            <a:latin typeface="Calibri" panose="020F0502020204030204" pitchFamily="34" charset="0"/>
            <a:cs typeface="Calibri" panose="020F0502020204030204" pitchFamily="34" charset="0"/>
          </a:endParaRPr>
        </a:p>
      </xdr:txBody>
    </xdr:sp>
    <xdr:clientData/>
  </xdr:twoCellAnchor>
  <xdr:twoCellAnchor>
    <xdr:from>
      <xdr:col>1</xdr:col>
      <xdr:colOff>354106</xdr:colOff>
      <xdr:row>11</xdr:row>
      <xdr:rowOff>34031</xdr:rowOff>
    </xdr:from>
    <xdr:to>
      <xdr:col>2</xdr:col>
      <xdr:colOff>1166813</xdr:colOff>
      <xdr:row>11</xdr:row>
      <xdr:rowOff>328806</xdr:rowOff>
    </xdr:to>
    <xdr:grpSp>
      <xdr:nvGrpSpPr>
        <xdr:cNvPr id="14" name="Group 13">
          <a:extLst>
            <a:ext uri="{FF2B5EF4-FFF2-40B4-BE49-F238E27FC236}">
              <a16:creationId xmlns:a16="http://schemas.microsoft.com/office/drawing/2014/main" id="{6D023DF6-D77E-929F-F0CA-86EF3C53AA30}"/>
            </a:ext>
          </a:extLst>
        </xdr:cNvPr>
        <xdr:cNvGrpSpPr/>
      </xdr:nvGrpSpPr>
      <xdr:grpSpPr>
        <a:xfrm>
          <a:off x="1575547" y="2824296"/>
          <a:ext cx="2034148" cy="294775"/>
          <a:chOff x="547455" y="2365436"/>
          <a:chExt cx="1780475" cy="221807"/>
        </a:xfrm>
      </xdr:grpSpPr>
      <xdr:sp macro="" textlink="">
        <xdr:nvSpPr>
          <xdr:cNvPr id="36" name="TextBox 35">
            <a:extLst>
              <a:ext uri="{FF2B5EF4-FFF2-40B4-BE49-F238E27FC236}">
                <a16:creationId xmlns:a16="http://schemas.microsoft.com/office/drawing/2014/main" id="{39EB690D-AA2B-BC81-4DB9-3556FD0D3DF9}"/>
              </a:ext>
            </a:extLst>
          </xdr:cNvPr>
          <xdr:cNvSpPr txBox="1"/>
        </xdr:nvSpPr>
        <xdr:spPr>
          <a:xfrm>
            <a:off x="547455" y="2365436"/>
            <a:ext cx="1725716" cy="198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50">
                <a:solidFill>
                  <a:srgbClr val="C2C2C2"/>
                </a:solidFill>
                <a:latin typeface="Calibri" panose="020F0502020204030204" pitchFamily="34" charset="0"/>
                <a:cs typeface="Calibri" panose="020F0502020204030204" pitchFamily="34" charset="0"/>
              </a:rPr>
              <a:t>Navigation</a:t>
            </a:r>
          </a:p>
        </xdr:txBody>
      </xdr:sp>
      <xdr:cxnSp macro="">
        <xdr:nvCxnSpPr>
          <xdr:cNvPr id="9541" name="Straight Connector 9540">
            <a:extLst>
              <a:ext uri="{FF2B5EF4-FFF2-40B4-BE49-F238E27FC236}">
                <a16:creationId xmlns:a16="http://schemas.microsoft.com/office/drawing/2014/main" id="{87CD8682-1E22-EE0E-3BB8-C4CD5B3E658D}"/>
              </a:ext>
            </a:extLst>
          </xdr:cNvPr>
          <xdr:cNvCxnSpPr/>
        </xdr:nvCxnSpPr>
        <xdr:spPr>
          <a:xfrm>
            <a:off x="552494" y="2587243"/>
            <a:ext cx="1775436" cy="0"/>
          </a:xfrm>
          <a:prstGeom prst="line">
            <a:avLst/>
          </a:prstGeom>
          <a:ln w="17780">
            <a:solidFill>
              <a:srgbClr val="474747"/>
            </a:solidFill>
          </a:ln>
        </xdr:spPr>
        <xdr:style>
          <a:lnRef idx="2">
            <a:schemeClr val="accent1"/>
          </a:lnRef>
          <a:fillRef idx="0">
            <a:schemeClr val="accent1"/>
          </a:fillRef>
          <a:effectRef idx="1">
            <a:schemeClr val="accent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8</xdr:col>
          <xdr:colOff>493056</xdr:colOff>
          <xdr:row>12</xdr:row>
          <xdr:rowOff>142875</xdr:rowOff>
        </xdr:from>
        <xdr:to>
          <xdr:col>10</xdr:col>
          <xdr:colOff>560290</xdr:colOff>
          <xdr:row>14</xdr:row>
          <xdr:rowOff>9526</xdr:rowOff>
        </xdr:to>
        <xdr:pic>
          <xdr:nvPicPr>
            <xdr:cNvPr id="9" name="Picture 8">
              <a:extLst>
                <a:ext uri="{FF2B5EF4-FFF2-40B4-BE49-F238E27FC236}">
                  <a16:creationId xmlns:a16="http://schemas.microsoft.com/office/drawing/2014/main" id="{E6AFC2D0-BD15-CB69-3477-E894C066E8CF}"/>
                </a:ext>
              </a:extLst>
            </xdr:cNvPr>
            <xdr:cNvPicPr>
              <a:picLocks noChangeAspect="1" noChangeArrowheads="1"/>
              <a:extLst>
                <a:ext uri="{84589F7E-364E-4C9E-8A38-B11213B215E9}">
                  <a14:cameraTool cellRange="'Training Cost'!$A$13" spid="_x0000_s25435"/>
                </a:ext>
              </a:extLst>
            </xdr:cNvPicPr>
          </xdr:nvPicPr>
          <xdr:blipFill>
            <a:blip xmlns:r="http://schemas.openxmlformats.org/officeDocument/2006/relationships" r:embed="rId17"/>
            <a:srcRect/>
            <a:stretch>
              <a:fillRect/>
            </a:stretch>
          </xdr:blipFill>
          <xdr:spPr bwMode="auto">
            <a:xfrm>
              <a:off x="10208556" y="3286125"/>
              <a:ext cx="2496109" cy="53340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xdr:col>
      <xdr:colOff>297656</xdr:colOff>
      <xdr:row>3</xdr:row>
      <xdr:rowOff>207182</xdr:rowOff>
    </xdr:from>
    <xdr:to>
      <xdr:col>2</xdr:col>
      <xdr:colOff>1202531</xdr:colOff>
      <xdr:row>9</xdr:row>
      <xdr:rowOff>47625</xdr:rowOff>
    </xdr:to>
    <xdr:pic>
      <xdr:nvPicPr>
        <xdr:cNvPr id="8" name="Picture 7">
          <a:extLst>
            <a:ext uri="{FF2B5EF4-FFF2-40B4-BE49-F238E27FC236}">
              <a16:creationId xmlns:a16="http://schemas.microsoft.com/office/drawing/2014/main" id="{36B1E25E-7ECE-4C48-AE91-69DDAD039D4A}"/>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512094" y="921557"/>
          <a:ext cx="2119312" cy="12691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345280</xdr:colOff>
      <xdr:row>2</xdr:row>
      <xdr:rowOff>202405</xdr:rowOff>
    </xdr:from>
    <xdr:to>
      <xdr:col>3</xdr:col>
      <xdr:colOff>134301</xdr:colOff>
      <xdr:row>4</xdr:row>
      <xdr:rowOff>47624</xdr:rowOff>
    </xdr:to>
    <xdr:grpSp>
      <xdr:nvGrpSpPr>
        <xdr:cNvPr id="10" name="Group 9">
          <a:extLst>
            <a:ext uri="{FF2B5EF4-FFF2-40B4-BE49-F238E27FC236}">
              <a16:creationId xmlns:a16="http://schemas.microsoft.com/office/drawing/2014/main" id="{6E9616A1-20FD-402E-801E-3429062BA8E9}"/>
            </a:ext>
          </a:extLst>
        </xdr:cNvPr>
        <xdr:cNvGrpSpPr/>
      </xdr:nvGrpSpPr>
      <xdr:grpSpPr>
        <a:xfrm>
          <a:off x="1566721" y="673052"/>
          <a:ext cx="2231904" cy="315866"/>
          <a:chOff x="1366291" y="841382"/>
          <a:chExt cx="2217896" cy="321469"/>
        </a:xfrm>
      </xdr:grpSpPr>
      <xdr:pic>
        <xdr:nvPicPr>
          <xdr:cNvPr id="58" name="Picture 57">
            <a:extLst>
              <a:ext uri="{FF2B5EF4-FFF2-40B4-BE49-F238E27FC236}">
                <a16:creationId xmlns:a16="http://schemas.microsoft.com/office/drawing/2014/main" id="{50E5962E-0551-3C94-E18D-8AF38E51E20A}"/>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366291" y="841383"/>
            <a:ext cx="247464" cy="239514"/>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9542" name="TextBox 9541">
            <a:extLst>
              <a:ext uri="{FF2B5EF4-FFF2-40B4-BE49-F238E27FC236}">
                <a16:creationId xmlns:a16="http://schemas.microsoft.com/office/drawing/2014/main" id="{D844D61F-3EA8-7191-9021-F078A4941530}"/>
              </a:ext>
            </a:extLst>
          </xdr:cNvPr>
          <xdr:cNvSpPr txBox="1"/>
        </xdr:nvSpPr>
        <xdr:spPr>
          <a:xfrm>
            <a:off x="1652042" y="841382"/>
            <a:ext cx="1932145"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lumMod val="85000"/>
                  </a:schemeClr>
                </a:solidFill>
                <a:latin typeface="Calibri" panose="020F0502020204030204" pitchFamily="34" charset="0"/>
                <a:ea typeface="Roboto" panose="02000000000000000000" pitchFamily="2" charset="0"/>
                <a:cs typeface="Calibri" panose="020F0502020204030204" pitchFamily="34" charset="0"/>
              </a:rPr>
              <a:t>Welcome Back</a:t>
            </a:r>
            <a:r>
              <a:rPr lang="en-US" sz="1050" b="1" baseline="0">
                <a:solidFill>
                  <a:schemeClr val="bg1">
                    <a:lumMod val="85000"/>
                  </a:schemeClr>
                </a:solidFill>
                <a:latin typeface="Calibri" panose="020F0502020204030204" pitchFamily="34" charset="0"/>
                <a:ea typeface="Roboto" panose="02000000000000000000" pitchFamily="2" charset="0"/>
                <a:cs typeface="Calibri" panose="020F0502020204030204" pitchFamily="34" charset="0"/>
              </a:rPr>
              <a:t> </a:t>
            </a:r>
            <a:r>
              <a:rPr lang="en-US" sz="1050" b="1">
                <a:solidFill>
                  <a:schemeClr val="bg1">
                    <a:lumMod val="85000"/>
                  </a:schemeClr>
                </a:solidFill>
                <a:latin typeface="Calibri" panose="020F0502020204030204" pitchFamily="34" charset="0"/>
                <a:ea typeface="Roboto" panose="02000000000000000000" pitchFamily="2" charset="0"/>
                <a:cs typeface="Calibri" panose="020F0502020204030204" pitchFamily="34" charset="0"/>
              </a:rPr>
              <a:t>Guest User </a:t>
            </a:r>
          </a:p>
          <a:p>
            <a:endParaRPr lang="en-US" sz="800" b="0">
              <a:solidFill>
                <a:schemeClr val="bg1"/>
              </a:solidFill>
              <a:latin typeface="Consolas" panose="020B0609020204030204" pitchFamily="49" charset="0"/>
              <a:ea typeface="Roboto" panose="02000000000000000000" pitchFamily="2" charset="0"/>
              <a:cs typeface="Cordia New" panose="020B0502040204020203" pitchFamily="34" charset="-34"/>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1172308</xdr:colOff>
      <xdr:row>0</xdr:row>
      <xdr:rowOff>286144</xdr:rowOff>
    </xdr:from>
    <xdr:to>
      <xdr:col>15</xdr:col>
      <xdr:colOff>268941</xdr:colOff>
      <xdr:row>35</xdr:row>
      <xdr:rowOff>134328</xdr:rowOff>
    </xdr:to>
    <xdr:pic>
      <xdr:nvPicPr>
        <xdr:cNvPr id="3" name="Picture 2">
          <a:extLst>
            <a:ext uri="{FF2B5EF4-FFF2-40B4-BE49-F238E27FC236}">
              <a16:creationId xmlns:a16="http://schemas.microsoft.com/office/drawing/2014/main" id="{7498249F-EA98-3F67-80A1-E29C32B1D559}"/>
            </a:ext>
          </a:extLst>
        </xdr:cNvPr>
        <xdr:cNvPicPr>
          <a:picLocks noChangeAspect="1"/>
        </xdr:cNvPicPr>
      </xdr:nvPicPr>
      <xdr:blipFill>
        <a:blip xmlns:r="http://schemas.openxmlformats.org/officeDocument/2006/relationships" r:embed="rId1"/>
        <a:stretch>
          <a:fillRect/>
        </a:stretch>
      </xdr:blipFill>
      <xdr:spPr>
        <a:xfrm>
          <a:off x="1172308" y="286144"/>
          <a:ext cx="17413941" cy="11388088"/>
        </a:xfrm>
        <a:prstGeom prst="rect">
          <a:avLst/>
        </a:prstGeom>
      </xdr:spPr>
    </xdr:pic>
    <xdr:clientData/>
  </xdr:twoCellAnchor>
  <xdr:twoCellAnchor>
    <xdr:from>
      <xdr:col>3</xdr:col>
      <xdr:colOff>214312</xdr:colOff>
      <xdr:row>1</xdr:row>
      <xdr:rowOff>70431</xdr:rowOff>
    </xdr:from>
    <xdr:to>
      <xdr:col>15</xdr:col>
      <xdr:colOff>122115</xdr:colOff>
      <xdr:row>34</xdr:row>
      <xdr:rowOff>317500</xdr:rowOff>
    </xdr:to>
    <xdr:sp macro="" textlink="">
      <xdr:nvSpPr>
        <xdr:cNvPr id="4" name="Rectangle: Rounded Corners 3">
          <a:extLst>
            <a:ext uri="{FF2B5EF4-FFF2-40B4-BE49-F238E27FC236}">
              <a16:creationId xmlns:a16="http://schemas.microsoft.com/office/drawing/2014/main" id="{ADF43B80-639E-FDFF-6806-291516D24C38}"/>
            </a:ext>
          </a:extLst>
        </xdr:cNvPr>
        <xdr:cNvSpPr/>
      </xdr:nvSpPr>
      <xdr:spPr>
        <a:xfrm>
          <a:off x="3877774" y="400143"/>
          <a:ext cx="14561649" cy="11127549"/>
        </a:xfrm>
        <a:prstGeom prst="roundRect">
          <a:avLst>
            <a:gd name="adj" fmla="val 3640"/>
          </a:avLst>
        </a:prstGeom>
        <a:solidFill>
          <a:srgbClr val="FEF7F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71435</xdr:colOff>
      <xdr:row>25</xdr:row>
      <xdr:rowOff>289474</xdr:rowOff>
    </xdr:from>
    <xdr:to>
      <xdr:col>14</xdr:col>
      <xdr:colOff>1154905</xdr:colOff>
      <xdr:row>34</xdr:row>
      <xdr:rowOff>138634</xdr:rowOff>
    </xdr:to>
    <xdr:sp macro="" textlink="">
      <xdr:nvSpPr>
        <xdr:cNvPr id="45" name="Rectangle: Rounded Corners 44">
          <a:extLst>
            <a:ext uri="{FF2B5EF4-FFF2-40B4-BE49-F238E27FC236}">
              <a16:creationId xmlns:a16="http://schemas.microsoft.com/office/drawing/2014/main" id="{BC87B840-6FEA-8DD2-0EB5-14E013BEED59}"/>
            </a:ext>
          </a:extLst>
        </xdr:cNvPr>
        <xdr:cNvSpPr/>
      </xdr:nvSpPr>
      <xdr:spPr>
        <a:xfrm>
          <a:off x="9840666" y="8532262"/>
          <a:ext cx="8410393" cy="2816564"/>
        </a:xfrm>
        <a:prstGeom prst="roundRect">
          <a:avLst>
            <a:gd name="adj" fmla="val 9204"/>
          </a:avLst>
        </a:prstGeom>
        <a:solidFill>
          <a:schemeClr val="bg1"/>
        </a:solidFill>
        <a:ln>
          <a:noFill/>
        </a:ln>
        <a:effectLst>
          <a:outerShdw blurRad="25400" dist="38100" dir="6120000" algn="tl"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415619</xdr:colOff>
      <xdr:row>16</xdr:row>
      <xdr:rowOff>176278</xdr:rowOff>
    </xdr:from>
    <xdr:to>
      <xdr:col>7</xdr:col>
      <xdr:colOff>1177618</xdr:colOff>
      <xdr:row>25</xdr:row>
      <xdr:rowOff>195385</xdr:rowOff>
    </xdr:to>
    <xdr:sp macro="" textlink="">
      <xdr:nvSpPr>
        <xdr:cNvPr id="36" name="Rectangle: Rounded Corners 35">
          <a:extLst>
            <a:ext uri="{FF2B5EF4-FFF2-40B4-BE49-F238E27FC236}">
              <a16:creationId xmlns:a16="http://schemas.microsoft.com/office/drawing/2014/main" id="{737EB97C-F2CD-6CCA-AC09-BD87C9E87D35}"/>
            </a:ext>
          </a:extLst>
        </xdr:cNvPr>
        <xdr:cNvSpPr/>
      </xdr:nvSpPr>
      <xdr:spPr>
        <a:xfrm>
          <a:off x="4079081" y="5451663"/>
          <a:ext cx="5646614" cy="2986510"/>
        </a:xfrm>
        <a:prstGeom prst="roundRect">
          <a:avLst>
            <a:gd name="adj" fmla="val 9204"/>
          </a:avLst>
        </a:prstGeom>
        <a:solidFill>
          <a:schemeClr val="bg1"/>
        </a:solidFill>
        <a:ln>
          <a:noFill/>
        </a:ln>
        <a:effectLst>
          <a:outerShdw blurRad="25400" dist="38100" dir="6120000" algn="tl"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71742</xdr:colOff>
      <xdr:row>16</xdr:row>
      <xdr:rowOff>176586</xdr:rowOff>
    </xdr:from>
    <xdr:to>
      <xdr:col>14</xdr:col>
      <xdr:colOff>1167113</xdr:colOff>
      <xdr:row>25</xdr:row>
      <xdr:rowOff>183174</xdr:rowOff>
    </xdr:to>
    <xdr:sp macro="" textlink="">
      <xdr:nvSpPr>
        <xdr:cNvPr id="43" name="Rectangle: Rounded Corners 42">
          <a:extLst>
            <a:ext uri="{FF2B5EF4-FFF2-40B4-BE49-F238E27FC236}">
              <a16:creationId xmlns:a16="http://schemas.microsoft.com/office/drawing/2014/main" id="{388730A8-58C9-3F85-BC4C-60EB83A7CD71}"/>
            </a:ext>
          </a:extLst>
        </xdr:cNvPr>
        <xdr:cNvSpPr/>
      </xdr:nvSpPr>
      <xdr:spPr>
        <a:xfrm>
          <a:off x="9840973" y="5451971"/>
          <a:ext cx="8422294" cy="2973991"/>
        </a:xfrm>
        <a:prstGeom prst="roundRect">
          <a:avLst>
            <a:gd name="adj" fmla="val 9204"/>
          </a:avLst>
        </a:prstGeom>
        <a:solidFill>
          <a:schemeClr val="bg1"/>
        </a:solidFill>
        <a:ln>
          <a:noFill/>
        </a:ln>
        <a:effectLst>
          <a:outerShdw blurRad="25400" dist="38100" dir="6120000" algn="tl"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386011</xdr:colOff>
      <xdr:row>2</xdr:row>
      <xdr:rowOff>83351</xdr:rowOff>
    </xdr:from>
    <xdr:to>
      <xdr:col>9</xdr:col>
      <xdr:colOff>865126</xdr:colOff>
      <xdr:row>5</xdr:row>
      <xdr:rowOff>232980</xdr:rowOff>
    </xdr:to>
    <xdr:grpSp>
      <xdr:nvGrpSpPr>
        <xdr:cNvPr id="8" name="heading GRP">
          <a:extLst>
            <a:ext uri="{FF2B5EF4-FFF2-40B4-BE49-F238E27FC236}">
              <a16:creationId xmlns:a16="http://schemas.microsoft.com/office/drawing/2014/main" id="{91745DC2-31C1-4881-BF3A-E83F4DE17030}"/>
            </a:ext>
          </a:extLst>
        </xdr:cNvPr>
        <xdr:cNvGrpSpPr/>
      </xdr:nvGrpSpPr>
      <xdr:grpSpPr>
        <a:xfrm>
          <a:off x="4049473" y="742774"/>
          <a:ext cx="7806038" cy="1138764"/>
          <a:chOff x="2793999" y="477307"/>
          <a:chExt cx="7768168" cy="1004358"/>
        </a:xfrm>
      </xdr:grpSpPr>
      <xdr:sp macro="" textlink="">
        <xdr:nvSpPr>
          <xdr:cNvPr id="9" name="TextBox 8">
            <a:extLst>
              <a:ext uri="{FF2B5EF4-FFF2-40B4-BE49-F238E27FC236}">
                <a16:creationId xmlns:a16="http://schemas.microsoft.com/office/drawing/2014/main" id="{965C7E85-65E7-3AEC-37CA-DDE86A3EE36E}"/>
              </a:ext>
            </a:extLst>
          </xdr:cNvPr>
          <xdr:cNvSpPr txBox="1"/>
        </xdr:nvSpPr>
        <xdr:spPr>
          <a:xfrm>
            <a:off x="2793999" y="477307"/>
            <a:ext cx="5492750" cy="1004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solidFill>
                  <a:srgbClr val="39393B"/>
                </a:solidFill>
                <a:latin typeface="Segoe UI" panose="020B0502040204020203" pitchFamily="34" charset="0"/>
                <a:cs typeface="Segoe UI" panose="020B0502040204020203" pitchFamily="34" charset="0"/>
              </a:rPr>
              <a:t>HR Management</a:t>
            </a:r>
            <a:r>
              <a:rPr lang="en-US" sz="2200" b="1" baseline="0">
                <a:solidFill>
                  <a:srgbClr val="39393B"/>
                </a:solidFill>
                <a:latin typeface="Segoe UI" panose="020B0502040204020203" pitchFamily="34" charset="0"/>
                <a:cs typeface="Segoe UI" panose="020B0502040204020203" pitchFamily="34" charset="0"/>
              </a:rPr>
              <a:t> Training </a:t>
            </a:r>
            <a:br>
              <a:rPr lang="en-US" sz="2200" b="1" baseline="0">
                <a:solidFill>
                  <a:srgbClr val="39393B"/>
                </a:solidFill>
                <a:latin typeface="Segoe UI" panose="020B0502040204020203" pitchFamily="34" charset="0"/>
                <a:cs typeface="Segoe UI" panose="020B0502040204020203" pitchFamily="34" charset="0"/>
              </a:rPr>
            </a:br>
            <a:r>
              <a:rPr lang="en-US" sz="2200" b="1" baseline="0">
                <a:solidFill>
                  <a:srgbClr val="39393B"/>
                </a:solidFill>
                <a:latin typeface="Segoe UI" panose="020B0502040204020203" pitchFamily="34" charset="0"/>
                <a:cs typeface="Segoe UI" panose="020B0502040204020203" pitchFamily="34" charset="0"/>
              </a:rPr>
              <a:t>Effectiveness &amp; Performance Dashboard</a:t>
            </a:r>
            <a:endParaRPr lang="en-US" sz="2200" b="1">
              <a:solidFill>
                <a:srgbClr val="39393B"/>
              </a:solidFill>
              <a:latin typeface="Segoe UI" panose="020B0502040204020203" pitchFamily="34" charset="0"/>
              <a:cs typeface="Segoe UI" panose="020B0502040204020203" pitchFamily="34" charset="0"/>
            </a:endParaRPr>
          </a:p>
        </xdr:txBody>
      </xdr:sp>
      <xdr:cxnSp macro="">
        <xdr:nvCxnSpPr>
          <xdr:cNvPr id="10" name="Straight Connector 9">
            <a:extLst>
              <a:ext uri="{FF2B5EF4-FFF2-40B4-BE49-F238E27FC236}">
                <a16:creationId xmlns:a16="http://schemas.microsoft.com/office/drawing/2014/main" id="{F8BAFEC5-765F-186E-CBAD-2DFE6609E5E8}"/>
              </a:ext>
            </a:extLst>
          </xdr:cNvPr>
          <xdr:cNvCxnSpPr/>
        </xdr:nvCxnSpPr>
        <xdr:spPr>
          <a:xfrm rot="21420000" flipH="1">
            <a:off x="8262001" y="906783"/>
            <a:ext cx="10584" cy="210312"/>
          </a:xfrm>
          <a:prstGeom prst="line">
            <a:avLst/>
          </a:prstGeom>
          <a:ln w="30480">
            <a:solidFill>
              <a:srgbClr val="828282"/>
            </a:solidFill>
          </a:ln>
        </xdr:spPr>
        <xdr:style>
          <a:lnRef idx="3">
            <a:schemeClr val="dk1"/>
          </a:lnRef>
          <a:fillRef idx="0">
            <a:schemeClr val="dk1"/>
          </a:fillRef>
          <a:effectRef idx="2">
            <a:schemeClr val="dk1"/>
          </a:effectRef>
          <a:fontRef idx="minor">
            <a:schemeClr val="tx1"/>
          </a:fontRef>
        </xdr:style>
      </xdr:cxnSp>
      <xdr:sp macro="" textlink="">
        <xdr:nvSpPr>
          <xdr:cNvPr id="11" name="TextBox 10">
            <a:extLst>
              <a:ext uri="{FF2B5EF4-FFF2-40B4-BE49-F238E27FC236}">
                <a16:creationId xmlns:a16="http://schemas.microsoft.com/office/drawing/2014/main" id="{43FB360E-F31F-B82D-6C58-5BC1DB2EA17F}"/>
              </a:ext>
            </a:extLst>
          </xdr:cNvPr>
          <xdr:cNvSpPr txBox="1"/>
        </xdr:nvSpPr>
        <xdr:spPr>
          <a:xfrm>
            <a:off x="8286750" y="878649"/>
            <a:ext cx="2275417" cy="370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baseline="0">
                <a:solidFill>
                  <a:srgbClr val="727376"/>
                </a:solidFill>
                <a:latin typeface="+mj-lt"/>
                <a:cs typeface="Segoe UI" panose="020B0502040204020203" pitchFamily="34" charset="0"/>
              </a:rPr>
              <a:t>Performance Analysis</a:t>
            </a:r>
            <a:endParaRPr lang="en-US" sz="1500" b="1">
              <a:solidFill>
                <a:srgbClr val="727376"/>
              </a:solidFill>
              <a:latin typeface="+mj-lt"/>
              <a:cs typeface="Segoe UI" panose="020B0502040204020203" pitchFamily="34" charset="0"/>
            </a:endParaRPr>
          </a:p>
        </xdr:txBody>
      </xdr:sp>
    </xdr:grpSp>
    <xdr:clientData/>
  </xdr:twoCellAnchor>
  <xdr:twoCellAnchor>
    <xdr:from>
      <xdr:col>1</xdr:col>
      <xdr:colOff>202406</xdr:colOff>
      <xdr:row>11</xdr:row>
      <xdr:rowOff>154791</xdr:rowOff>
    </xdr:from>
    <xdr:to>
      <xdr:col>3</xdr:col>
      <xdr:colOff>-1</xdr:colOff>
      <xdr:row>13</xdr:row>
      <xdr:rowOff>23822</xdr:rowOff>
    </xdr:to>
    <xdr:grpSp>
      <xdr:nvGrpSpPr>
        <xdr:cNvPr id="25" name="performance">
          <a:extLst>
            <a:ext uri="{FF2B5EF4-FFF2-40B4-BE49-F238E27FC236}">
              <a16:creationId xmlns:a16="http://schemas.microsoft.com/office/drawing/2014/main" id="{C5D9C84B-D408-8BE6-4EEB-BFFD7B196F78}"/>
            </a:ext>
          </a:extLst>
        </xdr:cNvPr>
        <xdr:cNvGrpSpPr/>
      </xdr:nvGrpSpPr>
      <xdr:grpSpPr>
        <a:xfrm>
          <a:off x="1423560" y="3781618"/>
          <a:ext cx="2239901" cy="528454"/>
          <a:chOff x="1416844" y="4250532"/>
          <a:chExt cx="2226468" cy="535781"/>
        </a:xfrm>
      </xdr:grpSpPr>
      <xdr:sp macro="" textlink="">
        <xdr:nvSpPr>
          <xdr:cNvPr id="24" name="Rectangle: Rounded Corners 23">
            <a:extLst>
              <a:ext uri="{FF2B5EF4-FFF2-40B4-BE49-F238E27FC236}">
                <a16:creationId xmlns:a16="http://schemas.microsoft.com/office/drawing/2014/main" id="{72E3C7B7-F7CC-4875-B414-8B9028089586}"/>
              </a:ext>
            </a:extLst>
          </xdr:cNvPr>
          <xdr:cNvSpPr/>
        </xdr:nvSpPr>
        <xdr:spPr>
          <a:xfrm>
            <a:off x="1416844" y="4250532"/>
            <a:ext cx="2226468" cy="535781"/>
          </a:xfrm>
          <a:prstGeom prst="roundRect">
            <a:avLst>
              <a:gd name="adj" fmla="val 14337"/>
            </a:avLst>
          </a:prstGeom>
          <a:gradFill flip="none" rotWithShape="1">
            <a:gsLst>
              <a:gs pos="0">
                <a:srgbClr val="39393B"/>
              </a:gs>
              <a:gs pos="0">
                <a:srgbClr val="454545"/>
              </a:gs>
              <a:gs pos="39000">
                <a:schemeClr val="tx1">
                  <a:alpha val="77000"/>
                </a:schemeClr>
              </a:gs>
              <a:gs pos="100000">
                <a:schemeClr val="tx1">
                  <a:alpha val="70000"/>
                </a:schemeClr>
              </a:gs>
            </a:gsLst>
            <a:lin ang="16200000" scaled="0"/>
            <a:tileRect/>
          </a:gradFill>
          <a:ln w="9525">
            <a:solidFill>
              <a:schemeClr val="accent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3" name="Picture 12">
            <a:extLst>
              <a:ext uri="{FF2B5EF4-FFF2-40B4-BE49-F238E27FC236}">
                <a16:creationId xmlns:a16="http://schemas.microsoft.com/office/drawing/2014/main" id="{58C3E455-6879-5891-61F9-73DB40929229}"/>
              </a:ext>
            </a:extLst>
          </xdr:cNvPr>
          <xdr:cNvPicPr>
            <a:picLocks noChangeAspect="1"/>
          </xdr:cNvPicPr>
        </xdr:nvPicPr>
        <xdr:blipFill>
          <a:blip xmlns:r="http://schemas.openxmlformats.org/officeDocument/2006/relationships" r:embed="rId2" cstate="print">
            <a:lum bright="70000" contrast="-70000"/>
            <a:extLst>
              <a:ext uri="{BEBA8EAE-BF5A-486C-A8C5-ECC9F3942E4B}">
                <a14:imgProps xmlns:a14="http://schemas.microsoft.com/office/drawing/2010/main">
                  <a14:imgLayer r:embed="rId3">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557855" y="4417335"/>
            <a:ext cx="201938" cy="192025"/>
          </a:xfrm>
          <a:prstGeom prst="rect">
            <a:avLst/>
          </a:prstGeom>
        </xdr:spPr>
      </xdr:pic>
      <xdr:sp macro="" textlink="">
        <xdr:nvSpPr>
          <xdr:cNvPr id="14" name="TextBox 45">
            <a:extLst>
              <a:ext uri="{FF2B5EF4-FFF2-40B4-BE49-F238E27FC236}">
                <a16:creationId xmlns:a16="http://schemas.microsoft.com/office/drawing/2014/main" id="{D354EA2F-D2DF-4569-B17E-5784712463C2}"/>
              </a:ext>
              <a:ext uri="{147F2762-F138-4A5C-976F-8EAC2B608ADB}">
                <a16:predDERef xmlns:a16="http://schemas.microsoft.com/office/drawing/2014/main" pred="{4BEADEC5-A7E5-10F2-F769-1AFB5E5A8FE5}"/>
              </a:ext>
            </a:extLst>
          </xdr:cNvPr>
          <xdr:cNvSpPr txBox="1"/>
        </xdr:nvSpPr>
        <xdr:spPr>
          <a:xfrm>
            <a:off x="1774031" y="4357688"/>
            <a:ext cx="1845469" cy="410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solidFill>
                <a:latin typeface="Segoe UI" panose="020B0502040204020203" pitchFamily="34" charset="0"/>
                <a:cs typeface="Segoe UI" panose="020B0502040204020203" pitchFamily="34" charset="0"/>
              </a:rPr>
              <a:t>Performance Analysis</a:t>
            </a:r>
            <a:endParaRPr lang="en-US" sz="1100" b="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1</xdr:col>
      <xdr:colOff>338656</xdr:colOff>
      <xdr:row>13</xdr:row>
      <xdr:rowOff>281850</xdr:rowOff>
    </xdr:from>
    <xdr:to>
      <xdr:col>2</xdr:col>
      <xdr:colOff>965312</xdr:colOff>
      <xdr:row>14</xdr:row>
      <xdr:rowOff>299564</xdr:rowOff>
    </xdr:to>
    <xdr:grpSp>
      <xdr:nvGrpSpPr>
        <xdr:cNvPr id="15" name="cost button">
          <a:hlinkClick xmlns:r="http://schemas.openxmlformats.org/officeDocument/2006/relationships" r:id="rId4"/>
          <a:extLst>
            <a:ext uri="{FF2B5EF4-FFF2-40B4-BE49-F238E27FC236}">
              <a16:creationId xmlns:a16="http://schemas.microsoft.com/office/drawing/2014/main" id="{2D13BCB1-3D9F-454F-8FD2-0BE3093B292F}"/>
            </a:ext>
          </a:extLst>
        </xdr:cNvPr>
        <xdr:cNvGrpSpPr/>
      </xdr:nvGrpSpPr>
      <xdr:grpSpPr>
        <a:xfrm>
          <a:off x="1559810" y="4568100"/>
          <a:ext cx="1847810" cy="347426"/>
          <a:chOff x="529168" y="4284506"/>
          <a:chExt cx="1849058" cy="357973"/>
        </a:xfrm>
      </xdr:grpSpPr>
      <xdr:sp macro="" textlink="">
        <xdr:nvSpPr>
          <xdr:cNvPr id="16" name="TextBox 45">
            <a:extLst>
              <a:ext uri="{FF2B5EF4-FFF2-40B4-BE49-F238E27FC236}">
                <a16:creationId xmlns:a16="http://schemas.microsoft.com/office/drawing/2014/main" id="{285B8B61-24EA-E407-D180-68CC66DBAD69}"/>
              </a:ext>
              <a:ext uri="{147F2762-F138-4A5C-976F-8EAC2B608ADB}">
                <a16:predDERef xmlns:a16="http://schemas.microsoft.com/office/drawing/2014/main" pred="{4BEADEC5-A7E5-10F2-F769-1AFB5E5A8FE5}"/>
              </a:ext>
            </a:extLst>
          </xdr:cNvPr>
          <xdr:cNvSpPr txBox="1"/>
        </xdr:nvSpPr>
        <xdr:spPr>
          <a:xfrm>
            <a:off x="791358" y="4284506"/>
            <a:ext cx="1586868" cy="357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rgbClr val="A9A9A9"/>
                </a:solidFill>
                <a:latin typeface="Segoe UI" panose="020B0502040204020203" pitchFamily="34" charset="0"/>
                <a:cs typeface="Segoe UI" panose="020B0502040204020203" pitchFamily="34" charset="0"/>
              </a:rPr>
              <a:t>Cost Analysis</a:t>
            </a:r>
            <a:endParaRPr lang="en-US" sz="1050" b="1">
              <a:solidFill>
                <a:srgbClr val="A9A9A9"/>
              </a:solidFill>
              <a:latin typeface="Segoe UI" panose="020B0502040204020203" pitchFamily="34" charset="0"/>
              <a:cs typeface="Segoe UI" panose="020B0502040204020203" pitchFamily="34" charset="0"/>
            </a:endParaRPr>
          </a:p>
        </xdr:txBody>
      </xdr:sp>
      <xdr:pic>
        <xdr:nvPicPr>
          <xdr:cNvPr id="17" name="Picture 16">
            <a:extLst>
              <a:ext uri="{FF2B5EF4-FFF2-40B4-BE49-F238E27FC236}">
                <a16:creationId xmlns:a16="http://schemas.microsoft.com/office/drawing/2014/main" id="{5516E804-CD94-4B42-5965-39C6E237E7B4}"/>
              </a:ext>
            </a:extLst>
          </xdr:cNvPr>
          <xdr:cNvPicPr>
            <a:picLocks noChangeAspect="1"/>
          </xdr:cNvPicPr>
        </xdr:nvPicPr>
        <xdr:blipFill>
          <a:blip xmlns:r="http://schemas.openxmlformats.org/officeDocument/2006/relationships" r:embed="rId5" cstate="print">
            <a:alphaModFix/>
            <a:extLst>
              <a:ext uri="{BEBA8EAE-BF5A-486C-A8C5-ECC9F3942E4B}">
                <a14:imgProps xmlns:a14="http://schemas.microsoft.com/office/drawing/2010/main">
                  <a14:imgLayer r:embed="rId6">
                    <a14:imgEffect>
                      <a14:sharpenSoften amount="50000"/>
                    </a14:imgEffect>
                    <a14:imgEffect>
                      <a14:colorTemperature colorTemp="4700"/>
                    </a14:imgEffect>
                    <a14:imgEffect>
                      <a14:saturation sat="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529168" y="4311371"/>
            <a:ext cx="204108" cy="205112"/>
          </a:xfrm>
          <a:prstGeom prst="rect">
            <a:avLst/>
          </a:prstGeom>
        </xdr:spPr>
      </xdr:pic>
    </xdr:grpSp>
    <xdr:clientData/>
  </xdr:twoCellAnchor>
  <xdr:twoCellAnchor>
    <xdr:from>
      <xdr:col>1</xdr:col>
      <xdr:colOff>345269</xdr:colOff>
      <xdr:row>10</xdr:row>
      <xdr:rowOff>9035</xdr:rowOff>
    </xdr:from>
    <xdr:to>
      <xdr:col>2</xdr:col>
      <xdr:colOff>541970</xdr:colOff>
      <xdr:row>11</xdr:row>
      <xdr:rowOff>23821</xdr:rowOff>
    </xdr:to>
    <xdr:grpSp>
      <xdr:nvGrpSpPr>
        <xdr:cNvPr id="18" name="backTo Overview">
          <a:hlinkClick xmlns:r="http://schemas.openxmlformats.org/officeDocument/2006/relationships" r:id="rId7"/>
          <a:extLst>
            <a:ext uri="{FF2B5EF4-FFF2-40B4-BE49-F238E27FC236}">
              <a16:creationId xmlns:a16="http://schemas.microsoft.com/office/drawing/2014/main" id="{340CB6A7-D4BD-4BE1-8DFD-ED56A46D4A66}"/>
            </a:ext>
          </a:extLst>
        </xdr:cNvPr>
        <xdr:cNvGrpSpPr/>
      </xdr:nvGrpSpPr>
      <xdr:grpSpPr>
        <a:xfrm>
          <a:off x="1566423" y="3306150"/>
          <a:ext cx="1417855" cy="344498"/>
          <a:chOff x="523875" y="2968624"/>
          <a:chExt cx="1408898" cy="319079"/>
        </a:xfrm>
      </xdr:grpSpPr>
      <xdr:sp macro="" textlink="">
        <xdr:nvSpPr>
          <xdr:cNvPr id="19" name="TextBox 18">
            <a:extLst>
              <a:ext uri="{FF2B5EF4-FFF2-40B4-BE49-F238E27FC236}">
                <a16:creationId xmlns:a16="http://schemas.microsoft.com/office/drawing/2014/main" id="{5C99A468-A861-00E0-DECB-5BFA125359F6}"/>
              </a:ext>
            </a:extLst>
          </xdr:cNvPr>
          <xdr:cNvSpPr txBox="1"/>
        </xdr:nvSpPr>
        <xdr:spPr>
          <a:xfrm>
            <a:off x="740833" y="2968624"/>
            <a:ext cx="1191940" cy="31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A9A9A9"/>
                </a:solidFill>
                <a:latin typeface="Segoe UI" panose="020B0502040204020203" pitchFamily="34" charset="0"/>
                <a:cs typeface="Segoe UI" panose="020B0502040204020203" pitchFamily="34" charset="0"/>
              </a:rPr>
              <a:t>Overview</a:t>
            </a:r>
            <a:endParaRPr lang="en-US" sz="1200" b="1">
              <a:solidFill>
                <a:srgbClr val="A9A9A9"/>
              </a:solidFill>
              <a:latin typeface="Segoe UI" panose="020B0502040204020203" pitchFamily="34" charset="0"/>
              <a:cs typeface="Segoe UI" panose="020B0502040204020203" pitchFamily="34" charset="0"/>
            </a:endParaRPr>
          </a:p>
        </xdr:txBody>
      </xdr:sp>
      <xdr:pic>
        <xdr:nvPicPr>
          <xdr:cNvPr id="20" name="Picture 19">
            <a:extLst>
              <a:ext uri="{FF2B5EF4-FFF2-40B4-BE49-F238E27FC236}">
                <a16:creationId xmlns:a16="http://schemas.microsoft.com/office/drawing/2014/main" id="{03E0C85A-A248-0811-2575-9687721C02A6}"/>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23875" y="3036100"/>
            <a:ext cx="173736" cy="155133"/>
          </a:xfrm>
          <a:prstGeom prst="rect">
            <a:avLst/>
          </a:prstGeom>
        </xdr:spPr>
      </xdr:pic>
    </xdr:grpSp>
    <xdr:clientData/>
  </xdr:twoCellAnchor>
  <xdr:twoCellAnchor>
    <xdr:from>
      <xdr:col>1</xdr:col>
      <xdr:colOff>214313</xdr:colOff>
      <xdr:row>8</xdr:row>
      <xdr:rowOff>261944</xdr:rowOff>
    </xdr:from>
    <xdr:to>
      <xdr:col>2</xdr:col>
      <xdr:colOff>1178720</xdr:colOff>
      <xdr:row>9</xdr:row>
      <xdr:rowOff>226145</xdr:rowOff>
    </xdr:to>
    <xdr:grpSp>
      <xdr:nvGrpSpPr>
        <xdr:cNvPr id="26" name="Group 25">
          <a:extLst>
            <a:ext uri="{FF2B5EF4-FFF2-40B4-BE49-F238E27FC236}">
              <a16:creationId xmlns:a16="http://schemas.microsoft.com/office/drawing/2014/main" id="{D1981EE3-4A84-4F54-96A2-BE8CCA42807F}"/>
            </a:ext>
          </a:extLst>
        </xdr:cNvPr>
        <xdr:cNvGrpSpPr/>
      </xdr:nvGrpSpPr>
      <xdr:grpSpPr>
        <a:xfrm>
          <a:off x="1435467" y="2899636"/>
          <a:ext cx="2185561" cy="293913"/>
          <a:chOff x="547455" y="2365436"/>
          <a:chExt cx="1780476" cy="221807"/>
        </a:xfrm>
      </xdr:grpSpPr>
      <xdr:sp macro="" textlink="">
        <xdr:nvSpPr>
          <xdr:cNvPr id="27" name="TextBox 26">
            <a:extLst>
              <a:ext uri="{FF2B5EF4-FFF2-40B4-BE49-F238E27FC236}">
                <a16:creationId xmlns:a16="http://schemas.microsoft.com/office/drawing/2014/main" id="{008F6D83-FFF2-6D29-E43F-0B7CB6D5B3A0}"/>
              </a:ext>
            </a:extLst>
          </xdr:cNvPr>
          <xdr:cNvSpPr txBox="1"/>
        </xdr:nvSpPr>
        <xdr:spPr>
          <a:xfrm>
            <a:off x="547455" y="2365436"/>
            <a:ext cx="1725716" cy="198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50">
                <a:solidFill>
                  <a:srgbClr val="C2C2C2"/>
                </a:solidFill>
                <a:latin typeface="Calibri" panose="020F0502020204030204" pitchFamily="34" charset="0"/>
                <a:cs typeface="Calibri" panose="020F0502020204030204" pitchFamily="34" charset="0"/>
              </a:rPr>
              <a:t>Navigation</a:t>
            </a:r>
          </a:p>
        </xdr:txBody>
      </xdr:sp>
      <xdr:cxnSp macro="">
        <xdr:nvCxnSpPr>
          <xdr:cNvPr id="28" name="Straight Connector 27">
            <a:extLst>
              <a:ext uri="{FF2B5EF4-FFF2-40B4-BE49-F238E27FC236}">
                <a16:creationId xmlns:a16="http://schemas.microsoft.com/office/drawing/2014/main" id="{23E47106-A97A-1E06-4109-38AA0DC933EF}"/>
              </a:ext>
            </a:extLst>
          </xdr:cNvPr>
          <xdr:cNvCxnSpPr/>
        </xdr:nvCxnSpPr>
        <xdr:spPr>
          <a:xfrm>
            <a:off x="552495" y="2587243"/>
            <a:ext cx="1775436" cy="0"/>
          </a:xfrm>
          <a:prstGeom prst="line">
            <a:avLst/>
          </a:prstGeom>
          <a:ln w="17780">
            <a:solidFill>
              <a:srgbClr val="474747"/>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12</xdr:col>
      <xdr:colOff>892970</xdr:colOff>
      <xdr:row>6</xdr:row>
      <xdr:rowOff>122114</xdr:rowOff>
    </xdr:from>
    <xdr:to>
      <xdr:col>15</xdr:col>
      <xdr:colOff>134327</xdr:colOff>
      <xdr:row>15</xdr:row>
      <xdr:rowOff>116351</xdr:rowOff>
    </xdr:to>
    <xdr:graphicFrame macro="">
      <xdr:nvGraphicFramePr>
        <xdr:cNvPr id="35" name="Chart 34">
          <a:extLst>
            <a:ext uri="{FF2B5EF4-FFF2-40B4-BE49-F238E27FC236}">
              <a16:creationId xmlns:a16="http://schemas.microsoft.com/office/drawing/2014/main" id="{CD75FA5B-F78B-4203-A176-F70A59492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444463</xdr:colOff>
      <xdr:row>18</xdr:row>
      <xdr:rowOff>126426</xdr:rowOff>
    </xdr:from>
    <xdr:to>
      <xdr:col>14</xdr:col>
      <xdr:colOff>891299</xdr:colOff>
      <xdr:row>24</xdr:row>
      <xdr:rowOff>253152</xdr:rowOff>
    </xdr:to>
    <xdr:graphicFrame macro="">
      <xdr:nvGraphicFramePr>
        <xdr:cNvPr id="29" name="Chart 28">
          <a:extLst>
            <a:ext uri="{FF2B5EF4-FFF2-40B4-BE49-F238E27FC236}">
              <a16:creationId xmlns:a16="http://schemas.microsoft.com/office/drawing/2014/main" id="{75B58637-2C17-4144-98E6-1323C15F8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580303</xdr:colOff>
      <xdr:row>18</xdr:row>
      <xdr:rowOff>122112</xdr:rowOff>
    </xdr:from>
    <xdr:to>
      <xdr:col>7</xdr:col>
      <xdr:colOff>961304</xdr:colOff>
      <xdr:row>24</xdr:row>
      <xdr:rowOff>166628</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2D08BC46-F032-45EA-A1AF-6F7D31B4AD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4237903" y="6122862"/>
              <a:ext cx="5257801" cy="20447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920282</xdr:colOff>
      <xdr:row>7</xdr:row>
      <xdr:rowOff>268649</xdr:rowOff>
    </xdr:from>
    <xdr:to>
      <xdr:col>12</xdr:col>
      <xdr:colOff>539283</xdr:colOff>
      <xdr:row>15</xdr:row>
      <xdr:rowOff>126117</xdr:rowOff>
    </xdr:to>
    <xdr:graphicFrame macro="">
      <xdr:nvGraphicFramePr>
        <xdr:cNvPr id="39" name="Chart 38">
          <a:extLst>
            <a:ext uri="{FF2B5EF4-FFF2-40B4-BE49-F238E27FC236}">
              <a16:creationId xmlns:a16="http://schemas.microsoft.com/office/drawing/2014/main" id="{92EA9E46-BB4B-46DB-A288-9B6556A1D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729389</xdr:colOff>
      <xdr:row>8</xdr:row>
      <xdr:rowOff>34761</xdr:rowOff>
    </xdr:from>
    <xdr:to>
      <xdr:col>6</xdr:col>
      <xdr:colOff>863860</xdr:colOff>
      <xdr:row>14</xdr:row>
      <xdr:rowOff>161527</xdr:rowOff>
    </xdr:to>
    <xdr:graphicFrame macro="">
      <xdr:nvGraphicFramePr>
        <xdr:cNvPr id="30" name="Chart 29">
          <a:extLst>
            <a:ext uri="{FF2B5EF4-FFF2-40B4-BE49-F238E27FC236}">
              <a16:creationId xmlns:a16="http://schemas.microsoft.com/office/drawing/2014/main" id="{BA2A5325-34B5-4668-BBD1-D5ECDF0A6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976312</xdr:colOff>
      <xdr:row>16</xdr:row>
      <xdr:rowOff>302559</xdr:rowOff>
    </xdr:from>
    <xdr:to>
      <xdr:col>7</xdr:col>
      <xdr:colOff>506435</xdr:colOff>
      <xdr:row>18</xdr:row>
      <xdr:rowOff>22415</xdr:rowOff>
    </xdr:to>
    <xdr:sp macro="" textlink="">
      <xdr:nvSpPr>
        <xdr:cNvPr id="40" name="TextBox 39">
          <a:extLst>
            <a:ext uri="{FF2B5EF4-FFF2-40B4-BE49-F238E27FC236}">
              <a16:creationId xmlns:a16="http://schemas.microsoft.com/office/drawing/2014/main" id="{386A2A84-A063-4185-895D-9CA956D7A4BB}"/>
            </a:ext>
          </a:extLst>
        </xdr:cNvPr>
        <xdr:cNvSpPr txBox="1"/>
      </xdr:nvSpPr>
      <xdr:spPr>
        <a:xfrm>
          <a:off x="4640636" y="5681383"/>
          <a:ext cx="4415887" cy="392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tx1">
                  <a:lumMod val="75000"/>
                  <a:lumOff val="25000"/>
                </a:schemeClr>
              </a:solidFill>
              <a:effectLst/>
              <a:latin typeface="Segoe UI" panose="020B0502040204020203" pitchFamily="34" charset="0"/>
              <a:ea typeface="Roboto" panose="02000000000000000000" pitchFamily="2" charset="0"/>
              <a:cs typeface="Segoe UI" panose="020B0502040204020203" pitchFamily="34" charset="0"/>
            </a:rPr>
            <a:t>Certificate</a:t>
          </a:r>
          <a:r>
            <a:rPr lang="en-US" sz="1300" b="1" baseline="0">
              <a:solidFill>
                <a:schemeClr val="tx1">
                  <a:lumMod val="75000"/>
                  <a:lumOff val="25000"/>
                </a:schemeClr>
              </a:solidFill>
              <a:effectLst/>
              <a:latin typeface="Segoe UI" panose="020B0502040204020203" pitchFamily="34" charset="0"/>
              <a:ea typeface="Roboto" panose="02000000000000000000" pitchFamily="2" charset="0"/>
              <a:cs typeface="Segoe UI" panose="020B0502040204020203" pitchFamily="34" charset="0"/>
            </a:rPr>
            <a:t> Achievement by </a:t>
          </a:r>
          <a:r>
            <a:rPr lang="en-US" sz="1300" b="1">
              <a:solidFill>
                <a:schemeClr val="tx1">
                  <a:lumMod val="75000"/>
                  <a:lumOff val="25000"/>
                </a:schemeClr>
              </a:solidFill>
              <a:effectLst/>
              <a:latin typeface="Segoe UI" panose="020B0502040204020203" pitchFamily="34" charset="0"/>
              <a:ea typeface="Segoe UI Black" panose="020B0A02040204020203" pitchFamily="34" charset="0"/>
              <a:cs typeface="Segoe UI" panose="020B0502040204020203" pitchFamily="34" charset="0"/>
            </a:rPr>
            <a:t>Training Program</a:t>
          </a:r>
          <a:r>
            <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 </a:t>
          </a:r>
        </a:p>
      </xdr:txBody>
    </xdr:sp>
    <xdr:clientData/>
  </xdr:twoCellAnchor>
  <xdr:twoCellAnchor>
    <xdr:from>
      <xdr:col>3</xdr:col>
      <xdr:colOff>414617</xdr:colOff>
      <xdr:row>6</xdr:row>
      <xdr:rowOff>18911</xdr:rowOff>
    </xdr:from>
    <xdr:to>
      <xdr:col>14</xdr:col>
      <xdr:colOff>1190625</xdr:colOff>
      <xdr:row>16</xdr:row>
      <xdr:rowOff>48846</xdr:rowOff>
    </xdr:to>
    <xdr:sp macro="" textlink="">
      <xdr:nvSpPr>
        <xdr:cNvPr id="41" name="Rectangle: Rounded Corners 40">
          <a:extLst>
            <a:ext uri="{FF2B5EF4-FFF2-40B4-BE49-F238E27FC236}">
              <a16:creationId xmlns:a16="http://schemas.microsoft.com/office/drawing/2014/main" id="{7E1283DB-97C9-9A8B-08C9-5F75A9E6496C}"/>
            </a:ext>
          </a:extLst>
        </xdr:cNvPr>
        <xdr:cNvSpPr/>
      </xdr:nvSpPr>
      <xdr:spPr>
        <a:xfrm>
          <a:off x="4078079" y="1997180"/>
          <a:ext cx="14208700" cy="3327051"/>
        </a:xfrm>
        <a:prstGeom prst="roundRect">
          <a:avLst>
            <a:gd name="adj" fmla="val 9204"/>
          </a:avLst>
        </a:prstGeom>
        <a:noFill/>
        <a:ln>
          <a:solidFill>
            <a:schemeClr val="accent2">
              <a:lumMod val="60000"/>
              <a:lumOff val="40000"/>
              <a:alpha val="85000"/>
            </a:schemeClr>
          </a:solidFill>
        </a:ln>
        <a:effectLst>
          <a:outerShdw blurRad="215900" dist="38100" dir="21540000" rotWithShape="0">
            <a:srgbClr val="FF781D">
              <a:alpha val="34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400050</xdr:colOff>
      <xdr:row>25</xdr:row>
      <xdr:rowOff>303760</xdr:rowOff>
    </xdr:from>
    <xdr:to>
      <xdr:col>7</xdr:col>
      <xdr:colOff>1178717</xdr:colOff>
      <xdr:row>34</xdr:row>
      <xdr:rowOff>138634</xdr:rowOff>
    </xdr:to>
    <xdr:sp macro="" textlink="">
      <xdr:nvSpPr>
        <xdr:cNvPr id="42" name="Rectangle: Rounded Corners 41">
          <a:extLst>
            <a:ext uri="{FF2B5EF4-FFF2-40B4-BE49-F238E27FC236}">
              <a16:creationId xmlns:a16="http://schemas.microsoft.com/office/drawing/2014/main" id="{6B12D968-FE84-D9DD-47AA-5D1649349193}"/>
            </a:ext>
            <a:ext uri="{147F2762-F138-4A5C-976F-8EAC2B608ADB}">
              <a16:predDERef xmlns:a16="http://schemas.microsoft.com/office/drawing/2014/main" pred="{7E1283DB-97C9-9A8B-08C9-5F75A9E6496C}"/>
            </a:ext>
          </a:extLst>
        </xdr:cNvPr>
        <xdr:cNvSpPr/>
      </xdr:nvSpPr>
      <xdr:spPr>
        <a:xfrm>
          <a:off x="4063512" y="8546548"/>
          <a:ext cx="5663282" cy="2802278"/>
        </a:xfrm>
        <a:prstGeom prst="roundRect">
          <a:avLst>
            <a:gd name="adj" fmla="val 9204"/>
          </a:avLst>
        </a:prstGeom>
        <a:solidFill>
          <a:schemeClr val="bg1"/>
        </a:solidFill>
        <a:ln>
          <a:noFill/>
        </a:ln>
        <a:effectLst>
          <a:outerShdw blurRad="25400" dist="38100" dir="6120000" algn="t"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3</xdr:col>
      <xdr:colOff>22409</xdr:colOff>
      <xdr:row>27</xdr:row>
      <xdr:rowOff>168088</xdr:rowOff>
    </xdr:from>
    <xdr:to>
      <xdr:col>7</xdr:col>
      <xdr:colOff>739588</xdr:colOff>
      <xdr:row>35</xdr:row>
      <xdr:rowOff>30117</xdr:rowOff>
    </xdr:to>
    <xdr:graphicFrame macro="">
      <xdr:nvGraphicFramePr>
        <xdr:cNvPr id="2" name="Chart 1">
          <a:extLst>
            <a:ext uri="{FF2B5EF4-FFF2-40B4-BE49-F238E27FC236}">
              <a16:creationId xmlns:a16="http://schemas.microsoft.com/office/drawing/2014/main" id="{AA383308-29F5-4028-A65F-99116D0F4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621227</xdr:colOff>
      <xdr:row>6</xdr:row>
      <xdr:rowOff>116260</xdr:rowOff>
    </xdr:from>
    <xdr:to>
      <xdr:col>7</xdr:col>
      <xdr:colOff>126068</xdr:colOff>
      <xdr:row>7</xdr:row>
      <xdr:rowOff>149604</xdr:rowOff>
    </xdr:to>
    <xdr:sp macro="" textlink="">
      <xdr:nvSpPr>
        <xdr:cNvPr id="31" name="TextBox 30">
          <a:extLst>
            <a:ext uri="{FF2B5EF4-FFF2-40B4-BE49-F238E27FC236}">
              <a16:creationId xmlns:a16="http://schemas.microsoft.com/office/drawing/2014/main" id="{DE28B4A1-C93B-D475-C266-1A6AE1487265}"/>
            </a:ext>
          </a:extLst>
        </xdr:cNvPr>
        <xdr:cNvSpPr txBox="1"/>
      </xdr:nvSpPr>
      <xdr:spPr>
        <a:xfrm>
          <a:off x="4285551" y="2133319"/>
          <a:ext cx="4390605" cy="369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baseline="0">
              <a:solidFill>
                <a:schemeClr val="tx1">
                  <a:lumMod val="75000"/>
                  <a:lumOff val="25000"/>
                </a:schemeClr>
              </a:solidFill>
              <a:effectLst/>
              <a:latin typeface="Segoe UI" panose="020B0502040204020203" pitchFamily="34" charset="0"/>
              <a:ea typeface="Roboto" panose="02000000000000000000" pitchFamily="2" charset="0"/>
              <a:cs typeface="Segoe UI" panose="020B0502040204020203" pitchFamily="34" charset="0"/>
            </a:rPr>
            <a:t>Employee Performance Growth by </a:t>
          </a:r>
          <a:r>
            <a:rPr lang="en-US" sz="1300" b="1">
              <a:solidFill>
                <a:schemeClr val="tx1">
                  <a:lumMod val="75000"/>
                  <a:lumOff val="25000"/>
                </a:schemeClr>
              </a:solidFill>
              <a:effectLst/>
              <a:latin typeface="Segoe UI" panose="020B0502040204020203" pitchFamily="34" charset="0"/>
              <a:ea typeface="Segoe UI Black" panose="020B0A02040204020203" pitchFamily="34" charset="0"/>
              <a:cs typeface="Segoe UI" panose="020B0502040204020203" pitchFamily="34" charset="0"/>
            </a:rPr>
            <a:t>Training Program</a:t>
          </a:r>
          <a:r>
            <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 </a:t>
          </a:r>
        </a:p>
      </xdr:txBody>
    </xdr:sp>
    <xdr:clientData/>
  </xdr:twoCellAnchor>
  <xdr:twoCellAnchor>
    <xdr:from>
      <xdr:col>7</xdr:col>
      <xdr:colOff>1133177</xdr:colOff>
      <xdr:row>6</xdr:row>
      <xdr:rowOff>128168</xdr:rowOff>
    </xdr:from>
    <xdr:to>
      <xdr:col>11</xdr:col>
      <xdr:colOff>990343</xdr:colOff>
      <xdr:row>7</xdr:row>
      <xdr:rowOff>92453</xdr:rowOff>
    </xdr:to>
    <xdr:sp macro="" textlink="">
      <xdr:nvSpPr>
        <xdr:cNvPr id="32" name="TextBox 31">
          <a:extLst>
            <a:ext uri="{FF2B5EF4-FFF2-40B4-BE49-F238E27FC236}">
              <a16:creationId xmlns:a16="http://schemas.microsoft.com/office/drawing/2014/main" id="{A53A6791-A08C-FFB5-B7DD-C4878C953DE3}"/>
            </a:ext>
          </a:extLst>
        </xdr:cNvPr>
        <xdr:cNvSpPr txBox="1"/>
      </xdr:nvSpPr>
      <xdr:spPr>
        <a:xfrm>
          <a:off x="9683265" y="2145227"/>
          <a:ext cx="4742931" cy="300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baseline="0">
              <a:solidFill>
                <a:schemeClr val="tx1">
                  <a:lumMod val="75000"/>
                  <a:lumOff val="25000"/>
                </a:schemeClr>
              </a:solidFill>
              <a:effectLst/>
              <a:latin typeface="Segoe UI" panose="020B0502040204020203" pitchFamily="34" charset="0"/>
              <a:ea typeface="Roboto" panose="02000000000000000000" pitchFamily="2" charset="0"/>
              <a:cs typeface="Segoe UI" panose="020B0502040204020203" pitchFamily="34" charset="0"/>
            </a:rPr>
            <a:t>PreTest score vs. PostTest score Comparison</a:t>
          </a:r>
          <a:r>
            <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 </a:t>
          </a:r>
        </a:p>
      </xdr:txBody>
    </xdr:sp>
    <xdr:clientData/>
  </xdr:twoCellAnchor>
  <xdr:twoCellAnchor>
    <xdr:from>
      <xdr:col>12</xdr:col>
      <xdr:colOff>1187824</xdr:colOff>
      <xdr:row>6</xdr:row>
      <xdr:rowOff>140073</xdr:rowOff>
    </xdr:from>
    <xdr:to>
      <xdr:col>14</xdr:col>
      <xdr:colOff>974911</xdr:colOff>
      <xdr:row>7</xdr:row>
      <xdr:rowOff>92453</xdr:rowOff>
    </xdr:to>
    <xdr:sp macro="" textlink="">
      <xdr:nvSpPr>
        <xdr:cNvPr id="33" name="TextBox 32">
          <a:extLst>
            <a:ext uri="{FF2B5EF4-FFF2-40B4-BE49-F238E27FC236}">
              <a16:creationId xmlns:a16="http://schemas.microsoft.com/office/drawing/2014/main" id="{A40BD821-2415-24A9-FAC3-9C1C4C1336C3}"/>
            </a:ext>
          </a:extLst>
        </xdr:cNvPr>
        <xdr:cNvSpPr txBox="1"/>
      </xdr:nvSpPr>
      <xdr:spPr>
        <a:xfrm>
          <a:off x="15845118" y="2157132"/>
          <a:ext cx="2229969" cy="288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baseline="0">
              <a:solidFill>
                <a:schemeClr val="tx1">
                  <a:lumMod val="75000"/>
                  <a:lumOff val="25000"/>
                </a:schemeClr>
              </a:solidFill>
              <a:effectLst/>
              <a:latin typeface="Segoe UI" panose="020B0502040204020203" pitchFamily="34" charset="0"/>
              <a:ea typeface="Roboto" panose="02000000000000000000" pitchFamily="2" charset="0"/>
              <a:cs typeface="Segoe UI" panose="020B0502040204020203" pitchFamily="34" charset="0"/>
            </a:rPr>
            <a:t>Employee Success Rate</a:t>
          </a:r>
          <a:endPar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endParaRPr>
        </a:p>
      </xdr:txBody>
    </xdr:sp>
    <xdr:clientData/>
  </xdr:twoCellAnchor>
  <xdr:twoCellAnchor>
    <xdr:from>
      <xdr:col>8</xdr:col>
      <xdr:colOff>403413</xdr:colOff>
      <xdr:row>16</xdr:row>
      <xdr:rowOff>296259</xdr:rowOff>
    </xdr:from>
    <xdr:to>
      <xdr:col>14</xdr:col>
      <xdr:colOff>808224</xdr:colOff>
      <xdr:row>17</xdr:row>
      <xdr:rowOff>272446</xdr:rowOff>
    </xdr:to>
    <xdr:sp macro="" textlink="">
      <xdr:nvSpPr>
        <xdr:cNvPr id="34" name="TextBox 33">
          <a:extLst>
            <a:ext uri="{FF2B5EF4-FFF2-40B4-BE49-F238E27FC236}">
              <a16:creationId xmlns:a16="http://schemas.microsoft.com/office/drawing/2014/main" id="{CE15FC70-DF32-0035-FB16-3A234C716ED3}"/>
            </a:ext>
          </a:extLst>
        </xdr:cNvPr>
        <xdr:cNvSpPr txBox="1"/>
      </xdr:nvSpPr>
      <xdr:spPr>
        <a:xfrm>
          <a:off x="10174942" y="5675083"/>
          <a:ext cx="7733458" cy="312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tx1">
                  <a:lumMod val="75000"/>
                  <a:lumOff val="25000"/>
                </a:schemeClr>
              </a:solidFill>
              <a:effectLst/>
              <a:latin typeface="Segoe UI" panose="020B0502040204020203" pitchFamily="34" charset="0"/>
              <a:ea typeface="+mn-ea"/>
              <a:cs typeface="Segoe UI" panose="020B0502040204020203" pitchFamily="34" charset="0"/>
            </a:rPr>
            <a:t>Post-Test</a:t>
          </a:r>
          <a:r>
            <a:rPr lang="en-US" sz="1300" b="1" baseline="0">
              <a:solidFill>
                <a:schemeClr val="tx1">
                  <a:lumMod val="75000"/>
                  <a:lumOff val="25000"/>
                </a:schemeClr>
              </a:solidFill>
              <a:effectLst/>
              <a:latin typeface="Segoe UI" panose="020B0502040204020203" pitchFamily="34" charset="0"/>
              <a:ea typeface="+mn-ea"/>
              <a:cs typeface="Segoe UI" panose="020B0502040204020203" pitchFamily="34" charset="0"/>
            </a:rPr>
            <a:t> Score Comparison across Training Programs </a:t>
          </a:r>
          <a:r>
            <a:rPr lang="en-US" sz="1400" b="1"/>
            <a:t>—</a:t>
          </a:r>
          <a:r>
            <a:rPr lang="en-US" sz="1400" b="1" baseline="0"/>
            <a:t> </a:t>
          </a:r>
          <a:r>
            <a:rPr lang="en-US" sz="1300" b="1">
              <a:solidFill>
                <a:schemeClr val="tx1">
                  <a:lumMod val="75000"/>
                  <a:lumOff val="25000"/>
                </a:schemeClr>
              </a:solidFill>
              <a:effectLst/>
              <a:latin typeface="Segoe UI" panose="020B0502040204020203" pitchFamily="34" charset="0"/>
              <a:ea typeface="+mn-ea"/>
              <a:cs typeface="Segoe UI" panose="020B0502040204020203" pitchFamily="34" charset="0"/>
            </a:rPr>
            <a:t>Certified vs. Non-Certified Employee </a:t>
          </a:r>
          <a:endPar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endParaRPr>
        </a:p>
      </xdr:txBody>
    </xdr:sp>
    <xdr:clientData/>
  </xdr:twoCellAnchor>
  <xdr:twoCellAnchor>
    <xdr:from>
      <xdr:col>9</xdr:col>
      <xdr:colOff>785813</xdr:colOff>
      <xdr:row>26</xdr:row>
      <xdr:rowOff>119062</xdr:rowOff>
    </xdr:from>
    <xdr:to>
      <xdr:col>13</xdr:col>
      <xdr:colOff>464343</xdr:colOff>
      <xdr:row>27</xdr:row>
      <xdr:rowOff>107155</xdr:rowOff>
    </xdr:to>
    <xdr:sp macro="" textlink="">
      <xdr:nvSpPr>
        <xdr:cNvPr id="44" name="TextBox 43">
          <a:extLst>
            <a:ext uri="{FF2B5EF4-FFF2-40B4-BE49-F238E27FC236}">
              <a16:creationId xmlns:a16="http://schemas.microsoft.com/office/drawing/2014/main" id="{67D12821-90C8-459B-B8E7-71B6D1727E2C}"/>
            </a:ext>
          </a:extLst>
        </xdr:cNvPr>
        <xdr:cNvSpPr txBox="1"/>
      </xdr:nvSpPr>
      <xdr:spPr>
        <a:xfrm>
          <a:off x="11778784" y="8859650"/>
          <a:ext cx="4564294" cy="324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300" b="1" baseline="0">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Trainer Performance</a:t>
          </a:r>
        </a:p>
        <a:p>
          <a:pPr algn="ctr"/>
          <a:endPar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endParaRPr>
        </a:p>
      </xdr:txBody>
    </xdr:sp>
    <xdr:clientData/>
  </xdr:twoCellAnchor>
  <xdr:twoCellAnchor>
    <xdr:from>
      <xdr:col>4</xdr:col>
      <xdr:colOff>214313</xdr:colOff>
      <xdr:row>26</xdr:row>
      <xdr:rowOff>119062</xdr:rowOff>
    </xdr:from>
    <xdr:to>
      <xdr:col>6</xdr:col>
      <xdr:colOff>1095376</xdr:colOff>
      <xdr:row>27</xdr:row>
      <xdr:rowOff>95250</xdr:rowOff>
    </xdr:to>
    <xdr:sp macro="" textlink="">
      <xdr:nvSpPr>
        <xdr:cNvPr id="12" name="TextBox 11">
          <a:extLst>
            <a:ext uri="{FF2B5EF4-FFF2-40B4-BE49-F238E27FC236}">
              <a16:creationId xmlns:a16="http://schemas.microsoft.com/office/drawing/2014/main" id="{E8CBD5F2-17F6-4A50-8720-9246B1B7BD43}"/>
            </a:ext>
          </a:extLst>
        </xdr:cNvPr>
        <xdr:cNvSpPr txBox="1"/>
      </xdr:nvSpPr>
      <xdr:spPr>
        <a:xfrm>
          <a:off x="5100078" y="8859650"/>
          <a:ext cx="3323945" cy="312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baseline="0">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 Top Training Programs</a:t>
          </a:r>
          <a:endParaRPr lang="en-US" sz="1300" b="1">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endParaRPr>
        </a:p>
        <a:p>
          <a:pPr algn="ctr"/>
          <a:r>
            <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rPr>
            <a:t> </a:t>
          </a:r>
        </a:p>
      </xdr:txBody>
    </xdr:sp>
    <xdr:clientData/>
  </xdr:twoCellAnchor>
  <xdr:twoCellAnchor editAs="absolute">
    <xdr:from>
      <xdr:col>1</xdr:col>
      <xdr:colOff>202406</xdr:colOff>
      <xdr:row>18</xdr:row>
      <xdr:rowOff>285750</xdr:rowOff>
    </xdr:from>
    <xdr:to>
      <xdr:col>3</xdr:col>
      <xdr:colOff>11906</xdr:colOff>
      <xdr:row>23</xdr:row>
      <xdr:rowOff>130968</xdr:rowOff>
    </xdr:to>
    <mc:AlternateContent xmlns:mc="http://schemas.openxmlformats.org/markup-compatibility/2006" xmlns:a14="http://schemas.microsoft.com/office/drawing/2010/main">
      <mc:Choice Requires="a14">
        <xdr:graphicFrame macro="">
          <xdr:nvGraphicFramePr>
            <xdr:cNvPr id="37" name="Year 3">
              <a:extLst>
                <a:ext uri="{FF2B5EF4-FFF2-40B4-BE49-F238E27FC236}">
                  <a16:creationId xmlns:a16="http://schemas.microsoft.com/office/drawing/2014/main" id="{AA755552-9740-4B61-9267-C4EE73CE9459}"/>
                </a:ext>
                <a:ext uri="{147F2762-F138-4A5C-976F-8EAC2B608ADB}">
                  <a16:predDERef xmlns:a16="http://schemas.microsoft.com/office/drawing/2014/main" pred="{E8CBD5F2-17F6-4A50-8720-9246B1B7BD43}"/>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423560" y="6220558"/>
              <a:ext cx="2251808" cy="1493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177676</xdr:colOff>
      <xdr:row>24</xdr:row>
      <xdr:rowOff>24423</xdr:rowOff>
    </xdr:from>
    <xdr:to>
      <xdr:col>3</xdr:col>
      <xdr:colOff>10990</xdr:colOff>
      <xdr:row>30</xdr:row>
      <xdr:rowOff>244231</xdr:rowOff>
    </xdr:to>
    <mc:AlternateContent xmlns:mc="http://schemas.openxmlformats.org/markup-compatibility/2006" xmlns:a14="http://schemas.microsoft.com/office/drawing/2010/main">
      <mc:Choice Requires="a14">
        <xdr:graphicFrame macro="">
          <xdr:nvGraphicFramePr>
            <xdr:cNvPr id="47" name="Training Type 4">
              <a:extLst>
                <a:ext uri="{FF2B5EF4-FFF2-40B4-BE49-F238E27FC236}">
                  <a16:creationId xmlns:a16="http://schemas.microsoft.com/office/drawing/2014/main" id="{9CA92D42-DD15-4830-BA25-F11CDBB4BB89}"/>
                </a:ext>
              </a:extLst>
            </xdr:cNvPr>
            <xdr:cNvGraphicFramePr/>
          </xdr:nvGraphicFramePr>
          <xdr:xfrm>
            <a:off x="0" y="0"/>
            <a:ext cx="0" cy="0"/>
          </xdr:xfrm>
          <a:graphic>
            <a:graphicData uri="http://schemas.microsoft.com/office/drawing/2010/slicer">
              <sle:slicer xmlns:sle="http://schemas.microsoft.com/office/drawing/2010/slicer" name="Training Type 4"/>
            </a:graphicData>
          </a:graphic>
        </xdr:graphicFrame>
      </mc:Choice>
      <mc:Fallback xmlns="">
        <xdr:sp macro="" textlink="">
          <xdr:nvSpPr>
            <xdr:cNvPr id="0" name=""/>
            <xdr:cNvSpPr>
              <a:spLocks noTextEdit="1"/>
            </xdr:cNvSpPr>
          </xdr:nvSpPr>
          <xdr:spPr>
            <a:xfrm>
              <a:off x="1398830" y="7937500"/>
              <a:ext cx="2275622" cy="2198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258188</xdr:colOff>
      <xdr:row>2</xdr:row>
      <xdr:rowOff>301595</xdr:rowOff>
    </xdr:from>
    <xdr:to>
      <xdr:col>2</xdr:col>
      <xdr:colOff>1141165</xdr:colOff>
      <xdr:row>6</xdr:row>
      <xdr:rowOff>226217</xdr:rowOff>
    </xdr:to>
    <xdr:pic>
      <xdr:nvPicPr>
        <xdr:cNvPr id="49" name="Picture 48">
          <a:extLst>
            <a:ext uri="{FF2B5EF4-FFF2-40B4-BE49-F238E27FC236}">
              <a16:creationId xmlns:a16="http://schemas.microsoft.com/office/drawing/2014/main" id="{BB1D04FE-8540-4C2D-AF60-C80CD17ABED1}"/>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472626" y="968345"/>
          <a:ext cx="2097414" cy="12581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226218</xdr:colOff>
      <xdr:row>2</xdr:row>
      <xdr:rowOff>83343</xdr:rowOff>
    </xdr:from>
    <xdr:to>
      <xdr:col>3</xdr:col>
      <xdr:colOff>15238</xdr:colOff>
      <xdr:row>3</xdr:row>
      <xdr:rowOff>0</xdr:rowOff>
    </xdr:to>
    <xdr:grpSp>
      <xdr:nvGrpSpPr>
        <xdr:cNvPr id="50" name="Group 49">
          <a:extLst>
            <a:ext uri="{FF2B5EF4-FFF2-40B4-BE49-F238E27FC236}">
              <a16:creationId xmlns:a16="http://schemas.microsoft.com/office/drawing/2014/main" id="{C491FC96-3467-4628-AF21-D1B703E50E97}"/>
            </a:ext>
          </a:extLst>
        </xdr:cNvPr>
        <xdr:cNvGrpSpPr/>
      </xdr:nvGrpSpPr>
      <xdr:grpSpPr>
        <a:xfrm>
          <a:off x="1447372" y="742766"/>
          <a:ext cx="2231328" cy="246369"/>
          <a:chOff x="1366291" y="841383"/>
          <a:chExt cx="2217895" cy="250032"/>
        </a:xfrm>
      </xdr:grpSpPr>
      <xdr:pic>
        <xdr:nvPicPr>
          <xdr:cNvPr id="51" name="Picture 50">
            <a:extLst>
              <a:ext uri="{FF2B5EF4-FFF2-40B4-BE49-F238E27FC236}">
                <a16:creationId xmlns:a16="http://schemas.microsoft.com/office/drawing/2014/main" id="{617CF828-89CC-F506-B4C7-799856E6BAD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366291" y="841383"/>
            <a:ext cx="247464" cy="239514"/>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52" name="TextBox 51">
            <a:extLst>
              <a:ext uri="{FF2B5EF4-FFF2-40B4-BE49-F238E27FC236}">
                <a16:creationId xmlns:a16="http://schemas.microsoft.com/office/drawing/2014/main" id="{E319775C-E4BC-B829-3215-D3ABB4101FBC}"/>
              </a:ext>
            </a:extLst>
          </xdr:cNvPr>
          <xdr:cNvSpPr txBox="1"/>
        </xdr:nvSpPr>
        <xdr:spPr>
          <a:xfrm>
            <a:off x="1663947" y="841384"/>
            <a:ext cx="1920239"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lumMod val="85000"/>
                  </a:schemeClr>
                </a:solidFill>
                <a:latin typeface="Calibri" panose="020F0502020204030204" pitchFamily="34" charset="0"/>
                <a:ea typeface="Roboto" panose="02000000000000000000" pitchFamily="2" charset="0"/>
                <a:cs typeface="Calibri" panose="020F0502020204030204" pitchFamily="34" charset="0"/>
              </a:rPr>
              <a:t>Welcome Back</a:t>
            </a:r>
            <a:r>
              <a:rPr lang="en-US" sz="1050" b="1" baseline="0">
                <a:solidFill>
                  <a:schemeClr val="bg1">
                    <a:lumMod val="85000"/>
                  </a:schemeClr>
                </a:solidFill>
                <a:latin typeface="Calibri" panose="020F0502020204030204" pitchFamily="34" charset="0"/>
                <a:ea typeface="Roboto" panose="02000000000000000000" pitchFamily="2" charset="0"/>
                <a:cs typeface="Calibri" panose="020F0502020204030204" pitchFamily="34" charset="0"/>
              </a:rPr>
              <a:t> </a:t>
            </a:r>
            <a:r>
              <a:rPr lang="en-US" sz="1050" b="1">
                <a:solidFill>
                  <a:schemeClr val="bg1">
                    <a:lumMod val="85000"/>
                  </a:schemeClr>
                </a:solidFill>
                <a:latin typeface="Calibri" panose="020F0502020204030204" pitchFamily="34" charset="0"/>
                <a:ea typeface="Roboto" panose="02000000000000000000" pitchFamily="2" charset="0"/>
                <a:cs typeface="Calibri" panose="020F0502020204030204" pitchFamily="34" charset="0"/>
              </a:rPr>
              <a:t>Guest User </a:t>
            </a:r>
          </a:p>
          <a:p>
            <a:endParaRPr lang="en-US" sz="800" b="0">
              <a:solidFill>
                <a:schemeClr val="bg1"/>
              </a:solidFill>
              <a:latin typeface="Consolas" panose="020B0609020204030204" pitchFamily="49" charset="0"/>
              <a:ea typeface="Roboto" panose="02000000000000000000" pitchFamily="2" charset="0"/>
              <a:cs typeface="Cordia New" panose="020B0502040204020203" pitchFamily="34" charset="-34"/>
            </a:endParaRPr>
          </a:p>
        </xdr:txBody>
      </xdr:sp>
    </xdr:grpSp>
    <xdr:clientData/>
  </xdr:twoCellAnchor>
  <xdr:twoCellAnchor>
    <xdr:from>
      <xdr:col>1</xdr:col>
      <xdr:colOff>238125</xdr:colOff>
      <xdr:row>17</xdr:row>
      <xdr:rowOff>130935</xdr:rowOff>
    </xdr:from>
    <xdr:to>
      <xdr:col>3</xdr:col>
      <xdr:colOff>-1</xdr:colOff>
      <xdr:row>18</xdr:row>
      <xdr:rowOff>97938</xdr:rowOff>
    </xdr:to>
    <xdr:grpSp>
      <xdr:nvGrpSpPr>
        <xdr:cNvPr id="5" name="Group 4">
          <a:extLst>
            <a:ext uri="{FF2B5EF4-FFF2-40B4-BE49-F238E27FC236}">
              <a16:creationId xmlns:a16="http://schemas.microsoft.com/office/drawing/2014/main" id="{0017C4D6-E326-4D12-BF40-CE8ADC47F8C0}"/>
            </a:ext>
          </a:extLst>
        </xdr:cNvPr>
        <xdr:cNvGrpSpPr/>
      </xdr:nvGrpSpPr>
      <xdr:grpSpPr>
        <a:xfrm>
          <a:off x="1459279" y="5736031"/>
          <a:ext cx="2204182" cy="296715"/>
          <a:chOff x="547455" y="2365436"/>
          <a:chExt cx="1780476" cy="221807"/>
        </a:xfrm>
      </xdr:grpSpPr>
      <xdr:sp macro="" textlink="">
        <xdr:nvSpPr>
          <xdr:cNvPr id="6" name="TextBox 5">
            <a:extLst>
              <a:ext uri="{FF2B5EF4-FFF2-40B4-BE49-F238E27FC236}">
                <a16:creationId xmlns:a16="http://schemas.microsoft.com/office/drawing/2014/main" id="{B3B3736B-F1CB-5C2E-8F3A-76EC7E4F72EC}"/>
              </a:ext>
            </a:extLst>
          </xdr:cNvPr>
          <xdr:cNvSpPr txBox="1"/>
        </xdr:nvSpPr>
        <xdr:spPr>
          <a:xfrm>
            <a:off x="547455" y="2365436"/>
            <a:ext cx="1725716" cy="198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50">
                <a:solidFill>
                  <a:srgbClr val="C2C2C2"/>
                </a:solidFill>
                <a:latin typeface="Calibri" panose="020F0502020204030204" pitchFamily="34" charset="0"/>
                <a:cs typeface="Calibri" panose="020F0502020204030204" pitchFamily="34" charset="0"/>
              </a:rPr>
              <a:t>Filter</a:t>
            </a:r>
          </a:p>
        </xdr:txBody>
      </xdr:sp>
      <xdr:cxnSp macro="">
        <xdr:nvCxnSpPr>
          <xdr:cNvPr id="7" name="Straight Connector 6">
            <a:extLst>
              <a:ext uri="{FF2B5EF4-FFF2-40B4-BE49-F238E27FC236}">
                <a16:creationId xmlns:a16="http://schemas.microsoft.com/office/drawing/2014/main" id="{438F04BC-B551-4773-72C5-0C38C5971C84}"/>
              </a:ext>
            </a:extLst>
          </xdr:cNvPr>
          <xdr:cNvCxnSpPr/>
        </xdr:nvCxnSpPr>
        <xdr:spPr>
          <a:xfrm>
            <a:off x="552495" y="2587243"/>
            <a:ext cx="1775436" cy="0"/>
          </a:xfrm>
          <a:prstGeom prst="line">
            <a:avLst/>
          </a:prstGeom>
          <a:ln w="17780">
            <a:solidFill>
              <a:srgbClr val="474747"/>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8</xdr:col>
      <xdr:colOff>504265</xdr:colOff>
      <xdr:row>27</xdr:row>
      <xdr:rowOff>100852</xdr:rowOff>
    </xdr:from>
    <xdr:to>
      <xdr:col>14</xdr:col>
      <xdr:colOff>1042147</xdr:colOff>
      <xdr:row>33</xdr:row>
      <xdr:rowOff>282449</xdr:rowOff>
    </xdr:to>
    <xdr:graphicFrame macro="">
      <xdr:nvGraphicFramePr>
        <xdr:cNvPr id="21" name="Chart 20">
          <a:extLst>
            <a:ext uri="{FF2B5EF4-FFF2-40B4-BE49-F238E27FC236}">
              <a16:creationId xmlns:a16="http://schemas.microsoft.com/office/drawing/2014/main" id="{252FCD37-0F7B-4AAC-AF94-84A00383C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414616</xdr:colOff>
      <xdr:row>4</xdr:row>
      <xdr:rowOff>201706</xdr:rowOff>
    </xdr:from>
    <xdr:to>
      <xdr:col>14</xdr:col>
      <xdr:colOff>963705</xdr:colOff>
      <xdr:row>5</xdr:row>
      <xdr:rowOff>224118</xdr:rowOff>
    </xdr:to>
    <xdr:sp macro="" textlink="">
      <xdr:nvSpPr>
        <xdr:cNvPr id="22" name="TextBox 21">
          <a:extLst>
            <a:ext uri="{FF2B5EF4-FFF2-40B4-BE49-F238E27FC236}">
              <a16:creationId xmlns:a16="http://schemas.microsoft.com/office/drawing/2014/main" id="{6E17CB3F-9207-4E81-B874-22C05DB5C3D5}"/>
            </a:ext>
          </a:extLst>
        </xdr:cNvPr>
        <xdr:cNvSpPr txBox="1"/>
      </xdr:nvSpPr>
      <xdr:spPr>
        <a:xfrm>
          <a:off x="4078940" y="1546412"/>
          <a:ext cx="13984941"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50" b="1">
              <a:solidFill>
                <a:schemeClr val="bg1">
                  <a:lumMod val="65000"/>
                </a:schemeClr>
              </a:solidFill>
              <a:latin typeface="Calibri" panose="020F0502020204030204" pitchFamily="34" charset="0"/>
              <a:cs typeface="Calibri" panose="020F0502020204030204" pitchFamily="34" charset="0"/>
            </a:rPr>
            <a:t>To assess the effectiveness of training this</a:t>
          </a:r>
          <a:r>
            <a:rPr lang="en-US" sz="1150" b="1" baseline="0">
              <a:solidFill>
                <a:schemeClr val="bg1">
                  <a:lumMod val="65000"/>
                </a:schemeClr>
              </a:solidFill>
              <a:latin typeface="Calibri" panose="020F0502020204030204" pitchFamily="34" charset="0"/>
              <a:cs typeface="Calibri" panose="020F0502020204030204" pitchFamily="34" charset="0"/>
            </a:rPr>
            <a:t> report shows comparison between </a:t>
          </a:r>
          <a:r>
            <a:rPr lang="en-US" sz="1150" b="1" baseline="0">
              <a:solidFill>
                <a:schemeClr val="bg1">
                  <a:lumMod val="65000"/>
                </a:schemeClr>
              </a:solidFill>
              <a:latin typeface="Calibri" panose="020F0502020204030204" pitchFamily="34" charset="0"/>
              <a:ea typeface="+mn-ea"/>
              <a:cs typeface="Calibri" panose="020F0502020204030204" pitchFamily="34" charset="0"/>
            </a:rPr>
            <a:t>pre-test and post-test scores, employee performance and success rate, trainer effectiveness through feedback score, and certification outcomes.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1178020</xdr:colOff>
      <xdr:row>1</xdr:row>
      <xdr:rowOff>166687</xdr:rowOff>
    </xdr:from>
    <xdr:to>
      <xdr:col>13</xdr:col>
      <xdr:colOff>775607</xdr:colOff>
      <xdr:row>57</xdr:row>
      <xdr:rowOff>176893</xdr:rowOff>
    </xdr:to>
    <xdr:grpSp>
      <xdr:nvGrpSpPr>
        <xdr:cNvPr id="2" name="Group 1">
          <a:extLst>
            <a:ext uri="{FF2B5EF4-FFF2-40B4-BE49-F238E27FC236}">
              <a16:creationId xmlns:a16="http://schemas.microsoft.com/office/drawing/2014/main" id="{C33FB90D-567A-42BF-A47D-921F1B313778}"/>
            </a:ext>
          </a:extLst>
        </xdr:cNvPr>
        <xdr:cNvGrpSpPr/>
      </xdr:nvGrpSpPr>
      <xdr:grpSpPr>
        <a:xfrm>
          <a:off x="1178020" y="357187"/>
          <a:ext cx="15385275" cy="10678206"/>
          <a:chOff x="58110" y="12596"/>
          <a:chExt cx="15464954" cy="10062662"/>
        </a:xfrm>
        <a:effectLst/>
      </xdr:grpSpPr>
      <xdr:pic>
        <xdr:nvPicPr>
          <xdr:cNvPr id="3" name="Picture 2">
            <a:extLst>
              <a:ext uri="{FF2B5EF4-FFF2-40B4-BE49-F238E27FC236}">
                <a16:creationId xmlns:a16="http://schemas.microsoft.com/office/drawing/2014/main" id="{7FF223C7-10B1-DCB2-CB75-047C5706DFCD}"/>
              </a:ext>
            </a:extLst>
          </xdr:cNvPr>
          <xdr:cNvPicPr>
            <a:picLocks noChangeAspect="1"/>
          </xdr:cNvPicPr>
        </xdr:nvPicPr>
        <xdr:blipFill>
          <a:blip xmlns:r="http://schemas.openxmlformats.org/officeDocument/2006/relationships" r:embed="rId1"/>
          <a:stretch>
            <a:fillRect/>
          </a:stretch>
        </xdr:blipFill>
        <xdr:spPr>
          <a:xfrm>
            <a:off x="58110" y="12596"/>
            <a:ext cx="15464954" cy="10062662"/>
          </a:xfrm>
          <a:prstGeom prst="rect">
            <a:avLst/>
          </a:prstGeom>
        </xdr:spPr>
      </xdr:pic>
      <xdr:sp macro="" textlink="">
        <xdr:nvSpPr>
          <xdr:cNvPr id="4" name="Rectangle: Rounded Corners 3">
            <a:extLst>
              <a:ext uri="{FF2B5EF4-FFF2-40B4-BE49-F238E27FC236}">
                <a16:creationId xmlns:a16="http://schemas.microsoft.com/office/drawing/2014/main" id="{CDABFDEC-F952-CA99-F704-3CB56EEF557C}"/>
              </a:ext>
            </a:extLst>
          </xdr:cNvPr>
          <xdr:cNvSpPr/>
        </xdr:nvSpPr>
        <xdr:spPr>
          <a:xfrm>
            <a:off x="2727657" y="114567"/>
            <a:ext cx="12659802" cy="9837270"/>
          </a:xfrm>
          <a:prstGeom prst="roundRect">
            <a:avLst>
              <a:gd name="adj" fmla="val 3220"/>
            </a:avLst>
          </a:prstGeom>
          <a:solidFill>
            <a:srgbClr val="FEF7F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182</xdr:col>
      <xdr:colOff>0</xdr:colOff>
      <xdr:row>266</xdr:row>
      <xdr:rowOff>0</xdr:rowOff>
    </xdr:from>
    <xdr:to>
      <xdr:col>183</xdr:col>
      <xdr:colOff>302653</xdr:colOff>
      <xdr:row>271</xdr:row>
      <xdr:rowOff>2146</xdr:rowOff>
    </xdr:to>
    <xdr:pic>
      <xdr:nvPicPr>
        <xdr:cNvPr id="11" name="Graphic 10" descr="Checklist with solid fill">
          <a:extLst>
            <a:ext uri="{FF2B5EF4-FFF2-40B4-BE49-F238E27FC236}">
              <a16:creationId xmlns:a16="http://schemas.microsoft.com/office/drawing/2014/main" id="{AE2AD0F2-D257-4A82-92A6-9A4361C3330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1894400" y="50673000"/>
          <a:ext cx="1521853" cy="954646"/>
        </a:xfrm>
        <a:prstGeom prst="rect">
          <a:avLst/>
        </a:prstGeom>
      </xdr:spPr>
    </xdr:pic>
    <xdr:clientData/>
  </xdr:twoCellAnchor>
  <xdr:twoCellAnchor>
    <xdr:from>
      <xdr:col>182</xdr:col>
      <xdr:colOff>161925</xdr:colOff>
      <xdr:row>266</xdr:row>
      <xdr:rowOff>76200</xdr:rowOff>
    </xdr:from>
    <xdr:to>
      <xdr:col>183</xdr:col>
      <xdr:colOff>140728</xdr:colOff>
      <xdr:row>270</xdr:row>
      <xdr:rowOff>108397</xdr:rowOff>
    </xdr:to>
    <xdr:grpSp>
      <xdr:nvGrpSpPr>
        <xdr:cNvPr id="12" name="Graphic 20" descr="Checklist with solid fill">
          <a:extLst>
            <a:ext uri="{FF2B5EF4-FFF2-40B4-BE49-F238E27FC236}">
              <a16:creationId xmlns:a16="http://schemas.microsoft.com/office/drawing/2014/main" id="{943AF50C-A1D2-4A29-9445-69F490AED8C6}"/>
            </a:ext>
          </a:extLst>
        </xdr:cNvPr>
        <xdr:cNvGrpSpPr/>
      </xdr:nvGrpSpPr>
      <xdr:grpSpPr>
        <a:xfrm>
          <a:off x="221189550" y="50749200"/>
          <a:ext cx="1193241" cy="794197"/>
          <a:chOff x="111499784" y="48608087"/>
          <a:chExt cx="590550" cy="762000"/>
        </a:xfrm>
        <a:solidFill>
          <a:schemeClr val="lt1"/>
        </a:solidFill>
      </xdr:grpSpPr>
      <xdr:sp macro="" textlink="">
        <xdr:nvSpPr>
          <xdr:cNvPr id="13" name="Freeform: Shape 12">
            <a:extLst>
              <a:ext uri="{FF2B5EF4-FFF2-40B4-BE49-F238E27FC236}">
                <a16:creationId xmlns:a16="http://schemas.microsoft.com/office/drawing/2014/main" id="{2A7B58E5-8986-8EA5-1489-50A731618EA0}"/>
              </a:ext>
            </a:extLst>
          </xdr:cNvPr>
          <xdr:cNvSpPr/>
        </xdr:nvSpPr>
        <xdr:spPr>
          <a:xfrm>
            <a:off x="111499784" y="48608087"/>
            <a:ext cx="590550" cy="762000"/>
          </a:xfrm>
          <a:custGeom>
            <a:avLst/>
            <a:gdLst>
              <a:gd name="connsiteX0" fmla="*/ 57150 w 590550"/>
              <a:gd name="connsiteY0" fmla="*/ 57150 h 762000"/>
              <a:gd name="connsiteX1" fmla="*/ 533400 w 590550"/>
              <a:gd name="connsiteY1" fmla="*/ 57150 h 762000"/>
              <a:gd name="connsiteX2" fmla="*/ 533400 w 590550"/>
              <a:gd name="connsiteY2" fmla="*/ 704850 h 762000"/>
              <a:gd name="connsiteX3" fmla="*/ 57150 w 590550"/>
              <a:gd name="connsiteY3" fmla="*/ 704850 h 762000"/>
              <a:gd name="connsiteX4" fmla="*/ 57150 w 590550"/>
              <a:gd name="connsiteY4" fmla="*/ 57150 h 762000"/>
              <a:gd name="connsiteX5" fmla="*/ 0 w 590550"/>
              <a:gd name="connsiteY5" fmla="*/ 762000 h 762000"/>
              <a:gd name="connsiteX6" fmla="*/ 590550 w 590550"/>
              <a:gd name="connsiteY6" fmla="*/ 762000 h 762000"/>
              <a:gd name="connsiteX7" fmla="*/ 590550 w 590550"/>
              <a:gd name="connsiteY7" fmla="*/ 0 h 762000"/>
              <a:gd name="connsiteX8" fmla="*/ 0 w 590550"/>
              <a:gd name="connsiteY8" fmla="*/ 0 h 762000"/>
              <a:gd name="connsiteX9" fmla="*/ 0 w 590550"/>
              <a:gd name="connsiteY9" fmla="*/ 762000 h 76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590550" h="762000">
                <a:moveTo>
                  <a:pt x="57150" y="57150"/>
                </a:moveTo>
                <a:lnTo>
                  <a:pt x="533400" y="57150"/>
                </a:lnTo>
                <a:lnTo>
                  <a:pt x="533400" y="704850"/>
                </a:lnTo>
                <a:lnTo>
                  <a:pt x="57150" y="704850"/>
                </a:lnTo>
                <a:lnTo>
                  <a:pt x="57150" y="57150"/>
                </a:lnTo>
                <a:close/>
                <a:moveTo>
                  <a:pt x="0" y="762000"/>
                </a:moveTo>
                <a:lnTo>
                  <a:pt x="590550" y="762000"/>
                </a:lnTo>
                <a:lnTo>
                  <a:pt x="590550" y="0"/>
                </a:lnTo>
                <a:lnTo>
                  <a:pt x="0" y="0"/>
                </a:lnTo>
                <a:lnTo>
                  <a:pt x="0" y="762000"/>
                </a:lnTo>
                <a:close/>
              </a:path>
            </a:pathLst>
          </a:custGeom>
          <a:solidFill>
            <a:schemeClr val="lt1"/>
          </a:solidFill>
          <a:ln w="12700" cap="flat">
            <a:solidFill>
              <a:schemeClr val="dk1"/>
            </a:solidFill>
            <a:prstDash val="solid"/>
            <a:miter/>
          </a:ln>
        </xdr:spPr>
        <xdr:txBody>
          <a:bodyPr rtlCol="0" anchor="ctr"/>
          <a:lstStyle/>
          <a:p>
            <a:endParaRPr lang="en-US"/>
          </a:p>
        </xdr:txBody>
      </xdr:sp>
      <xdr:sp macro="" textlink="">
        <xdr:nvSpPr>
          <xdr:cNvPr id="14" name="Freeform: Shape 13">
            <a:extLst>
              <a:ext uri="{FF2B5EF4-FFF2-40B4-BE49-F238E27FC236}">
                <a16:creationId xmlns:a16="http://schemas.microsoft.com/office/drawing/2014/main" id="{948AE822-22F6-1567-F8F4-68F34D7A1E62}"/>
              </a:ext>
            </a:extLst>
          </xdr:cNvPr>
          <xdr:cNvSpPr/>
        </xdr:nvSpPr>
        <xdr:spPr>
          <a:xfrm>
            <a:off x="111814109" y="48750962"/>
            <a:ext cx="161925" cy="38100"/>
          </a:xfrm>
          <a:custGeom>
            <a:avLst/>
            <a:gdLst>
              <a:gd name="connsiteX0" fmla="*/ 0 w 161925"/>
              <a:gd name="connsiteY0" fmla="*/ 0 h 38100"/>
              <a:gd name="connsiteX1" fmla="*/ 161925 w 161925"/>
              <a:gd name="connsiteY1" fmla="*/ 0 h 38100"/>
              <a:gd name="connsiteX2" fmla="*/ 161925 w 161925"/>
              <a:gd name="connsiteY2" fmla="*/ 38100 h 38100"/>
              <a:gd name="connsiteX3" fmla="*/ 0 w 161925"/>
              <a:gd name="connsiteY3" fmla="*/ 38100 h 38100"/>
            </a:gdLst>
            <a:ahLst/>
            <a:cxnLst>
              <a:cxn ang="0">
                <a:pos x="connsiteX0" y="connsiteY0"/>
              </a:cxn>
              <a:cxn ang="0">
                <a:pos x="connsiteX1" y="connsiteY1"/>
              </a:cxn>
              <a:cxn ang="0">
                <a:pos x="connsiteX2" y="connsiteY2"/>
              </a:cxn>
              <a:cxn ang="0">
                <a:pos x="connsiteX3" y="connsiteY3"/>
              </a:cxn>
            </a:cxnLst>
            <a:rect l="l" t="t" r="r" b="b"/>
            <a:pathLst>
              <a:path w="161925" h="38100">
                <a:moveTo>
                  <a:pt x="0" y="0"/>
                </a:moveTo>
                <a:lnTo>
                  <a:pt x="161925" y="0"/>
                </a:lnTo>
                <a:lnTo>
                  <a:pt x="161925" y="38100"/>
                </a:lnTo>
                <a:lnTo>
                  <a:pt x="0" y="38100"/>
                </a:lnTo>
                <a:close/>
              </a:path>
            </a:pathLst>
          </a:custGeom>
          <a:solidFill>
            <a:schemeClr val="lt1"/>
          </a:solidFill>
          <a:ln w="12700" cap="flat">
            <a:solidFill>
              <a:schemeClr val="dk1"/>
            </a:solidFill>
            <a:prstDash val="solid"/>
            <a:miter/>
          </a:ln>
        </xdr:spPr>
        <xdr:txBody>
          <a:bodyPr rtlCol="0" anchor="ctr"/>
          <a:lstStyle/>
          <a:p>
            <a:endParaRPr lang="en-US"/>
          </a:p>
        </xdr:txBody>
      </xdr:sp>
      <xdr:sp macro="" textlink="">
        <xdr:nvSpPr>
          <xdr:cNvPr id="15" name="Freeform: Shape 14">
            <a:extLst>
              <a:ext uri="{FF2B5EF4-FFF2-40B4-BE49-F238E27FC236}">
                <a16:creationId xmlns:a16="http://schemas.microsoft.com/office/drawing/2014/main" id="{0E59EAE8-3D9E-8739-F734-57E49990733E}"/>
              </a:ext>
            </a:extLst>
          </xdr:cNvPr>
          <xdr:cNvSpPr/>
        </xdr:nvSpPr>
        <xdr:spPr>
          <a:xfrm>
            <a:off x="111814109" y="48903362"/>
            <a:ext cx="161925" cy="38100"/>
          </a:xfrm>
          <a:custGeom>
            <a:avLst/>
            <a:gdLst>
              <a:gd name="connsiteX0" fmla="*/ 0 w 161925"/>
              <a:gd name="connsiteY0" fmla="*/ 0 h 38100"/>
              <a:gd name="connsiteX1" fmla="*/ 161925 w 161925"/>
              <a:gd name="connsiteY1" fmla="*/ 0 h 38100"/>
              <a:gd name="connsiteX2" fmla="*/ 161925 w 161925"/>
              <a:gd name="connsiteY2" fmla="*/ 38100 h 38100"/>
              <a:gd name="connsiteX3" fmla="*/ 0 w 161925"/>
              <a:gd name="connsiteY3" fmla="*/ 38100 h 38100"/>
            </a:gdLst>
            <a:ahLst/>
            <a:cxnLst>
              <a:cxn ang="0">
                <a:pos x="connsiteX0" y="connsiteY0"/>
              </a:cxn>
              <a:cxn ang="0">
                <a:pos x="connsiteX1" y="connsiteY1"/>
              </a:cxn>
              <a:cxn ang="0">
                <a:pos x="connsiteX2" y="connsiteY2"/>
              </a:cxn>
              <a:cxn ang="0">
                <a:pos x="connsiteX3" y="connsiteY3"/>
              </a:cxn>
            </a:cxnLst>
            <a:rect l="l" t="t" r="r" b="b"/>
            <a:pathLst>
              <a:path w="161925" h="38100">
                <a:moveTo>
                  <a:pt x="0" y="0"/>
                </a:moveTo>
                <a:lnTo>
                  <a:pt x="161925" y="0"/>
                </a:lnTo>
                <a:lnTo>
                  <a:pt x="161925" y="38100"/>
                </a:lnTo>
                <a:lnTo>
                  <a:pt x="0" y="38100"/>
                </a:lnTo>
                <a:close/>
              </a:path>
            </a:pathLst>
          </a:custGeom>
          <a:solidFill>
            <a:schemeClr val="lt1"/>
          </a:solidFill>
          <a:ln w="12700" cap="flat">
            <a:solidFill>
              <a:schemeClr val="dk1"/>
            </a:solidFill>
            <a:prstDash val="solid"/>
            <a:miter/>
          </a:ln>
        </xdr:spPr>
        <xdr:txBody>
          <a:bodyPr rtlCol="0" anchor="ctr"/>
          <a:lstStyle/>
          <a:p>
            <a:endParaRPr lang="en-US"/>
          </a:p>
        </xdr:txBody>
      </xdr:sp>
      <xdr:sp macro="" textlink="">
        <xdr:nvSpPr>
          <xdr:cNvPr id="16" name="Freeform: Shape 15">
            <a:extLst>
              <a:ext uri="{FF2B5EF4-FFF2-40B4-BE49-F238E27FC236}">
                <a16:creationId xmlns:a16="http://schemas.microsoft.com/office/drawing/2014/main" id="{C188BBB0-225B-B64B-4E51-50E7520F2099}"/>
              </a:ext>
            </a:extLst>
          </xdr:cNvPr>
          <xdr:cNvSpPr/>
        </xdr:nvSpPr>
        <xdr:spPr>
          <a:xfrm>
            <a:off x="111814109" y="49208162"/>
            <a:ext cx="161925" cy="38100"/>
          </a:xfrm>
          <a:custGeom>
            <a:avLst/>
            <a:gdLst>
              <a:gd name="connsiteX0" fmla="*/ 0 w 161925"/>
              <a:gd name="connsiteY0" fmla="*/ 0 h 38100"/>
              <a:gd name="connsiteX1" fmla="*/ 161925 w 161925"/>
              <a:gd name="connsiteY1" fmla="*/ 0 h 38100"/>
              <a:gd name="connsiteX2" fmla="*/ 161925 w 161925"/>
              <a:gd name="connsiteY2" fmla="*/ 38100 h 38100"/>
              <a:gd name="connsiteX3" fmla="*/ 0 w 161925"/>
              <a:gd name="connsiteY3" fmla="*/ 38100 h 38100"/>
            </a:gdLst>
            <a:ahLst/>
            <a:cxnLst>
              <a:cxn ang="0">
                <a:pos x="connsiteX0" y="connsiteY0"/>
              </a:cxn>
              <a:cxn ang="0">
                <a:pos x="connsiteX1" y="connsiteY1"/>
              </a:cxn>
              <a:cxn ang="0">
                <a:pos x="connsiteX2" y="connsiteY2"/>
              </a:cxn>
              <a:cxn ang="0">
                <a:pos x="connsiteX3" y="connsiteY3"/>
              </a:cxn>
            </a:cxnLst>
            <a:rect l="l" t="t" r="r" b="b"/>
            <a:pathLst>
              <a:path w="161925" h="38100">
                <a:moveTo>
                  <a:pt x="0" y="0"/>
                </a:moveTo>
                <a:lnTo>
                  <a:pt x="161925" y="0"/>
                </a:lnTo>
                <a:lnTo>
                  <a:pt x="161925" y="38100"/>
                </a:lnTo>
                <a:lnTo>
                  <a:pt x="0" y="38100"/>
                </a:lnTo>
                <a:close/>
              </a:path>
            </a:pathLst>
          </a:custGeom>
          <a:solidFill>
            <a:schemeClr val="lt1"/>
          </a:solidFill>
          <a:ln w="12700" cap="flat">
            <a:solidFill>
              <a:schemeClr val="dk1"/>
            </a:solidFill>
            <a:prstDash val="solid"/>
            <a:miter/>
          </a:ln>
        </xdr:spPr>
        <xdr:txBody>
          <a:bodyPr rtlCol="0" anchor="ctr"/>
          <a:lstStyle/>
          <a:p>
            <a:endParaRPr lang="en-US"/>
          </a:p>
        </xdr:txBody>
      </xdr:sp>
      <xdr:sp macro="" textlink="">
        <xdr:nvSpPr>
          <xdr:cNvPr id="17" name="Freeform: Shape 16">
            <a:extLst>
              <a:ext uri="{FF2B5EF4-FFF2-40B4-BE49-F238E27FC236}">
                <a16:creationId xmlns:a16="http://schemas.microsoft.com/office/drawing/2014/main" id="{C35C672F-1CFF-2BDF-0276-D6648471B494}"/>
              </a:ext>
            </a:extLst>
          </xdr:cNvPr>
          <xdr:cNvSpPr/>
        </xdr:nvSpPr>
        <xdr:spPr>
          <a:xfrm>
            <a:off x="111814109" y="49055762"/>
            <a:ext cx="161925" cy="38100"/>
          </a:xfrm>
          <a:custGeom>
            <a:avLst/>
            <a:gdLst>
              <a:gd name="connsiteX0" fmla="*/ 0 w 161925"/>
              <a:gd name="connsiteY0" fmla="*/ 0 h 38100"/>
              <a:gd name="connsiteX1" fmla="*/ 161925 w 161925"/>
              <a:gd name="connsiteY1" fmla="*/ 0 h 38100"/>
              <a:gd name="connsiteX2" fmla="*/ 161925 w 161925"/>
              <a:gd name="connsiteY2" fmla="*/ 38100 h 38100"/>
              <a:gd name="connsiteX3" fmla="*/ 0 w 161925"/>
              <a:gd name="connsiteY3" fmla="*/ 38100 h 38100"/>
            </a:gdLst>
            <a:ahLst/>
            <a:cxnLst>
              <a:cxn ang="0">
                <a:pos x="connsiteX0" y="connsiteY0"/>
              </a:cxn>
              <a:cxn ang="0">
                <a:pos x="connsiteX1" y="connsiteY1"/>
              </a:cxn>
              <a:cxn ang="0">
                <a:pos x="connsiteX2" y="connsiteY2"/>
              </a:cxn>
              <a:cxn ang="0">
                <a:pos x="connsiteX3" y="connsiteY3"/>
              </a:cxn>
            </a:cxnLst>
            <a:rect l="l" t="t" r="r" b="b"/>
            <a:pathLst>
              <a:path w="161925" h="38100">
                <a:moveTo>
                  <a:pt x="0" y="0"/>
                </a:moveTo>
                <a:lnTo>
                  <a:pt x="161925" y="0"/>
                </a:lnTo>
                <a:lnTo>
                  <a:pt x="161925" y="38100"/>
                </a:lnTo>
                <a:lnTo>
                  <a:pt x="0" y="38100"/>
                </a:lnTo>
                <a:close/>
              </a:path>
            </a:pathLst>
          </a:custGeom>
          <a:solidFill>
            <a:schemeClr val="lt1"/>
          </a:solidFill>
          <a:ln w="12700" cap="flat">
            <a:solidFill>
              <a:schemeClr val="dk1"/>
            </a:solidFill>
            <a:prstDash val="solid"/>
            <a:miter/>
          </a:ln>
        </xdr:spPr>
        <xdr:txBody>
          <a:bodyPr rtlCol="0" anchor="ctr"/>
          <a:lstStyle/>
          <a:p>
            <a:endParaRPr lang="en-US"/>
          </a:p>
        </xdr:txBody>
      </xdr:sp>
      <xdr:sp macro="" textlink="">
        <xdr:nvSpPr>
          <xdr:cNvPr id="18" name="Freeform: Shape 17">
            <a:extLst>
              <a:ext uri="{FF2B5EF4-FFF2-40B4-BE49-F238E27FC236}">
                <a16:creationId xmlns:a16="http://schemas.microsoft.com/office/drawing/2014/main" id="{76326BF9-8AD0-DCA6-B87A-835E87EDB7B4}"/>
              </a:ext>
            </a:extLst>
          </xdr:cNvPr>
          <xdr:cNvSpPr/>
        </xdr:nvSpPr>
        <xdr:spPr>
          <a:xfrm>
            <a:off x="111614084" y="48703337"/>
            <a:ext cx="140969" cy="116205"/>
          </a:xfrm>
          <a:custGeom>
            <a:avLst/>
            <a:gdLst>
              <a:gd name="connsiteX0" fmla="*/ 140970 w 140969"/>
              <a:gd name="connsiteY0" fmla="*/ 26670 h 116205"/>
              <a:gd name="connsiteX1" fmla="*/ 114300 w 140969"/>
              <a:gd name="connsiteY1" fmla="*/ 0 h 116205"/>
              <a:gd name="connsiteX2" fmla="*/ 51435 w 140969"/>
              <a:gd name="connsiteY2" fmla="*/ 62865 h 116205"/>
              <a:gd name="connsiteX3" fmla="*/ 26670 w 140969"/>
              <a:gd name="connsiteY3" fmla="*/ 38100 h 116205"/>
              <a:gd name="connsiteX4" fmla="*/ 0 w 140969"/>
              <a:gd name="connsiteY4" fmla="*/ 64770 h 116205"/>
              <a:gd name="connsiteX5" fmla="*/ 51435 w 140969"/>
              <a:gd name="connsiteY5" fmla="*/ 116205 h 11620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0969" h="116205">
                <a:moveTo>
                  <a:pt x="140970" y="26670"/>
                </a:moveTo>
                <a:lnTo>
                  <a:pt x="114300" y="0"/>
                </a:lnTo>
                <a:lnTo>
                  <a:pt x="51435" y="62865"/>
                </a:lnTo>
                <a:lnTo>
                  <a:pt x="26670" y="38100"/>
                </a:lnTo>
                <a:lnTo>
                  <a:pt x="0" y="64770"/>
                </a:lnTo>
                <a:lnTo>
                  <a:pt x="51435" y="116205"/>
                </a:lnTo>
                <a:close/>
              </a:path>
            </a:pathLst>
          </a:custGeom>
          <a:solidFill>
            <a:schemeClr val="lt1"/>
          </a:solidFill>
          <a:ln w="12700" cap="flat">
            <a:solidFill>
              <a:schemeClr val="dk1"/>
            </a:solidFill>
            <a:prstDash val="solid"/>
            <a:miter/>
          </a:ln>
        </xdr:spPr>
        <xdr:txBody>
          <a:bodyPr rtlCol="0" anchor="ctr"/>
          <a:lstStyle/>
          <a:p>
            <a:endParaRPr lang="en-US"/>
          </a:p>
        </xdr:txBody>
      </xdr:sp>
      <xdr:sp macro="" textlink="">
        <xdr:nvSpPr>
          <xdr:cNvPr id="19" name="Freeform: Shape 18">
            <a:extLst>
              <a:ext uri="{FF2B5EF4-FFF2-40B4-BE49-F238E27FC236}">
                <a16:creationId xmlns:a16="http://schemas.microsoft.com/office/drawing/2014/main" id="{2DAC1CB0-1484-1BF6-0E0D-D23B5833903E}"/>
              </a:ext>
            </a:extLst>
          </xdr:cNvPr>
          <xdr:cNvSpPr/>
        </xdr:nvSpPr>
        <xdr:spPr>
          <a:xfrm>
            <a:off x="111614084" y="48855737"/>
            <a:ext cx="140969" cy="116205"/>
          </a:xfrm>
          <a:custGeom>
            <a:avLst/>
            <a:gdLst>
              <a:gd name="connsiteX0" fmla="*/ 140970 w 140969"/>
              <a:gd name="connsiteY0" fmla="*/ 26670 h 116205"/>
              <a:gd name="connsiteX1" fmla="*/ 114300 w 140969"/>
              <a:gd name="connsiteY1" fmla="*/ 0 h 116205"/>
              <a:gd name="connsiteX2" fmla="*/ 51435 w 140969"/>
              <a:gd name="connsiteY2" fmla="*/ 62865 h 116205"/>
              <a:gd name="connsiteX3" fmla="*/ 26670 w 140969"/>
              <a:gd name="connsiteY3" fmla="*/ 38100 h 116205"/>
              <a:gd name="connsiteX4" fmla="*/ 0 w 140969"/>
              <a:gd name="connsiteY4" fmla="*/ 64770 h 116205"/>
              <a:gd name="connsiteX5" fmla="*/ 51435 w 140969"/>
              <a:gd name="connsiteY5" fmla="*/ 116205 h 11620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0969" h="116205">
                <a:moveTo>
                  <a:pt x="140970" y="26670"/>
                </a:moveTo>
                <a:lnTo>
                  <a:pt x="114300" y="0"/>
                </a:lnTo>
                <a:lnTo>
                  <a:pt x="51435" y="62865"/>
                </a:lnTo>
                <a:lnTo>
                  <a:pt x="26670" y="38100"/>
                </a:lnTo>
                <a:lnTo>
                  <a:pt x="0" y="64770"/>
                </a:lnTo>
                <a:lnTo>
                  <a:pt x="51435" y="116205"/>
                </a:lnTo>
                <a:close/>
              </a:path>
            </a:pathLst>
          </a:custGeom>
          <a:solidFill>
            <a:schemeClr val="lt1"/>
          </a:solidFill>
          <a:ln w="12700" cap="flat">
            <a:solidFill>
              <a:schemeClr val="dk1"/>
            </a:solidFill>
            <a:prstDash val="solid"/>
            <a:miter/>
          </a:ln>
        </xdr:spPr>
        <xdr:txBody>
          <a:bodyPr rtlCol="0" anchor="ctr"/>
          <a:lstStyle/>
          <a:p>
            <a:endParaRPr lang="en-US"/>
          </a:p>
        </xdr:txBody>
      </xdr:sp>
      <xdr:sp macro="" textlink="">
        <xdr:nvSpPr>
          <xdr:cNvPr id="20" name="Freeform: Shape 19">
            <a:extLst>
              <a:ext uri="{FF2B5EF4-FFF2-40B4-BE49-F238E27FC236}">
                <a16:creationId xmlns:a16="http://schemas.microsoft.com/office/drawing/2014/main" id="{ACC6E0B7-F8F5-8428-06E2-4FD681CB97D0}"/>
              </a:ext>
            </a:extLst>
          </xdr:cNvPr>
          <xdr:cNvSpPr/>
        </xdr:nvSpPr>
        <xdr:spPr>
          <a:xfrm>
            <a:off x="111614084" y="49008137"/>
            <a:ext cx="140969" cy="116205"/>
          </a:xfrm>
          <a:custGeom>
            <a:avLst/>
            <a:gdLst>
              <a:gd name="connsiteX0" fmla="*/ 140970 w 140969"/>
              <a:gd name="connsiteY0" fmla="*/ 26670 h 116205"/>
              <a:gd name="connsiteX1" fmla="*/ 114300 w 140969"/>
              <a:gd name="connsiteY1" fmla="*/ 0 h 116205"/>
              <a:gd name="connsiteX2" fmla="*/ 51435 w 140969"/>
              <a:gd name="connsiteY2" fmla="*/ 62865 h 116205"/>
              <a:gd name="connsiteX3" fmla="*/ 26670 w 140969"/>
              <a:gd name="connsiteY3" fmla="*/ 38100 h 116205"/>
              <a:gd name="connsiteX4" fmla="*/ 0 w 140969"/>
              <a:gd name="connsiteY4" fmla="*/ 64770 h 116205"/>
              <a:gd name="connsiteX5" fmla="*/ 51435 w 140969"/>
              <a:gd name="connsiteY5" fmla="*/ 116205 h 11620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0969" h="116205">
                <a:moveTo>
                  <a:pt x="140970" y="26670"/>
                </a:moveTo>
                <a:lnTo>
                  <a:pt x="114300" y="0"/>
                </a:lnTo>
                <a:lnTo>
                  <a:pt x="51435" y="62865"/>
                </a:lnTo>
                <a:lnTo>
                  <a:pt x="26670" y="38100"/>
                </a:lnTo>
                <a:lnTo>
                  <a:pt x="0" y="64770"/>
                </a:lnTo>
                <a:lnTo>
                  <a:pt x="51435" y="116205"/>
                </a:lnTo>
                <a:close/>
              </a:path>
            </a:pathLst>
          </a:custGeom>
          <a:solidFill>
            <a:schemeClr val="lt1"/>
          </a:solidFill>
          <a:ln w="12700" cap="flat">
            <a:solidFill>
              <a:schemeClr val="dk1"/>
            </a:solidFill>
            <a:prstDash val="solid"/>
            <a:miter/>
          </a:ln>
        </xdr:spPr>
        <xdr:txBody>
          <a:bodyPr rtlCol="0" anchor="ctr"/>
          <a:lstStyle/>
          <a:p>
            <a:endParaRPr lang="en-US"/>
          </a:p>
        </xdr:txBody>
      </xdr:sp>
      <xdr:sp macro="" textlink="">
        <xdr:nvSpPr>
          <xdr:cNvPr id="21" name="Freeform: Shape 20">
            <a:extLst>
              <a:ext uri="{FF2B5EF4-FFF2-40B4-BE49-F238E27FC236}">
                <a16:creationId xmlns:a16="http://schemas.microsoft.com/office/drawing/2014/main" id="{71F93612-C8A6-52E0-D2E0-95BC595146A4}"/>
              </a:ext>
            </a:extLst>
          </xdr:cNvPr>
          <xdr:cNvSpPr/>
        </xdr:nvSpPr>
        <xdr:spPr>
          <a:xfrm>
            <a:off x="111614084" y="49158632"/>
            <a:ext cx="140969" cy="116204"/>
          </a:xfrm>
          <a:custGeom>
            <a:avLst/>
            <a:gdLst>
              <a:gd name="connsiteX0" fmla="*/ 140970 w 140969"/>
              <a:gd name="connsiteY0" fmla="*/ 26670 h 116204"/>
              <a:gd name="connsiteX1" fmla="*/ 114300 w 140969"/>
              <a:gd name="connsiteY1" fmla="*/ 0 h 116204"/>
              <a:gd name="connsiteX2" fmla="*/ 51435 w 140969"/>
              <a:gd name="connsiteY2" fmla="*/ 62865 h 116204"/>
              <a:gd name="connsiteX3" fmla="*/ 26670 w 140969"/>
              <a:gd name="connsiteY3" fmla="*/ 38100 h 116204"/>
              <a:gd name="connsiteX4" fmla="*/ 0 w 140969"/>
              <a:gd name="connsiteY4" fmla="*/ 64770 h 116204"/>
              <a:gd name="connsiteX5" fmla="*/ 51435 w 140969"/>
              <a:gd name="connsiteY5" fmla="*/ 116205 h 11620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0969" h="116204">
                <a:moveTo>
                  <a:pt x="140970" y="26670"/>
                </a:moveTo>
                <a:lnTo>
                  <a:pt x="114300" y="0"/>
                </a:lnTo>
                <a:lnTo>
                  <a:pt x="51435" y="62865"/>
                </a:lnTo>
                <a:lnTo>
                  <a:pt x="26670" y="38100"/>
                </a:lnTo>
                <a:lnTo>
                  <a:pt x="0" y="64770"/>
                </a:lnTo>
                <a:lnTo>
                  <a:pt x="51435" y="116205"/>
                </a:lnTo>
                <a:close/>
              </a:path>
            </a:pathLst>
          </a:custGeom>
          <a:solidFill>
            <a:schemeClr val="lt1"/>
          </a:solidFill>
          <a:ln w="12700" cap="flat">
            <a:solidFill>
              <a:schemeClr val="dk1"/>
            </a:solidFill>
            <a:prstDash val="solid"/>
            <a:miter/>
          </a:ln>
        </xdr:spPr>
        <xdr:txBody>
          <a:bodyPr rtlCol="0" anchor="ctr"/>
          <a:lstStyle/>
          <a:p>
            <a:endParaRPr lang="en-US"/>
          </a:p>
        </xdr:txBody>
      </xdr:sp>
    </xdr:grpSp>
    <xdr:clientData/>
  </xdr:twoCellAnchor>
  <xdr:twoCellAnchor editAs="oneCell">
    <xdr:from>
      <xdr:col>182</xdr:col>
      <xdr:colOff>0</xdr:colOff>
      <xdr:row>266</xdr:row>
      <xdr:rowOff>0</xdr:rowOff>
    </xdr:from>
    <xdr:to>
      <xdr:col>183</xdr:col>
      <xdr:colOff>302653</xdr:colOff>
      <xdr:row>271</xdr:row>
      <xdr:rowOff>2146</xdr:rowOff>
    </xdr:to>
    <xdr:pic>
      <xdr:nvPicPr>
        <xdr:cNvPr id="22" name="Graphic 21" descr="Address Book with solid fill">
          <a:extLst>
            <a:ext uri="{FF2B5EF4-FFF2-40B4-BE49-F238E27FC236}">
              <a16:creationId xmlns:a16="http://schemas.microsoft.com/office/drawing/2014/main" id="{E12E965E-056B-4F4F-9C31-34AC6B90E71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21894400" y="50673000"/>
          <a:ext cx="1521853" cy="954646"/>
        </a:xfrm>
        <a:prstGeom prst="rect">
          <a:avLst/>
        </a:prstGeom>
      </xdr:spPr>
    </xdr:pic>
    <xdr:clientData/>
  </xdr:twoCellAnchor>
  <xdr:twoCellAnchor editAs="absolute">
    <xdr:from>
      <xdr:col>1</xdr:col>
      <xdr:colOff>361766</xdr:colOff>
      <xdr:row>20</xdr:row>
      <xdr:rowOff>126200</xdr:rowOff>
    </xdr:from>
    <xdr:to>
      <xdr:col>2</xdr:col>
      <xdr:colOff>1093533</xdr:colOff>
      <xdr:row>22</xdr:row>
      <xdr:rowOff>132277</xdr:rowOff>
    </xdr:to>
    <xdr:grpSp>
      <xdr:nvGrpSpPr>
        <xdr:cNvPr id="28" name="performance tab">
          <a:hlinkClick xmlns:r="http://schemas.openxmlformats.org/officeDocument/2006/relationships" r:id="rId6"/>
          <a:extLst>
            <a:ext uri="{FF2B5EF4-FFF2-40B4-BE49-F238E27FC236}">
              <a16:creationId xmlns:a16="http://schemas.microsoft.com/office/drawing/2014/main" id="{800FC2AA-386D-4263-8F92-FAE99676286C}"/>
            </a:ext>
          </a:extLst>
        </xdr:cNvPr>
        <xdr:cNvGrpSpPr/>
      </xdr:nvGrpSpPr>
      <xdr:grpSpPr>
        <a:xfrm>
          <a:off x="1576204" y="3936200"/>
          <a:ext cx="1946204" cy="387077"/>
          <a:chOff x="1569061" y="4060030"/>
          <a:chExt cx="1946204" cy="387077"/>
        </a:xfrm>
      </xdr:grpSpPr>
      <xdr:pic>
        <xdr:nvPicPr>
          <xdr:cNvPr id="29" name="Picture 28">
            <a:extLst>
              <a:ext uri="{FF2B5EF4-FFF2-40B4-BE49-F238E27FC236}">
                <a16:creationId xmlns:a16="http://schemas.microsoft.com/office/drawing/2014/main" id="{24FADA7B-4F53-5C90-264C-0BF2FA3EA297}"/>
              </a:ext>
            </a:extLst>
          </xdr:cNvPr>
          <xdr:cNvPicPr>
            <a:picLocks noChangeAspect="1"/>
          </xdr:cNvPicPr>
        </xdr:nvPicPr>
        <xdr:blipFill>
          <a:blip xmlns:r="http://schemas.openxmlformats.org/officeDocument/2006/relationships" r:embed="rId7" cstate="print">
            <a:duotone>
              <a:prstClr val="black"/>
              <a:schemeClr val="bg1">
                <a:lumMod val="85000"/>
                <a:tint val="45000"/>
                <a:satMod val="400000"/>
              </a:schemeClr>
            </a:duotone>
            <a:extLst>
              <a:ext uri="{BEBA8EAE-BF5A-486C-A8C5-ECC9F3942E4B}">
                <a14:imgProps xmlns:a14="http://schemas.microsoft.com/office/drawing/2010/main">
                  <a14:imgLayer r:embed="rId8">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569061" y="4100904"/>
            <a:ext cx="186379" cy="173736"/>
          </a:xfrm>
          <a:prstGeom prst="rect">
            <a:avLst/>
          </a:prstGeom>
        </xdr:spPr>
      </xdr:pic>
      <xdr:sp macro="" textlink="">
        <xdr:nvSpPr>
          <xdr:cNvPr id="30" name="TextBox 45">
            <a:extLst>
              <a:ext uri="{FF2B5EF4-FFF2-40B4-BE49-F238E27FC236}">
                <a16:creationId xmlns:a16="http://schemas.microsoft.com/office/drawing/2014/main" id="{77E4CDEC-1AB6-BE99-C522-4460C99FB711}"/>
              </a:ext>
              <a:ext uri="{147F2762-F138-4A5C-976F-8EAC2B608ADB}">
                <a16:predDERef xmlns:a16="http://schemas.microsoft.com/office/drawing/2014/main" pred="{4BEADEC5-A7E5-10F2-F769-1AFB5E5A8FE5}"/>
              </a:ext>
            </a:extLst>
          </xdr:cNvPr>
          <xdr:cNvSpPr txBox="1"/>
        </xdr:nvSpPr>
        <xdr:spPr>
          <a:xfrm>
            <a:off x="1802499" y="4060030"/>
            <a:ext cx="1712766" cy="387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rgbClr val="A9A9A9"/>
                </a:solidFill>
                <a:latin typeface="Segoe UI" panose="020B0502040204020203" pitchFamily="34" charset="0"/>
                <a:cs typeface="Segoe UI" panose="020B0502040204020203" pitchFamily="34" charset="0"/>
              </a:rPr>
              <a:t>Performance Analysis</a:t>
            </a:r>
          </a:p>
        </xdr:txBody>
      </xdr:sp>
    </xdr:grpSp>
    <xdr:clientData fLocksWithSheet="0"/>
  </xdr:twoCellAnchor>
  <xdr:twoCellAnchor editAs="absolute">
    <xdr:from>
      <xdr:col>1</xdr:col>
      <xdr:colOff>357004</xdr:colOff>
      <xdr:row>23</xdr:row>
      <xdr:rowOff>83960</xdr:rowOff>
    </xdr:from>
    <xdr:to>
      <xdr:col>2</xdr:col>
      <xdr:colOff>988078</xdr:colOff>
      <xdr:row>25</xdr:row>
      <xdr:rowOff>48528</xdr:rowOff>
    </xdr:to>
    <xdr:grpSp>
      <xdr:nvGrpSpPr>
        <xdr:cNvPr id="31" name="cost button">
          <a:hlinkClick xmlns:r="http://schemas.openxmlformats.org/officeDocument/2006/relationships" r:id="rId9"/>
          <a:extLst>
            <a:ext uri="{FF2B5EF4-FFF2-40B4-BE49-F238E27FC236}">
              <a16:creationId xmlns:a16="http://schemas.microsoft.com/office/drawing/2014/main" id="{935790B0-E0C8-4865-847E-B845D1AFE87F}"/>
            </a:ext>
          </a:extLst>
        </xdr:cNvPr>
        <xdr:cNvGrpSpPr>
          <a:grpSpLocks noChangeAspect="1"/>
        </xdr:cNvGrpSpPr>
      </xdr:nvGrpSpPr>
      <xdr:grpSpPr>
        <a:xfrm>
          <a:off x="1571442" y="4465460"/>
          <a:ext cx="1845511" cy="345568"/>
          <a:chOff x="529167" y="4284506"/>
          <a:chExt cx="1849059" cy="357973"/>
        </a:xfrm>
      </xdr:grpSpPr>
      <xdr:sp macro="" textlink="">
        <xdr:nvSpPr>
          <xdr:cNvPr id="32" name="TextBox 45">
            <a:extLst>
              <a:ext uri="{FF2B5EF4-FFF2-40B4-BE49-F238E27FC236}">
                <a16:creationId xmlns:a16="http://schemas.microsoft.com/office/drawing/2014/main" id="{EFDC5301-3D81-2105-AC27-402089376424}"/>
              </a:ext>
              <a:ext uri="{147F2762-F138-4A5C-976F-8EAC2B608ADB}">
                <a16:predDERef xmlns:a16="http://schemas.microsoft.com/office/drawing/2014/main" pred="{4BEADEC5-A7E5-10F2-F769-1AFB5E5A8FE5}"/>
              </a:ext>
            </a:extLst>
          </xdr:cNvPr>
          <xdr:cNvSpPr txBox="1"/>
        </xdr:nvSpPr>
        <xdr:spPr>
          <a:xfrm>
            <a:off x="791358" y="4284506"/>
            <a:ext cx="1586868" cy="357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rgbClr val="A9A9A9"/>
                </a:solidFill>
                <a:latin typeface="Segoe UI" panose="020B0502040204020203" pitchFamily="34" charset="0"/>
                <a:cs typeface="Segoe UI" panose="020B0502040204020203" pitchFamily="34" charset="0"/>
              </a:rPr>
              <a:t>Cost</a:t>
            </a:r>
            <a:r>
              <a:rPr lang="en-US" sz="1200" b="1">
                <a:solidFill>
                  <a:srgbClr val="A9A9A9"/>
                </a:solidFill>
                <a:latin typeface="Segoe UI" panose="020B0502040204020203" pitchFamily="34" charset="0"/>
                <a:cs typeface="Segoe UI" panose="020B0502040204020203" pitchFamily="34" charset="0"/>
              </a:rPr>
              <a:t> </a:t>
            </a:r>
            <a:r>
              <a:rPr lang="en-US" sz="1100" b="1">
                <a:solidFill>
                  <a:srgbClr val="A9A9A9"/>
                </a:solidFill>
                <a:latin typeface="Segoe UI" panose="020B0502040204020203" pitchFamily="34" charset="0"/>
                <a:cs typeface="Segoe UI" panose="020B0502040204020203" pitchFamily="34" charset="0"/>
              </a:rPr>
              <a:t>Analysis</a:t>
            </a:r>
          </a:p>
        </xdr:txBody>
      </xdr:sp>
      <xdr:pic>
        <xdr:nvPicPr>
          <xdr:cNvPr id="33" name="Picture 32">
            <a:extLst>
              <a:ext uri="{FF2B5EF4-FFF2-40B4-BE49-F238E27FC236}">
                <a16:creationId xmlns:a16="http://schemas.microsoft.com/office/drawing/2014/main" id="{9815019D-CE7D-E953-4FFA-BB0856F92759}"/>
              </a:ext>
            </a:extLst>
          </xdr:cNvPr>
          <xdr:cNvPicPr>
            <a:picLocks noChangeAspect="1"/>
          </xdr:cNvPicPr>
        </xdr:nvPicPr>
        <xdr:blipFill>
          <a:blip xmlns:r="http://schemas.openxmlformats.org/officeDocument/2006/relationships" r:embed="rId10" cstate="print">
            <a:duotone>
              <a:prstClr val="black"/>
              <a:schemeClr val="tx2">
                <a:tint val="45000"/>
                <a:satMod val="400000"/>
              </a:schemeClr>
            </a:duotone>
            <a:extLst>
              <a:ext uri="{BEBA8EAE-BF5A-486C-A8C5-ECC9F3942E4B}">
                <a14:imgProps xmlns:a14="http://schemas.microsoft.com/office/drawing/2010/main">
                  <a14:imgLayer r:embed="rId11">
                    <a14:imgEffect>
                      <a14:sharpenSoften amount="-50000"/>
                    </a14:imgEffect>
                    <a14:imgEffect>
                      <a14:colorTemperature colorTemp="4700"/>
                    </a14:imgEffect>
                    <a14:imgEffect>
                      <a14:saturation sat="20000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29167" y="4311371"/>
            <a:ext cx="234249" cy="235403"/>
          </a:xfrm>
          <a:prstGeom prst="rect">
            <a:avLst/>
          </a:prstGeom>
        </xdr:spPr>
      </xdr:pic>
    </xdr:grpSp>
    <xdr:clientData fLocksWithSheet="0"/>
  </xdr:twoCellAnchor>
  <xdr:twoCellAnchor editAs="absolute">
    <xdr:from>
      <xdr:col>1</xdr:col>
      <xdr:colOff>250032</xdr:colOff>
      <xdr:row>16</xdr:row>
      <xdr:rowOff>185735</xdr:rowOff>
    </xdr:from>
    <xdr:to>
      <xdr:col>2</xdr:col>
      <xdr:colOff>1149803</xdr:colOff>
      <xdr:row>19</xdr:row>
      <xdr:rowOff>42858</xdr:rowOff>
    </xdr:to>
    <xdr:grpSp>
      <xdr:nvGrpSpPr>
        <xdr:cNvPr id="34" name="overview_button">
          <a:extLst>
            <a:ext uri="{FF2B5EF4-FFF2-40B4-BE49-F238E27FC236}">
              <a16:creationId xmlns:a16="http://schemas.microsoft.com/office/drawing/2014/main" id="{67762AC1-108B-48E1-80A9-96B6F94F1123}"/>
            </a:ext>
          </a:extLst>
        </xdr:cNvPr>
        <xdr:cNvGrpSpPr>
          <a:grpSpLocks noChangeAspect="1"/>
        </xdr:cNvGrpSpPr>
      </xdr:nvGrpSpPr>
      <xdr:grpSpPr>
        <a:xfrm>
          <a:off x="1464470" y="3233735"/>
          <a:ext cx="2114208" cy="428623"/>
          <a:chOff x="1416769" y="3440907"/>
          <a:chExt cx="2127851" cy="428623"/>
        </a:xfrm>
      </xdr:grpSpPr>
      <xdr:sp macro="" textlink="">
        <xdr:nvSpPr>
          <xdr:cNvPr id="35" name="Rectangle: Rounded Corners 34">
            <a:extLst>
              <a:ext uri="{FF2B5EF4-FFF2-40B4-BE49-F238E27FC236}">
                <a16:creationId xmlns:a16="http://schemas.microsoft.com/office/drawing/2014/main" id="{00C41F1B-AAC8-2006-EB4E-6577C33288D8}"/>
              </a:ext>
            </a:extLst>
          </xdr:cNvPr>
          <xdr:cNvSpPr/>
        </xdr:nvSpPr>
        <xdr:spPr>
          <a:xfrm>
            <a:off x="1416769" y="3440907"/>
            <a:ext cx="2127851" cy="428623"/>
          </a:xfrm>
          <a:prstGeom prst="roundRect">
            <a:avLst>
              <a:gd name="adj" fmla="val 14337"/>
            </a:avLst>
          </a:prstGeom>
          <a:gradFill flip="none" rotWithShape="1">
            <a:gsLst>
              <a:gs pos="0">
                <a:srgbClr val="39393B"/>
              </a:gs>
              <a:gs pos="0">
                <a:srgbClr val="454545"/>
              </a:gs>
              <a:gs pos="39000">
                <a:schemeClr val="tx1">
                  <a:alpha val="77000"/>
                </a:schemeClr>
              </a:gs>
              <a:gs pos="100000">
                <a:schemeClr val="tx1">
                  <a:alpha val="70000"/>
                </a:schemeClr>
              </a:gs>
            </a:gsLst>
            <a:lin ang="16200000" scaled="0"/>
            <a:tileRect/>
          </a:gradFill>
          <a:ln w="9525">
            <a:solidFill>
              <a:schemeClr val="accent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9017847F-EA15-7152-E96C-BC0D574C3A37}"/>
              </a:ext>
            </a:extLst>
          </xdr:cNvPr>
          <xdr:cNvSpPr txBox="1"/>
        </xdr:nvSpPr>
        <xdr:spPr>
          <a:xfrm>
            <a:off x="1777992" y="3501802"/>
            <a:ext cx="1196493" cy="316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Segoe UI" panose="020B0502040204020203" pitchFamily="34" charset="0"/>
                <a:cs typeface="Segoe UI" panose="020B0502040204020203" pitchFamily="34" charset="0"/>
              </a:rPr>
              <a:t>Overview</a:t>
            </a:r>
            <a:endParaRPr lang="en-US" sz="1400" b="1">
              <a:solidFill>
                <a:schemeClr val="bg1"/>
              </a:solidFill>
              <a:latin typeface="Segoe UI" panose="020B0502040204020203" pitchFamily="34" charset="0"/>
              <a:cs typeface="Segoe UI" panose="020B0502040204020203" pitchFamily="34" charset="0"/>
            </a:endParaRPr>
          </a:p>
        </xdr:txBody>
      </xdr:sp>
      <xdr:pic>
        <xdr:nvPicPr>
          <xdr:cNvPr id="37" name="Picture 36">
            <a:extLst>
              <a:ext uri="{FF2B5EF4-FFF2-40B4-BE49-F238E27FC236}">
                <a16:creationId xmlns:a16="http://schemas.microsoft.com/office/drawing/2014/main" id="{8907AFE5-119B-F573-060B-786C6F74E797}"/>
              </a:ext>
            </a:extLst>
          </xdr:cNvPr>
          <xdr:cNvPicPr>
            <a:picLocks noChangeAspect="1"/>
          </xdr:cNvPicPr>
        </xdr:nvPicPr>
        <xdr:blipFill>
          <a:blip xmlns:r="http://schemas.openxmlformats.org/officeDocument/2006/relationships" r:embed="rId12" cstate="print">
            <a:lum bright="70000" contrast="-70000"/>
            <a:extLst>
              <a:ext uri="{BEBA8EAE-BF5A-486C-A8C5-ECC9F3942E4B}">
                <a14:imgProps xmlns:a14="http://schemas.microsoft.com/office/drawing/2010/main">
                  <a14:imgLayer r:embed="rId13">
                    <a14:imgEffect>
                      <a14:sharpenSoften amount="-50000"/>
                    </a14:imgEffect>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570912" y="3578992"/>
            <a:ext cx="173736" cy="153663"/>
          </a:xfrm>
          <a:prstGeom prst="rect">
            <a:avLst/>
          </a:prstGeom>
        </xdr:spPr>
      </xdr:pic>
    </xdr:grpSp>
    <xdr:clientData fLocksWithSheet="0"/>
  </xdr:twoCellAnchor>
  <xdr:twoCellAnchor>
    <xdr:from>
      <xdr:col>3</xdr:col>
      <xdr:colOff>367392</xdr:colOff>
      <xdr:row>4</xdr:row>
      <xdr:rowOff>52731</xdr:rowOff>
    </xdr:from>
    <xdr:to>
      <xdr:col>10</xdr:col>
      <xdr:colOff>176891</xdr:colOff>
      <xdr:row>10</xdr:row>
      <xdr:rowOff>59485</xdr:rowOff>
    </xdr:to>
    <xdr:grpSp>
      <xdr:nvGrpSpPr>
        <xdr:cNvPr id="38" name="heading GRP">
          <a:extLst>
            <a:ext uri="{FF2B5EF4-FFF2-40B4-BE49-F238E27FC236}">
              <a16:creationId xmlns:a16="http://schemas.microsoft.com/office/drawing/2014/main" id="{6B9847CB-4586-4D57-920F-16990F74602E}"/>
            </a:ext>
          </a:extLst>
        </xdr:cNvPr>
        <xdr:cNvGrpSpPr/>
      </xdr:nvGrpSpPr>
      <xdr:grpSpPr>
        <a:xfrm>
          <a:off x="4010705" y="814731"/>
          <a:ext cx="8310561" cy="1149754"/>
          <a:chOff x="2617700" y="477307"/>
          <a:chExt cx="8353884" cy="1004358"/>
        </a:xfrm>
      </xdr:grpSpPr>
      <xdr:sp macro="" textlink="">
        <xdr:nvSpPr>
          <xdr:cNvPr id="39" name="TextBox 38">
            <a:extLst>
              <a:ext uri="{FF2B5EF4-FFF2-40B4-BE49-F238E27FC236}">
                <a16:creationId xmlns:a16="http://schemas.microsoft.com/office/drawing/2014/main" id="{DC6BBEDC-B496-AB0A-05D8-1814E8E2D388}"/>
              </a:ext>
            </a:extLst>
          </xdr:cNvPr>
          <xdr:cNvSpPr txBox="1"/>
        </xdr:nvSpPr>
        <xdr:spPr>
          <a:xfrm>
            <a:off x="2617700" y="477307"/>
            <a:ext cx="5669050" cy="1004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solidFill>
                  <a:srgbClr val="39393B"/>
                </a:solidFill>
                <a:latin typeface="Segoe UI" panose="020B0502040204020203" pitchFamily="34" charset="0"/>
                <a:cs typeface="Segoe UI" panose="020B0502040204020203" pitchFamily="34" charset="0"/>
              </a:rPr>
              <a:t>HR Management</a:t>
            </a:r>
            <a:r>
              <a:rPr lang="en-US" sz="2200" b="1" baseline="0">
                <a:solidFill>
                  <a:srgbClr val="39393B"/>
                </a:solidFill>
                <a:latin typeface="Segoe UI" panose="020B0502040204020203" pitchFamily="34" charset="0"/>
                <a:cs typeface="Segoe UI" panose="020B0502040204020203" pitchFamily="34" charset="0"/>
              </a:rPr>
              <a:t> Training </a:t>
            </a:r>
            <a:br>
              <a:rPr lang="en-US" sz="2200" b="1" baseline="0">
                <a:solidFill>
                  <a:srgbClr val="39393B"/>
                </a:solidFill>
                <a:latin typeface="Segoe UI" panose="020B0502040204020203" pitchFamily="34" charset="0"/>
                <a:cs typeface="Segoe UI" panose="020B0502040204020203" pitchFamily="34" charset="0"/>
              </a:rPr>
            </a:br>
            <a:r>
              <a:rPr lang="en-US" sz="2200" b="1" baseline="0">
                <a:solidFill>
                  <a:srgbClr val="39393B"/>
                </a:solidFill>
                <a:latin typeface="Segoe UI" panose="020B0502040204020203" pitchFamily="34" charset="0"/>
                <a:cs typeface="Segoe UI" panose="020B0502040204020203" pitchFamily="34" charset="0"/>
              </a:rPr>
              <a:t>Effectiveness &amp; Performance Dashboard</a:t>
            </a:r>
            <a:endParaRPr lang="en-US" sz="2200" b="1">
              <a:solidFill>
                <a:srgbClr val="39393B"/>
              </a:solidFill>
              <a:latin typeface="Segoe UI" panose="020B0502040204020203" pitchFamily="34" charset="0"/>
              <a:cs typeface="Segoe UI" panose="020B0502040204020203" pitchFamily="34" charset="0"/>
            </a:endParaRPr>
          </a:p>
        </xdr:txBody>
      </xdr:sp>
      <xdr:cxnSp macro="">
        <xdr:nvCxnSpPr>
          <xdr:cNvPr id="40" name="Straight Connector 39">
            <a:extLst>
              <a:ext uri="{FF2B5EF4-FFF2-40B4-BE49-F238E27FC236}">
                <a16:creationId xmlns:a16="http://schemas.microsoft.com/office/drawing/2014/main" id="{57182771-C01B-BE36-B99B-74EF4533B495}"/>
              </a:ext>
            </a:extLst>
          </xdr:cNvPr>
          <xdr:cNvCxnSpPr/>
        </xdr:nvCxnSpPr>
        <xdr:spPr>
          <a:xfrm rot="21420000" flipH="1">
            <a:off x="8112827" y="906783"/>
            <a:ext cx="10584" cy="210312"/>
          </a:xfrm>
          <a:prstGeom prst="line">
            <a:avLst/>
          </a:prstGeom>
          <a:ln w="30480">
            <a:solidFill>
              <a:srgbClr val="828282"/>
            </a:solidFill>
          </a:ln>
        </xdr:spPr>
        <xdr:style>
          <a:lnRef idx="3">
            <a:schemeClr val="dk1"/>
          </a:lnRef>
          <a:fillRef idx="0">
            <a:schemeClr val="dk1"/>
          </a:fillRef>
          <a:effectRef idx="2">
            <a:schemeClr val="dk1"/>
          </a:effectRef>
          <a:fontRef idx="minor">
            <a:schemeClr val="tx1"/>
          </a:fontRef>
        </xdr:style>
      </xdr:cxnSp>
      <xdr:sp macro="" textlink="">
        <xdr:nvSpPr>
          <xdr:cNvPr id="41" name="TextBox 40">
            <a:extLst>
              <a:ext uri="{FF2B5EF4-FFF2-40B4-BE49-F238E27FC236}">
                <a16:creationId xmlns:a16="http://schemas.microsoft.com/office/drawing/2014/main" id="{DE6A4584-7635-AE59-563E-A0F85CE3EEF4}"/>
              </a:ext>
            </a:extLst>
          </xdr:cNvPr>
          <xdr:cNvSpPr txBox="1"/>
        </xdr:nvSpPr>
        <xdr:spPr>
          <a:xfrm>
            <a:off x="8164698" y="878649"/>
            <a:ext cx="2806886" cy="370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727376"/>
                </a:solidFill>
                <a:latin typeface="+mj-lt"/>
                <a:cs typeface="Segoe UI" panose="020B0502040204020203" pitchFamily="34" charset="0"/>
              </a:rPr>
              <a:t>Workforce Training</a:t>
            </a:r>
            <a:r>
              <a:rPr lang="en-US" sz="1500" b="1" baseline="0">
                <a:solidFill>
                  <a:srgbClr val="727376"/>
                </a:solidFill>
                <a:latin typeface="+mj-lt"/>
                <a:cs typeface="Segoe UI" panose="020B0502040204020203" pitchFamily="34" charset="0"/>
              </a:rPr>
              <a:t> Insights</a:t>
            </a:r>
            <a:endParaRPr lang="en-US" sz="1500" b="1">
              <a:solidFill>
                <a:srgbClr val="727376"/>
              </a:solidFill>
              <a:latin typeface="+mj-lt"/>
              <a:cs typeface="Segoe UI" panose="020B0502040204020203" pitchFamily="34" charset="0"/>
            </a:endParaRPr>
          </a:p>
        </xdr:txBody>
      </xdr:sp>
    </xdr:grpSp>
    <xdr:clientData/>
  </xdr:twoCellAnchor>
  <xdr:twoCellAnchor>
    <xdr:from>
      <xdr:col>1</xdr:col>
      <xdr:colOff>273844</xdr:colOff>
      <xdr:row>28</xdr:row>
      <xdr:rowOff>107152</xdr:rowOff>
    </xdr:from>
    <xdr:to>
      <xdr:col>2</xdr:col>
      <xdr:colOff>1130507</xdr:colOff>
      <xdr:row>30</xdr:row>
      <xdr:rowOff>23728</xdr:rowOff>
    </xdr:to>
    <xdr:grpSp>
      <xdr:nvGrpSpPr>
        <xdr:cNvPr id="44" name="Group 43">
          <a:extLst>
            <a:ext uri="{FF2B5EF4-FFF2-40B4-BE49-F238E27FC236}">
              <a16:creationId xmlns:a16="http://schemas.microsoft.com/office/drawing/2014/main" id="{8EF6B83D-EDD8-48C7-92E3-8FB630460818}"/>
            </a:ext>
          </a:extLst>
        </xdr:cNvPr>
        <xdr:cNvGrpSpPr/>
      </xdr:nvGrpSpPr>
      <xdr:grpSpPr>
        <a:xfrm>
          <a:off x="1488282" y="5441152"/>
          <a:ext cx="2071100" cy="297576"/>
          <a:chOff x="547455" y="2365436"/>
          <a:chExt cx="1780476" cy="221807"/>
        </a:xfrm>
      </xdr:grpSpPr>
      <xdr:sp macro="" textlink="">
        <xdr:nvSpPr>
          <xdr:cNvPr id="45" name="TextBox 44">
            <a:extLst>
              <a:ext uri="{FF2B5EF4-FFF2-40B4-BE49-F238E27FC236}">
                <a16:creationId xmlns:a16="http://schemas.microsoft.com/office/drawing/2014/main" id="{9A30D477-64BD-66A2-82BC-8BA64CB1351F}"/>
              </a:ext>
            </a:extLst>
          </xdr:cNvPr>
          <xdr:cNvSpPr txBox="1"/>
        </xdr:nvSpPr>
        <xdr:spPr>
          <a:xfrm>
            <a:off x="547455" y="2365436"/>
            <a:ext cx="1725716" cy="198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50">
                <a:solidFill>
                  <a:srgbClr val="C2C2C2"/>
                </a:solidFill>
                <a:latin typeface="Calibri" panose="020F0502020204030204" pitchFamily="34" charset="0"/>
                <a:cs typeface="Calibri" panose="020F0502020204030204" pitchFamily="34" charset="0"/>
              </a:rPr>
              <a:t>Filter</a:t>
            </a:r>
          </a:p>
        </xdr:txBody>
      </xdr:sp>
      <xdr:cxnSp macro="">
        <xdr:nvCxnSpPr>
          <xdr:cNvPr id="46" name="Straight Connector 45">
            <a:extLst>
              <a:ext uri="{FF2B5EF4-FFF2-40B4-BE49-F238E27FC236}">
                <a16:creationId xmlns:a16="http://schemas.microsoft.com/office/drawing/2014/main" id="{A42A8973-CEFA-229D-DAFB-68DD1E63BD2D}"/>
              </a:ext>
            </a:extLst>
          </xdr:cNvPr>
          <xdr:cNvCxnSpPr/>
        </xdr:nvCxnSpPr>
        <xdr:spPr>
          <a:xfrm>
            <a:off x="552495" y="2587243"/>
            <a:ext cx="1775436" cy="0"/>
          </a:xfrm>
          <a:prstGeom prst="line">
            <a:avLst/>
          </a:prstGeom>
          <a:ln w="17780">
            <a:solidFill>
              <a:srgbClr val="474747"/>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11</xdr:col>
      <xdr:colOff>119060</xdr:colOff>
      <xdr:row>10</xdr:row>
      <xdr:rowOff>190497</xdr:rowOff>
    </xdr:from>
    <xdr:to>
      <xdr:col>13</xdr:col>
      <xdr:colOff>459437</xdr:colOff>
      <xdr:row>20</xdr:row>
      <xdr:rowOff>75380</xdr:rowOff>
    </xdr:to>
    <xdr:grpSp>
      <xdr:nvGrpSpPr>
        <xdr:cNvPr id="60" name="Group 59">
          <a:extLst>
            <a:ext uri="{FF2B5EF4-FFF2-40B4-BE49-F238E27FC236}">
              <a16:creationId xmlns:a16="http://schemas.microsoft.com/office/drawing/2014/main" id="{48255128-B766-5479-AFA4-C46AEEB25D5A}"/>
            </a:ext>
          </a:extLst>
        </xdr:cNvPr>
        <xdr:cNvGrpSpPr/>
      </xdr:nvGrpSpPr>
      <xdr:grpSpPr>
        <a:xfrm>
          <a:off x="13477873" y="2095497"/>
          <a:ext cx="2769252" cy="1789883"/>
          <a:chOff x="17287875" y="2559845"/>
          <a:chExt cx="2769252" cy="1789883"/>
        </a:xfrm>
      </xdr:grpSpPr>
      <xdr:sp macro="" textlink="">
        <xdr:nvSpPr>
          <xdr:cNvPr id="52" name="Rectangle: Rounded Corners 51">
            <a:extLst>
              <a:ext uri="{FF2B5EF4-FFF2-40B4-BE49-F238E27FC236}">
                <a16:creationId xmlns:a16="http://schemas.microsoft.com/office/drawing/2014/main" id="{50FA2B90-82BC-C5DE-2EE4-D4945FA33BB2}"/>
              </a:ext>
            </a:extLst>
          </xdr:cNvPr>
          <xdr:cNvSpPr/>
        </xdr:nvSpPr>
        <xdr:spPr>
          <a:xfrm>
            <a:off x="17287875" y="2559845"/>
            <a:ext cx="2769252" cy="1789883"/>
          </a:xfrm>
          <a:prstGeom prst="roundRect">
            <a:avLst>
              <a:gd name="adj" fmla="val 920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raining Overview'!C8">
        <xdr:nvSpPr>
          <xdr:cNvPr id="54" name="TextBox 53">
            <a:extLst>
              <a:ext uri="{FF2B5EF4-FFF2-40B4-BE49-F238E27FC236}">
                <a16:creationId xmlns:a16="http://schemas.microsoft.com/office/drawing/2014/main" id="{707A11A7-DD59-D423-3938-29CD288AC241}"/>
              </a:ext>
            </a:extLst>
          </xdr:cNvPr>
          <xdr:cNvSpPr txBox="1"/>
        </xdr:nvSpPr>
        <xdr:spPr>
          <a:xfrm>
            <a:off x="19204784" y="3036093"/>
            <a:ext cx="76199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F2B3BE-980D-4B6B-8EC6-4916F31309D7}" type="TxLink">
              <a:rPr lang="en-US" sz="22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rPr>
              <a:pPr/>
              <a:t>145</a:t>
            </a:fld>
            <a:endParaRPr lang="en-US" sz="2200" b="1">
              <a:solidFill>
                <a:srgbClr val="000000"/>
              </a:solidFill>
              <a:latin typeface="Segoe UI" panose="020B0502040204020203" pitchFamily="34" charset="0"/>
              <a:ea typeface="Segoe UI Black" panose="020B0A02040204020203" pitchFamily="34" charset="0"/>
              <a:cs typeface="Segoe UI" panose="020B0502040204020203" pitchFamily="34" charset="0"/>
            </a:endParaRPr>
          </a:p>
        </xdr:txBody>
      </xdr:sp>
      <xdr:sp macro="" textlink="">
        <xdr:nvSpPr>
          <xdr:cNvPr id="55" name="TextBox 54">
            <a:extLst>
              <a:ext uri="{FF2B5EF4-FFF2-40B4-BE49-F238E27FC236}">
                <a16:creationId xmlns:a16="http://schemas.microsoft.com/office/drawing/2014/main" id="{0849EDCB-35B3-EE59-54E4-8BCA68BBEC7C}"/>
              </a:ext>
            </a:extLst>
          </xdr:cNvPr>
          <xdr:cNvSpPr txBox="1"/>
        </xdr:nvSpPr>
        <xdr:spPr>
          <a:xfrm>
            <a:off x="18145124" y="2655094"/>
            <a:ext cx="1774033"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Segoe UI" panose="020B0502040204020203" pitchFamily="34" charset="0"/>
                <a:ea typeface="Tahoma" panose="020B0604030504040204" pitchFamily="34" charset="0"/>
                <a:cs typeface="Segoe UI" panose="020B0502040204020203" pitchFamily="34" charset="0"/>
              </a:rPr>
              <a:t>Total</a:t>
            </a:r>
            <a:r>
              <a:rPr lang="en-US" sz="1400" b="1" baseline="0">
                <a:latin typeface="Segoe UI" panose="020B0502040204020203" pitchFamily="34" charset="0"/>
                <a:ea typeface="Tahoma" panose="020B0604030504040204" pitchFamily="34" charset="0"/>
                <a:cs typeface="Segoe UI" panose="020B0502040204020203" pitchFamily="34" charset="0"/>
              </a:rPr>
              <a:t> Participants</a:t>
            </a:r>
            <a:endParaRPr lang="en-US" sz="1400" b="1">
              <a:latin typeface="Segoe UI" panose="020B0502040204020203" pitchFamily="34" charset="0"/>
              <a:ea typeface="Tahoma" panose="020B0604030504040204" pitchFamily="34" charset="0"/>
              <a:cs typeface="Segoe UI" panose="020B0502040204020203" pitchFamily="34" charset="0"/>
            </a:endParaRPr>
          </a:p>
        </xdr:txBody>
      </xdr:sp>
      <xdr:sp macro="" textlink="'Training Overview'!C21">
        <xdr:nvSpPr>
          <xdr:cNvPr id="58" name="TextBox 57">
            <a:extLst>
              <a:ext uri="{FF2B5EF4-FFF2-40B4-BE49-F238E27FC236}">
                <a16:creationId xmlns:a16="http://schemas.microsoft.com/office/drawing/2014/main" id="{06007F4D-31A3-E0FB-2A80-FF5F5B1D250B}"/>
              </a:ext>
            </a:extLst>
          </xdr:cNvPr>
          <xdr:cNvSpPr txBox="1"/>
        </xdr:nvSpPr>
        <xdr:spPr>
          <a:xfrm>
            <a:off x="18942846" y="3536155"/>
            <a:ext cx="95249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49240E-25A8-4803-8B10-9066705F35F6}" type="TxLink">
              <a:rPr lang="en-US" sz="1400" b="1" i="0" u="none" strike="noStrike">
                <a:solidFill>
                  <a:srgbClr val="FF781D"/>
                </a:solidFill>
                <a:latin typeface="+mn-lt"/>
                <a:ea typeface="Segoe UI Black" panose="020B0A02040204020203" pitchFamily="34" charset="0"/>
                <a:cs typeface="Segoe UI" panose="020B0502040204020203" pitchFamily="34" charset="0"/>
              </a:rPr>
              <a:pPr/>
              <a:t> ↓ 14.10%</a:t>
            </a:fld>
            <a:endParaRPr lang="en-US" sz="1400" b="1">
              <a:solidFill>
                <a:srgbClr val="FF781D"/>
              </a:solidFill>
              <a:latin typeface="+mn-lt"/>
              <a:ea typeface="Segoe UI Black" panose="020B0A02040204020203" pitchFamily="34" charset="0"/>
              <a:cs typeface="Segoe UI" panose="020B0502040204020203" pitchFamily="34" charset="0"/>
            </a:endParaRPr>
          </a:p>
        </xdr:txBody>
      </xdr:sp>
      <xdr:pic>
        <xdr:nvPicPr>
          <xdr:cNvPr id="57" name="Graphic 56" descr="Social network with solid fill">
            <a:extLst>
              <a:ext uri="{FF2B5EF4-FFF2-40B4-BE49-F238E27FC236}">
                <a16:creationId xmlns:a16="http://schemas.microsoft.com/office/drawing/2014/main" id="{807EC962-862E-47DF-3EBD-FA847FAAC1DF}"/>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7370264" y="2999418"/>
            <a:ext cx="917737" cy="917737"/>
          </a:xfrm>
          <a:prstGeom prst="rect">
            <a:avLst/>
          </a:prstGeom>
        </xdr:spPr>
      </xdr:pic>
      <xdr:sp macro="" textlink="">
        <xdr:nvSpPr>
          <xdr:cNvPr id="59" name="TextBox 58">
            <a:extLst>
              <a:ext uri="{FF2B5EF4-FFF2-40B4-BE49-F238E27FC236}">
                <a16:creationId xmlns:a16="http://schemas.microsoft.com/office/drawing/2014/main" id="{222700E9-7F57-17D5-CE85-C60E8D41F591}"/>
              </a:ext>
            </a:extLst>
          </xdr:cNvPr>
          <xdr:cNvSpPr txBox="1"/>
        </xdr:nvSpPr>
        <xdr:spPr>
          <a:xfrm>
            <a:off x="18740438" y="3762376"/>
            <a:ext cx="1262062"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latin typeface="+mj-lt"/>
              </a:rPr>
              <a:t>vs. Last Year</a:t>
            </a:r>
          </a:p>
        </xdr:txBody>
      </xdr:sp>
    </xdr:grpSp>
    <xdr:clientData/>
  </xdr:twoCellAnchor>
  <xdr:twoCellAnchor>
    <xdr:from>
      <xdr:col>11</xdr:col>
      <xdr:colOff>119060</xdr:colOff>
      <xdr:row>21</xdr:row>
      <xdr:rowOff>9524</xdr:rowOff>
    </xdr:from>
    <xdr:to>
      <xdr:col>13</xdr:col>
      <xdr:colOff>459437</xdr:colOff>
      <xdr:row>30</xdr:row>
      <xdr:rowOff>84907</xdr:rowOff>
    </xdr:to>
    <xdr:grpSp>
      <xdr:nvGrpSpPr>
        <xdr:cNvPr id="70" name="Group 69">
          <a:extLst>
            <a:ext uri="{FF2B5EF4-FFF2-40B4-BE49-F238E27FC236}">
              <a16:creationId xmlns:a16="http://schemas.microsoft.com/office/drawing/2014/main" id="{B0845B19-F985-418E-B180-F26351052331}"/>
            </a:ext>
          </a:extLst>
        </xdr:cNvPr>
        <xdr:cNvGrpSpPr/>
      </xdr:nvGrpSpPr>
      <xdr:grpSpPr>
        <a:xfrm>
          <a:off x="13477873" y="4010024"/>
          <a:ext cx="2769252" cy="1789883"/>
          <a:chOff x="17737931" y="2521745"/>
          <a:chExt cx="2769252" cy="1789883"/>
        </a:xfrm>
      </xdr:grpSpPr>
      <xdr:sp macro="" textlink="">
        <xdr:nvSpPr>
          <xdr:cNvPr id="62" name="Rectangle: Rounded Corners 61">
            <a:extLst>
              <a:ext uri="{FF2B5EF4-FFF2-40B4-BE49-F238E27FC236}">
                <a16:creationId xmlns:a16="http://schemas.microsoft.com/office/drawing/2014/main" id="{D6F09622-6516-FC01-8024-F20BBB61DB18}"/>
              </a:ext>
            </a:extLst>
          </xdr:cNvPr>
          <xdr:cNvSpPr/>
        </xdr:nvSpPr>
        <xdr:spPr>
          <a:xfrm>
            <a:off x="17737931" y="2521745"/>
            <a:ext cx="2769252" cy="1789883"/>
          </a:xfrm>
          <a:prstGeom prst="roundRect">
            <a:avLst>
              <a:gd name="adj" fmla="val 920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raining Overview'!B28">
        <xdr:nvSpPr>
          <xdr:cNvPr id="63" name="TextBox 62">
            <a:extLst>
              <a:ext uri="{FF2B5EF4-FFF2-40B4-BE49-F238E27FC236}">
                <a16:creationId xmlns:a16="http://schemas.microsoft.com/office/drawing/2014/main" id="{DC12DDA4-66D9-52EE-AF95-415378392C3F}"/>
              </a:ext>
            </a:extLst>
          </xdr:cNvPr>
          <xdr:cNvSpPr txBox="1"/>
        </xdr:nvSpPr>
        <xdr:spPr>
          <a:xfrm>
            <a:off x="19488153" y="2997993"/>
            <a:ext cx="97869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7FE414-3E95-448D-AD4C-10462F3DF67C}" type="TxLink">
              <a:rPr lang="en-US" sz="22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rPr>
              <a:pPr/>
              <a:t>$95K</a:t>
            </a:fld>
            <a:endParaRPr lang="en-US" sz="2200" b="1">
              <a:solidFill>
                <a:srgbClr val="000000"/>
              </a:solidFill>
              <a:latin typeface="Segoe UI" panose="020B0502040204020203" pitchFamily="34" charset="0"/>
              <a:ea typeface="Segoe UI Black" panose="020B0A02040204020203" pitchFamily="34" charset="0"/>
              <a:cs typeface="Segoe UI" panose="020B0502040204020203" pitchFamily="34" charset="0"/>
            </a:endParaRPr>
          </a:p>
        </xdr:txBody>
      </xdr:sp>
      <xdr:sp macro="" textlink="">
        <xdr:nvSpPr>
          <xdr:cNvPr id="64" name="TextBox 63">
            <a:extLst>
              <a:ext uri="{FF2B5EF4-FFF2-40B4-BE49-F238E27FC236}">
                <a16:creationId xmlns:a16="http://schemas.microsoft.com/office/drawing/2014/main" id="{FD31BFFA-39F4-B15E-D0F0-FF42A1A7ECDC}"/>
              </a:ext>
            </a:extLst>
          </xdr:cNvPr>
          <xdr:cNvSpPr txBox="1"/>
        </xdr:nvSpPr>
        <xdr:spPr>
          <a:xfrm>
            <a:off x="18978563" y="2616994"/>
            <a:ext cx="1366838"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Segoe UI" panose="020B0502040204020203" pitchFamily="34" charset="0"/>
                <a:ea typeface="Tahoma" panose="020B0604030504040204" pitchFamily="34" charset="0"/>
                <a:cs typeface="Segoe UI" panose="020B0502040204020203" pitchFamily="34" charset="0"/>
              </a:rPr>
              <a:t>Training</a:t>
            </a:r>
            <a:r>
              <a:rPr lang="en-US" sz="1400" b="1" baseline="0">
                <a:latin typeface="Segoe UI" panose="020B0502040204020203" pitchFamily="34" charset="0"/>
                <a:ea typeface="Tahoma" panose="020B0604030504040204" pitchFamily="34" charset="0"/>
                <a:cs typeface="Segoe UI" panose="020B0502040204020203" pitchFamily="34" charset="0"/>
              </a:rPr>
              <a:t> Cost</a:t>
            </a:r>
            <a:endParaRPr lang="en-US" sz="1400" b="1">
              <a:latin typeface="Segoe UI" panose="020B0502040204020203" pitchFamily="34" charset="0"/>
              <a:ea typeface="Tahoma" panose="020B0604030504040204" pitchFamily="34" charset="0"/>
              <a:cs typeface="Segoe UI" panose="020B0502040204020203" pitchFamily="34" charset="0"/>
            </a:endParaRPr>
          </a:p>
        </xdr:txBody>
      </xdr:sp>
      <xdr:sp macro="" textlink="'Training Overview'!E21">
        <xdr:nvSpPr>
          <xdr:cNvPr id="65" name="TextBox 64">
            <a:extLst>
              <a:ext uri="{FF2B5EF4-FFF2-40B4-BE49-F238E27FC236}">
                <a16:creationId xmlns:a16="http://schemas.microsoft.com/office/drawing/2014/main" id="{B8E66AF2-F5F7-7E7B-9479-1EC53093015F}"/>
              </a:ext>
            </a:extLst>
          </xdr:cNvPr>
          <xdr:cNvSpPr txBox="1"/>
        </xdr:nvSpPr>
        <xdr:spPr>
          <a:xfrm>
            <a:off x="19416715" y="3524252"/>
            <a:ext cx="942972"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A273EB-4279-4355-8CD8-18AAFAFEF512}" type="TxLink">
              <a:rPr lang="en-US" sz="1400" b="1" i="0" u="none" strike="noStrike">
                <a:solidFill>
                  <a:srgbClr val="FF781D"/>
                </a:solidFill>
                <a:latin typeface="+mn-lt"/>
                <a:ea typeface="Segoe UI Black" panose="020B0A02040204020203" pitchFamily="34" charset="0"/>
                <a:cs typeface="Segoe UI" panose="020B0502040204020203" pitchFamily="34" charset="0"/>
              </a:rPr>
              <a:pPr/>
              <a:t> ↓ 30.76%</a:t>
            </a:fld>
            <a:endParaRPr lang="en-US" sz="1050" b="1">
              <a:solidFill>
                <a:srgbClr val="FF781D"/>
              </a:solidFill>
              <a:latin typeface="+mn-lt"/>
              <a:ea typeface="Segoe UI Black" panose="020B0A02040204020203" pitchFamily="34" charset="0"/>
              <a:cs typeface="Segoe UI" panose="020B0502040204020203" pitchFamily="34" charset="0"/>
            </a:endParaRPr>
          </a:p>
        </xdr:txBody>
      </xdr:sp>
      <xdr:sp macro="" textlink="">
        <xdr:nvSpPr>
          <xdr:cNvPr id="67" name="TextBox 66">
            <a:extLst>
              <a:ext uri="{FF2B5EF4-FFF2-40B4-BE49-F238E27FC236}">
                <a16:creationId xmlns:a16="http://schemas.microsoft.com/office/drawing/2014/main" id="{F61875BB-3CBF-84B4-89AF-1313131DA2D6}"/>
              </a:ext>
            </a:extLst>
          </xdr:cNvPr>
          <xdr:cNvSpPr txBox="1"/>
        </xdr:nvSpPr>
        <xdr:spPr>
          <a:xfrm>
            <a:off x="19204782" y="3724276"/>
            <a:ext cx="1200149"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latin typeface="+mj-lt"/>
              </a:rPr>
              <a:t>vs. Last Year</a:t>
            </a:r>
          </a:p>
        </xdr:txBody>
      </xdr:sp>
      <xdr:pic>
        <xdr:nvPicPr>
          <xdr:cNvPr id="69" name="Graphic 68" descr="Coins outline">
            <a:extLst>
              <a:ext uri="{FF2B5EF4-FFF2-40B4-BE49-F238E27FC236}">
                <a16:creationId xmlns:a16="http://schemas.microsoft.com/office/drawing/2014/main" id="{3A27D297-ED1E-4E39-33BE-3821501EAADF}"/>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7823656" y="2976561"/>
            <a:ext cx="822170" cy="831057"/>
          </a:xfrm>
          <a:prstGeom prst="rect">
            <a:avLst/>
          </a:prstGeom>
        </xdr:spPr>
      </xdr:pic>
    </xdr:grpSp>
    <xdr:clientData/>
  </xdr:twoCellAnchor>
  <xdr:twoCellAnchor>
    <xdr:from>
      <xdr:col>11</xdr:col>
      <xdr:colOff>119060</xdr:colOff>
      <xdr:row>31</xdr:row>
      <xdr:rowOff>30956</xdr:rowOff>
    </xdr:from>
    <xdr:to>
      <xdr:col>13</xdr:col>
      <xdr:colOff>459437</xdr:colOff>
      <xdr:row>40</xdr:row>
      <xdr:rowOff>106339</xdr:rowOff>
    </xdr:to>
    <xdr:sp macro="" textlink="">
      <xdr:nvSpPr>
        <xdr:cNvPr id="6" name="Rectangle: Rounded Corners 5">
          <a:extLst>
            <a:ext uri="{FF2B5EF4-FFF2-40B4-BE49-F238E27FC236}">
              <a16:creationId xmlns:a16="http://schemas.microsoft.com/office/drawing/2014/main" id="{5160AFCF-64F8-7315-6269-5684A12F4037}"/>
            </a:ext>
          </a:extLst>
        </xdr:cNvPr>
        <xdr:cNvSpPr/>
      </xdr:nvSpPr>
      <xdr:spPr>
        <a:xfrm>
          <a:off x="13477873" y="5936456"/>
          <a:ext cx="2769252" cy="1789883"/>
        </a:xfrm>
        <a:prstGeom prst="roundRect">
          <a:avLst>
            <a:gd name="adj" fmla="val 920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821531</xdr:colOff>
      <xdr:row>33</xdr:row>
      <xdr:rowOff>54768</xdr:rowOff>
    </xdr:from>
    <xdr:to>
      <xdr:col>13</xdr:col>
      <xdr:colOff>333374</xdr:colOff>
      <xdr:row>35</xdr:row>
      <xdr:rowOff>102393</xdr:rowOff>
    </xdr:to>
    <xdr:sp macro="" textlink="'Training Overview'!H37">
      <xdr:nvSpPr>
        <xdr:cNvPr id="7" name="TextBox 6">
          <a:extLst>
            <a:ext uri="{FF2B5EF4-FFF2-40B4-BE49-F238E27FC236}">
              <a16:creationId xmlns:a16="http://schemas.microsoft.com/office/drawing/2014/main" id="{E71934F4-B50B-4FC6-984D-E8F455A3FDF9}"/>
            </a:ext>
          </a:extLst>
        </xdr:cNvPr>
        <xdr:cNvSpPr txBox="1"/>
      </xdr:nvSpPr>
      <xdr:spPr>
        <a:xfrm>
          <a:off x="15394781" y="6341268"/>
          <a:ext cx="72628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3E16D8-6F6B-4E75-BF46-1A8EE2D44B01}" type="TxLink">
            <a:rPr lang="en-US" sz="2200" b="1" i="0" u="none" strike="noStrike">
              <a:solidFill>
                <a:srgbClr val="000000"/>
              </a:solidFill>
              <a:latin typeface="Segoe UI" panose="020B0502040204020203" pitchFamily="34" charset="0"/>
              <a:ea typeface="Segoe UI Black" panose="020B0A02040204020203" pitchFamily="34" charset="0"/>
              <a:cs typeface="Segoe UI" panose="020B0502040204020203" pitchFamily="34" charset="0"/>
            </a:rPr>
            <a:pPr/>
            <a:t>438</a:t>
          </a:fld>
          <a:endParaRPr lang="en-US" sz="2200" b="1">
            <a:solidFill>
              <a:schemeClr val="tx1"/>
            </a:solidFill>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12</xdr:col>
      <xdr:colOff>83343</xdr:colOff>
      <xdr:row>31</xdr:row>
      <xdr:rowOff>54769</xdr:rowOff>
    </xdr:from>
    <xdr:to>
      <xdr:col>13</xdr:col>
      <xdr:colOff>309562</xdr:colOff>
      <xdr:row>33</xdr:row>
      <xdr:rowOff>90487</xdr:rowOff>
    </xdr:to>
    <xdr:sp macro="" textlink="">
      <xdr:nvSpPr>
        <xdr:cNvPr id="8" name="TextBox 7">
          <a:extLst>
            <a:ext uri="{FF2B5EF4-FFF2-40B4-BE49-F238E27FC236}">
              <a16:creationId xmlns:a16="http://schemas.microsoft.com/office/drawing/2014/main" id="{4404E3BE-0CC3-35F4-3D80-1FC9F717C29B}"/>
            </a:ext>
          </a:extLst>
        </xdr:cNvPr>
        <xdr:cNvSpPr txBox="1"/>
      </xdr:nvSpPr>
      <xdr:spPr>
        <a:xfrm>
          <a:off x="14656593" y="5960269"/>
          <a:ext cx="1440657"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Segoe UI" panose="020B0502040204020203" pitchFamily="34" charset="0"/>
              <a:ea typeface="Tahoma" panose="020B0604030504040204" pitchFamily="34" charset="0"/>
              <a:cs typeface="Segoe UI" panose="020B0502040204020203" pitchFamily="34" charset="0"/>
            </a:rPr>
            <a:t>Training</a:t>
          </a:r>
          <a:r>
            <a:rPr lang="en-US" sz="1400" b="1" baseline="0">
              <a:latin typeface="Segoe UI" panose="020B0502040204020203" pitchFamily="34" charset="0"/>
              <a:ea typeface="Tahoma" panose="020B0604030504040204" pitchFamily="34" charset="0"/>
              <a:cs typeface="Segoe UI" panose="020B0502040204020203" pitchFamily="34" charset="0"/>
            </a:rPr>
            <a:t> Days</a:t>
          </a:r>
          <a:endParaRPr lang="en-US" sz="1400" b="1">
            <a:latin typeface="Segoe UI" panose="020B0502040204020203" pitchFamily="34" charset="0"/>
            <a:ea typeface="Tahoma" panose="020B0604030504040204" pitchFamily="34" charset="0"/>
            <a:cs typeface="Segoe UI" panose="020B0502040204020203" pitchFamily="34" charset="0"/>
          </a:endParaRPr>
        </a:p>
      </xdr:txBody>
    </xdr:sp>
    <xdr:clientData/>
  </xdr:twoCellAnchor>
  <xdr:twoCellAnchor>
    <xdr:from>
      <xdr:col>11</xdr:col>
      <xdr:colOff>154779</xdr:colOff>
      <xdr:row>33</xdr:row>
      <xdr:rowOff>21429</xdr:rowOff>
    </xdr:from>
    <xdr:to>
      <xdr:col>11</xdr:col>
      <xdr:colOff>1012030</xdr:colOff>
      <xdr:row>37</xdr:row>
      <xdr:rowOff>116680</xdr:rowOff>
    </xdr:to>
    <xdr:pic>
      <xdr:nvPicPr>
        <xdr:cNvPr id="50" name="Graphic 49" descr="Stopwatch with solid fill">
          <a:extLst>
            <a:ext uri="{FF2B5EF4-FFF2-40B4-BE49-F238E27FC236}">
              <a16:creationId xmlns:a16="http://schemas.microsoft.com/office/drawing/2014/main" id="{D5D46C69-2DE4-65BA-0A84-CC3C1BA668A6}"/>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3513592" y="6307929"/>
          <a:ext cx="857251" cy="857251"/>
        </a:xfrm>
        <a:prstGeom prst="rect">
          <a:avLst/>
        </a:prstGeom>
      </xdr:spPr>
    </xdr:pic>
    <xdr:clientData/>
  </xdr:twoCellAnchor>
  <xdr:twoCellAnchor>
    <xdr:from>
      <xdr:col>3</xdr:col>
      <xdr:colOff>380999</xdr:colOff>
      <xdr:row>10</xdr:row>
      <xdr:rowOff>142874</xdr:rowOff>
    </xdr:from>
    <xdr:to>
      <xdr:col>6</xdr:col>
      <xdr:colOff>190499</xdr:colOff>
      <xdr:row>23</xdr:row>
      <xdr:rowOff>95250</xdr:rowOff>
    </xdr:to>
    <xdr:sp macro="" textlink="">
      <xdr:nvSpPr>
        <xdr:cNvPr id="5" name="Rectangle: Rounded Corners 4">
          <a:extLst>
            <a:ext uri="{FF2B5EF4-FFF2-40B4-BE49-F238E27FC236}">
              <a16:creationId xmlns:a16="http://schemas.microsoft.com/office/drawing/2014/main" id="{65301A2A-27A7-4F91-954C-4E01D9CBDB9D}"/>
            </a:ext>
          </a:extLst>
        </xdr:cNvPr>
        <xdr:cNvSpPr/>
      </xdr:nvSpPr>
      <xdr:spPr>
        <a:xfrm>
          <a:off x="4024312" y="2047874"/>
          <a:ext cx="3452812" cy="2428876"/>
        </a:xfrm>
        <a:prstGeom prst="roundRect">
          <a:avLst>
            <a:gd name="adj" fmla="val 9204"/>
          </a:avLst>
        </a:prstGeom>
        <a:solidFill>
          <a:schemeClr val="bg1"/>
        </a:solidFill>
        <a:ln>
          <a:noFill/>
        </a:ln>
        <a:effectLst>
          <a:outerShdw blurRad="25400" dist="38100" dir="6120000" algn="t"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1166814</xdr:colOff>
      <xdr:row>13</xdr:row>
      <xdr:rowOff>35718</xdr:rowOff>
    </xdr:from>
    <xdr:to>
      <xdr:col>6</xdr:col>
      <xdr:colOff>309563</xdr:colOff>
      <xdr:row>26</xdr:row>
      <xdr:rowOff>23813</xdr:rowOff>
    </xdr:to>
    <xdr:graphicFrame macro="">
      <xdr:nvGraphicFramePr>
        <xdr:cNvPr id="51" name="Chart 50">
          <a:extLst>
            <a:ext uri="{FF2B5EF4-FFF2-40B4-BE49-F238E27FC236}">
              <a16:creationId xmlns:a16="http://schemas.microsoft.com/office/drawing/2014/main" id="{CD97EAC4-0610-4DEA-8F7C-FF08D8A53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307184</xdr:colOff>
      <xdr:row>10</xdr:row>
      <xdr:rowOff>166686</xdr:rowOff>
    </xdr:from>
    <xdr:to>
      <xdr:col>11</xdr:col>
      <xdr:colOff>11905</xdr:colOff>
      <xdr:row>23</xdr:row>
      <xdr:rowOff>97156</xdr:rowOff>
    </xdr:to>
    <xdr:sp macro="" textlink="">
      <xdr:nvSpPr>
        <xdr:cNvPr id="24" name="Rectangle: Rounded Corners 23">
          <a:extLst>
            <a:ext uri="{FF2B5EF4-FFF2-40B4-BE49-F238E27FC236}">
              <a16:creationId xmlns:a16="http://schemas.microsoft.com/office/drawing/2014/main" id="{28B0B5B7-EEF5-C4D8-A320-F47EEC5B282F}"/>
            </a:ext>
          </a:extLst>
        </xdr:cNvPr>
        <xdr:cNvSpPr/>
      </xdr:nvSpPr>
      <xdr:spPr>
        <a:xfrm>
          <a:off x="7593809" y="2071686"/>
          <a:ext cx="5776909" cy="2406970"/>
        </a:xfrm>
        <a:prstGeom prst="roundRect">
          <a:avLst>
            <a:gd name="adj" fmla="val 9204"/>
          </a:avLst>
        </a:prstGeom>
        <a:solidFill>
          <a:schemeClr val="bg1"/>
        </a:solidFill>
        <a:ln>
          <a:noFill/>
        </a:ln>
        <a:effectLst>
          <a:outerShdw blurRad="25400" dist="38100" dir="6120000" algn="t"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380998</xdr:colOff>
      <xdr:row>24</xdr:row>
      <xdr:rowOff>23812</xdr:rowOff>
    </xdr:from>
    <xdr:to>
      <xdr:col>11</xdr:col>
      <xdr:colOff>11905</xdr:colOff>
      <xdr:row>40</xdr:row>
      <xdr:rowOff>130968</xdr:rowOff>
    </xdr:to>
    <xdr:sp macro="" textlink="">
      <xdr:nvSpPr>
        <xdr:cNvPr id="42" name="Rectangle: Rounded Corners 41">
          <a:extLst>
            <a:ext uri="{FF2B5EF4-FFF2-40B4-BE49-F238E27FC236}">
              <a16:creationId xmlns:a16="http://schemas.microsoft.com/office/drawing/2014/main" id="{AF757D35-555E-2165-FCA0-B7E503852DEE}"/>
            </a:ext>
          </a:extLst>
        </xdr:cNvPr>
        <xdr:cNvSpPr/>
      </xdr:nvSpPr>
      <xdr:spPr>
        <a:xfrm>
          <a:off x="4024311" y="4595812"/>
          <a:ext cx="9346407" cy="3155156"/>
        </a:xfrm>
        <a:prstGeom prst="roundRect">
          <a:avLst>
            <a:gd name="adj" fmla="val 9204"/>
          </a:avLst>
        </a:prstGeom>
        <a:solidFill>
          <a:schemeClr val="bg1"/>
        </a:solidFill>
        <a:ln>
          <a:noFill/>
        </a:ln>
        <a:effectLst>
          <a:outerShdw blurRad="25400" dist="38100" dir="6120000" algn="t"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631029</xdr:colOff>
      <xdr:row>12</xdr:row>
      <xdr:rowOff>107156</xdr:rowOff>
    </xdr:from>
    <xdr:to>
      <xdr:col>10</xdr:col>
      <xdr:colOff>892969</xdr:colOff>
      <xdr:row>22</xdr:row>
      <xdr:rowOff>83343</xdr:rowOff>
    </xdr:to>
    <xdr:graphicFrame macro="">
      <xdr:nvGraphicFramePr>
        <xdr:cNvPr id="56" name="Chart 55">
          <a:extLst>
            <a:ext uri="{FF2B5EF4-FFF2-40B4-BE49-F238E27FC236}">
              <a16:creationId xmlns:a16="http://schemas.microsoft.com/office/drawing/2014/main" id="{82C3A732-192A-48ED-A007-46CE1BAE5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702467</xdr:colOff>
      <xdr:row>26</xdr:row>
      <xdr:rowOff>178593</xdr:rowOff>
    </xdr:from>
    <xdr:to>
      <xdr:col>10</xdr:col>
      <xdr:colOff>1202530</xdr:colOff>
      <xdr:row>39</xdr:row>
      <xdr:rowOff>11905</xdr:rowOff>
    </xdr:to>
    <xdr:graphicFrame macro="">
      <xdr:nvGraphicFramePr>
        <xdr:cNvPr id="61" name="Chart 60">
          <a:extLst>
            <a:ext uri="{FF2B5EF4-FFF2-40B4-BE49-F238E27FC236}">
              <a16:creationId xmlns:a16="http://schemas.microsoft.com/office/drawing/2014/main" id="{98E20CE7-3C26-4FA4-B616-9B4B0C99B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273843</xdr:colOff>
      <xdr:row>41</xdr:row>
      <xdr:rowOff>47625</xdr:rowOff>
    </xdr:from>
    <xdr:to>
      <xdr:col>13</xdr:col>
      <xdr:colOff>452436</xdr:colOff>
      <xdr:row>56</xdr:row>
      <xdr:rowOff>71438</xdr:rowOff>
    </xdr:to>
    <xdr:sp macro="" textlink="">
      <xdr:nvSpPr>
        <xdr:cNvPr id="68" name="Rectangle: Rounded Corners 67">
          <a:extLst>
            <a:ext uri="{FF2B5EF4-FFF2-40B4-BE49-F238E27FC236}">
              <a16:creationId xmlns:a16="http://schemas.microsoft.com/office/drawing/2014/main" id="{43357332-2887-7EBE-86F7-1B2BB21145BB}"/>
            </a:ext>
          </a:extLst>
        </xdr:cNvPr>
        <xdr:cNvSpPr/>
      </xdr:nvSpPr>
      <xdr:spPr>
        <a:xfrm>
          <a:off x="8774906" y="7858125"/>
          <a:ext cx="7465218" cy="2881313"/>
        </a:xfrm>
        <a:prstGeom prst="roundRect">
          <a:avLst>
            <a:gd name="adj" fmla="val 920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511969</xdr:colOff>
      <xdr:row>44</xdr:row>
      <xdr:rowOff>11905</xdr:rowOff>
    </xdr:from>
    <xdr:to>
      <xdr:col>13</xdr:col>
      <xdr:colOff>273844</xdr:colOff>
      <xdr:row>55</xdr:row>
      <xdr:rowOff>71437</xdr:rowOff>
    </xdr:to>
    <xdr:graphicFrame macro="">
      <xdr:nvGraphicFramePr>
        <xdr:cNvPr id="66" name="Chart 65">
          <a:extLst>
            <a:ext uri="{FF2B5EF4-FFF2-40B4-BE49-F238E27FC236}">
              <a16:creationId xmlns:a16="http://schemas.microsoft.com/office/drawing/2014/main" id="{873B0534-5864-436A-B0D6-83FFC53C2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416719</xdr:colOff>
      <xdr:row>41</xdr:row>
      <xdr:rowOff>45243</xdr:rowOff>
    </xdr:from>
    <xdr:to>
      <xdr:col>7</xdr:col>
      <xdr:colOff>166687</xdr:colOff>
      <xdr:row>56</xdr:row>
      <xdr:rowOff>69056</xdr:rowOff>
    </xdr:to>
    <xdr:sp macro="" textlink="">
      <xdr:nvSpPr>
        <xdr:cNvPr id="43" name="Rectangle: Rounded Corners 42">
          <a:extLst>
            <a:ext uri="{FF2B5EF4-FFF2-40B4-BE49-F238E27FC236}">
              <a16:creationId xmlns:a16="http://schemas.microsoft.com/office/drawing/2014/main" id="{29DDFCDE-D122-0714-C524-628057377B3C}"/>
            </a:ext>
          </a:extLst>
        </xdr:cNvPr>
        <xdr:cNvSpPr/>
      </xdr:nvSpPr>
      <xdr:spPr>
        <a:xfrm>
          <a:off x="4060032" y="7855743"/>
          <a:ext cx="4607718" cy="2881313"/>
        </a:xfrm>
        <a:prstGeom prst="roundRect">
          <a:avLst>
            <a:gd name="adj" fmla="val 9204"/>
          </a:avLst>
        </a:prstGeom>
        <a:solidFill>
          <a:schemeClr val="bg1"/>
        </a:solidFill>
        <a:ln>
          <a:noFill/>
        </a:ln>
        <a:effectLst>
          <a:outerShdw blurRad="25400" dist="38100" dir="6120000" algn="t" rotWithShape="0">
            <a:prstClr val="black">
              <a:alpha val="2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571499</xdr:colOff>
      <xdr:row>43</xdr:row>
      <xdr:rowOff>35719</xdr:rowOff>
    </xdr:from>
    <xdr:to>
      <xdr:col>6</xdr:col>
      <xdr:colOff>1166812</xdr:colOff>
      <xdr:row>55</xdr:row>
      <xdr:rowOff>119063</xdr:rowOff>
    </xdr:to>
    <xdr:graphicFrame macro="">
      <xdr:nvGraphicFramePr>
        <xdr:cNvPr id="23" name="Chart 22">
          <a:extLst>
            <a:ext uri="{FF2B5EF4-FFF2-40B4-BE49-F238E27FC236}">
              <a16:creationId xmlns:a16="http://schemas.microsoft.com/office/drawing/2014/main" id="{0DCD0192-9B0A-4355-8249-4E315AE85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1083468</xdr:colOff>
          <xdr:row>36</xdr:row>
          <xdr:rowOff>57150</xdr:rowOff>
        </xdr:from>
        <xdr:to>
          <xdr:col>13</xdr:col>
          <xdr:colOff>238124</xdr:colOff>
          <xdr:row>38</xdr:row>
          <xdr:rowOff>152400</xdr:rowOff>
        </xdr:to>
        <xdr:pic>
          <xdr:nvPicPr>
            <xdr:cNvPr id="18501" name="Picture 22">
              <a:extLst>
                <a:ext uri="{FF2B5EF4-FFF2-40B4-BE49-F238E27FC236}">
                  <a16:creationId xmlns:a16="http://schemas.microsoft.com/office/drawing/2014/main" id="{8BF3A044-378E-6B14-81E8-F931D6108C0C}"/>
                </a:ext>
              </a:extLst>
            </xdr:cNvPr>
            <xdr:cNvPicPr>
              <a:picLocks noChangeAspect="1" noChangeArrowheads="1"/>
              <a:extLst>
                <a:ext uri="{84589F7E-364E-4C9E-8A38-B11213B215E9}">
                  <a14:cameraTool cellRange="'Training Overview'!$E$25" spid="_x0000_s28843"/>
                </a:ext>
              </a:extLst>
            </xdr:cNvPicPr>
          </xdr:nvPicPr>
          <xdr:blipFill>
            <a:blip xmlns:r="http://schemas.openxmlformats.org/officeDocument/2006/relationships" r:embed="rId25"/>
            <a:srcRect/>
            <a:stretch>
              <a:fillRect/>
            </a:stretch>
          </xdr:blipFill>
          <xdr:spPr bwMode="auto">
            <a:xfrm>
              <a:off x="14442281" y="6915150"/>
              <a:ext cx="1583531" cy="4762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631030</xdr:colOff>
      <xdr:row>41</xdr:row>
      <xdr:rowOff>130968</xdr:rowOff>
    </xdr:from>
    <xdr:to>
      <xdr:col>6</xdr:col>
      <xdr:colOff>1107281</xdr:colOff>
      <xdr:row>43</xdr:row>
      <xdr:rowOff>47624</xdr:rowOff>
    </xdr:to>
    <xdr:sp macro="" textlink="">
      <xdr:nvSpPr>
        <xdr:cNvPr id="53" name="TextBox 52">
          <a:extLst>
            <a:ext uri="{FF2B5EF4-FFF2-40B4-BE49-F238E27FC236}">
              <a16:creationId xmlns:a16="http://schemas.microsoft.com/office/drawing/2014/main" id="{55331F0B-8578-427E-A455-37C97D4FDE4C}"/>
            </a:ext>
          </a:extLst>
        </xdr:cNvPr>
        <xdr:cNvSpPr txBox="1"/>
      </xdr:nvSpPr>
      <xdr:spPr>
        <a:xfrm>
          <a:off x="4274343" y="7941468"/>
          <a:ext cx="4119563"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tx1">
                  <a:lumMod val="75000"/>
                  <a:lumOff val="25000"/>
                </a:schemeClr>
              </a:solidFill>
              <a:effectLst/>
              <a:latin typeface="Segoe UI" panose="020B0502040204020203" pitchFamily="34" charset="0"/>
              <a:ea typeface="+mn-ea"/>
              <a:cs typeface="Segoe UI" panose="020B0502040204020203" pitchFamily="34" charset="0"/>
            </a:rPr>
            <a:t>Training</a:t>
          </a:r>
          <a:r>
            <a:rPr lang="en-US" sz="1300" b="1" baseline="0">
              <a:solidFill>
                <a:schemeClr val="tx1">
                  <a:lumMod val="75000"/>
                  <a:lumOff val="25000"/>
                </a:schemeClr>
              </a:solidFill>
              <a:effectLst/>
              <a:latin typeface="Segoe UI" panose="020B0502040204020203" pitchFamily="34" charset="0"/>
              <a:ea typeface="+mn-ea"/>
              <a:cs typeface="Segoe UI" panose="020B0502040204020203" pitchFamily="34" charset="0"/>
            </a:rPr>
            <a:t> Completion Rate</a:t>
          </a:r>
          <a:r>
            <a:rPr lang="en-US" sz="1300" b="1">
              <a:solidFill>
                <a:schemeClr val="tx1">
                  <a:lumMod val="75000"/>
                  <a:lumOff val="25000"/>
                </a:schemeClr>
              </a:solidFill>
              <a:effectLst/>
              <a:latin typeface="Segoe UI" panose="020B0502040204020203" pitchFamily="34" charset="0"/>
              <a:ea typeface="+mn-ea"/>
              <a:cs typeface="Segoe UI" panose="020B0502040204020203" pitchFamily="34" charset="0"/>
            </a:rPr>
            <a:t> </a:t>
          </a:r>
          <a:endPar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endParaRPr>
        </a:p>
      </xdr:txBody>
    </xdr:sp>
    <xdr:clientData/>
  </xdr:twoCellAnchor>
  <xdr:twoCellAnchor>
    <xdr:from>
      <xdr:col>8</xdr:col>
      <xdr:colOff>0</xdr:colOff>
      <xdr:row>41</xdr:row>
      <xdr:rowOff>130968</xdr:rowOff>
    </xdr:from>
    <xdr:to>
      <xdr:col>13</xdr:col>
      <xdr:colOff>166686</xdr:colOff>
      <xdr:row>43</xdr:row>
      <xdr:rowOff>83343</xdr:rowOff>
    </xdr:to>
    <xdr:sp macro="" textlink="">
      <xdr:nvSpPr>
        <xdr:cNvPr id="71" name="TextBox 70">
          <a:extLst>
            <a:ext uri="{FF2B5EF4-FFF2-40B4-BE49-F238E27FC236}">
              <a16:creationId xmlns:a16="http://schemas.microsoft.com/office/drawing/2014/main" id="{C3382B88-A2A0-779F-5594-C234820CFC91}"/>
            </a:ext>
          </a:extLst>
        </xdr:cNvPr>
        <xdr:cNvSpPr txBox="1"/>
      </xdr:nvSpPr>
      <xdr:spPr>
        <a:xfrm>
          <a:off x="9715500" y="7941468"/>
          <a:ext cx="6238874"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tx1">
                  <a:lumMod val="75000"/>
                  <a:lumOff val="25000"/>
                </a:schemeClr>
              </a:solidFill>
              <a:effectLst/>
              <a:latin typeface="Segoe UI" panose="020B0502040204020203" pitchFamily="34" charset="0"/>
              <a:ea typeface="+mn-ea"/>
              <a:cs typeface="Segoe UI" panose="020B0502040204020203" pitchFamily="34" charset="0"/>
            </a:rPr>
            <a:t>Training</a:t>
          </a:r>
          <a:r>
            <a:rPr lang="en-US" sz="1300" b="1" baseline="0">
              <a:solidFill>
                <a:schemeClr val="tx1">
                  <a:lumMod val="75000"/>
                  <a:lumOff val="25000"/>
                </a:schemeClr>
              </a:solidFill>
              <a:effectLst/>
              <a:latin typeface="Segoe UI" panose="020B0502040204020203" pitchFamily="34" charset="0"/>
              <a:ea typeface="+mn-ea"/>
              <a:cs typeface="Segoe UI" panose="020B0502040204020203" pitchFamily="34" charset="0"/>
            </a:rPr>
            <a:t> Outcome Breakdown</a:t>
          </a:r>
          <a:endPar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endParaRPr>
        </a:p>
      </xdr:txBody>
    </xdr:sp>
    <xdr:clientData/>
  </xdr:twoCellAnchor>
  <xdr:twoCellAnchor>
    <xdr:from>
      <xdr:col>6</xdr:col>
      <xdr:colOff>1035844</xdr:colOff>
      <xdr:row>11</xdr:row>
      <xdr:rowOff>59531</xdr:rowOff>
    </xdr:from>
    <xdr:to>
      <xdr:col>10</xdr:col>
      <xdr:colOff>711993</xdr:colOff>
      <xdr:row>12</xdr:row>
      <xdr:rowOff>188119</xdr:rowOff>
    </xdr:to>
    <xdr:sp macro="" textlink="">
      <xdr:nvSpPr>
        <xdr:cNvPr id="72" name="TextBox 71">
          <a:extLst>
            <a:ext uri="{FF2B5EF4-FFF2-40B4-BE49-F238E27FC236}">
              <a16:creationId xmlns:a16="http://schemas.microsoft.com/office/drawing/2014/main" id="{641298D4-E2EB-32E2-223E-E14EBB978027}"/>
            </a:ext>
          </a:extLst>
        </xdr:cNvPr>
        <xdr:cNvSpPr txBox="1"/>
      </xdr:nvSpPr>
      <xdr:spPr>
        <a:xfrm>
          <a:off x="8322469" y="2155031"/>
          <a:ext cx="4533899" cy="319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tx1">
                  <a:lumMod val="75000"/>
                  <a:lumOff val="25000"/>
                </a:schemeClr>
              </a:solidFill>
              <a:effectLst/>
              <a:latin typeface="Segoe UI" panose="020B0502040204020203" pitchFamily="34" charset="0"/>
              <a:ea typeface="+mn-ea"/>
              <a:cs typeface="Segoe UI" panose="020B0502040204020203" pitchFamily="34" charset="0"/>
            </a:rPr>
            <a:t>Employee</a:t>
          </a:r>
          <a:r>
            <a:rPr lang="en-US" sz="1300" b="1" baseline="0">
              <a:solidFill>
                <a:schemeClr val="tx1">
                  <a:lumMod val="75000"/>
                  <a:lumOff val="25000"/>
                </a:schemeClr>
              </a:solidFill>
              <a:effectLst/>
              <a:latin typeface="Segoe UI" panose="020B0502040204020203" pitchFamily="34" charset="0"/>
              <a:ea typeface="+mn-ea"/>
              <a:cs typeface="Segoe UI" panose="020B0502040204020203" pitchFamily="34" charset="0"/>
            </a:rPr>
            <a:t> Participation by Training Type</a:t>
          </a:r>
          <a:endPar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endParaRPr>
        </a:p>
      </xdr:txBody>
    </xdr:sp>
    <xdr:clientData/>
  </xdr:twoCellAnchor>
  <xdr:twoCellAnchor>
    <xdr:from>
      <xdr:col>3</xdr:col>
      <xdr:colOff>428624</xdr:colOff>
      <xdr:row>11</xdr:row>
      <xdr:rowOff>47624</xdr:rowOff>
    </xdr:from>
    <xdr:to>
      <xdr:col>6</xdr:col>
      <xdr:colOff>119062</xdr:colOff>
      <xdr:row>12</xdr:row>
      <xdr:rowOff>190499</xdr:rowOff>
    </xdr:to>
    <xdr:sp macro="" textlink="">
      <xdr:nvSpPr>
        <xdr:cNvPr id="73" name="TextBox 72">
          <a:extLst>
            <a:ext uri="{FF2B5EF4-FFF2-40B4-BE49-F238E27FC236}">
              <a16:creationId xmlns:a16="http://schemas.microsoft.com/office/drawing/2014/main" id="{7D37F7C4-E0AC-D947-5151-D78F57C2DD3D}"/>
            </a:ext>
          </a:extLst>
        </xdr:cNvPr>
        <xdr:cNvSpPr txBox="1"/>
      </xdr:nvSpPr>
      <xdr:spPr>
        <a:xfrm>
          <a:off x="4071937" y="2143124"/>
          <a:ext cx="33337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baseline="0">
              <a:solidFill>
                <a:schemeClr val="tx1">
                  <a:lumMod val="75000"/>
                  <a:lumOff val="25000"/>
                </a:schemeClr>
              </a:solidFill>
              <a:effectLst/>
              <a:latin typeface="Segoe UI" panose="020B0502040204020203" pitchFamily="34" charset="0"/>
              <a:ea typeface="+mn-ea"/>
              <a:cs typeface="Segoe UI" panose="020B0502040204020203" pitchFamily="34" charset="0"/>
            </a:rPr>
            <a:t>Performance Growth</a:t>
          </a:r>
          <a:endPar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endParaRPr>
        </a:p>
      </xdr:txBody>
    </xdr:sp>
    <xdr:clientData/>
  </xdr:twoCellAnchor>
  <xdr:twoCellAnchor>
    <xdr:from>
      <xdr:col>5</xdr:col>
      <xdr:colOff>416719</xdr:colOff>
      <xdr:row>24</xdr:row>
      <xdr:rowOff>130967</xdr:rowOff>
    </xdr:from>
    <xdr:to>
      <xdr:col>9</xdr:col>
      <xdr:colOff>78581</xdr:colOff>
      <xdr:row>26</xdr:row>
      <xdr:rowOff>83342</xdr:rowOff>
    </xdr:to>
    <xdr:sp macro="" textlink="">
      <xdr:nvSpPr>
        <xdr:cNvPr id="74" name="TextBox 73">
          <a:extLst>
            <a:ext uri="{FF2B5EF4-FFF2-40B4-BE49-F238E27FC236}">
              <a16:creationId xmlns:a16="http://schemas.microsoft.com/office/drawing/2014/main" id="{CF6BEFBD-3D22-51CE-6D47-E602119BBDC7}"/>
            </a:ext>
          </a:extLst>
        </xdr:cNvPr>
        <xdr:cNvSpPr txBox="1"/>
      </xdr:nvSpPr>
      <xdr:spPr>
        <a:xfrm>
          <a:off x="6488907" y="4702967"/>
          <a:ext cx="4519612"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baseline="0">
              <a:solidFill>
                <a:schemeClr val="tx1">
                  <a:lumMod val="75000"/>
                  <a:lumOff val="25000"/>
                </a:schemeClr>
              </a:solidFill>
              <a:effectLst/>
              <a:latin typeface="Segoe UI" panose="020B0502040204020203" pitchFamily="34" charset="0"/>
              <a:ea typeface="+mn-ea"/>
              <a:cs typeface="Segoe UI" panose="020B0502040204020203" pitchFamily="34" charset="0"/>
            </a:rPr>
            <a:t>Employee Participation Trend</a:t>
          </a:r>
          <a:endParaRPr lang="en-US" sz="1300" b="1">
            <a:solidFill>
              <a:schemeClr val="tx1">
                <a:lumMod val="75000"/>
                <a:lumOff val="25000"/>
              </a:schemeClr>
            </a:solidFill>
            <a:latin typeface="Segoe UI" panose="020B0502040204020203" pitchFamily="34" charset="0"/>
            <a:ea typeface="Roboto" panose="02000000000000000000" pitchFamily="2" charset="0"/>
            <a:cs typeface="Segoe UI" panose="020B0502040204020203" pitchFamily="34" charset="0"/>
          </a:endParaRPr>
        </a:p>
      </xdr:txBody>
    </xdr:sp>
    <xdr:clientData/>
  </xdr:twoCellAnchor>
  <xdr:twoCellAnchor editAs="absolute">
    <xdr:from>
      <xdr:col>1</xdr:col>
      <xdr:colOff>238124</xdr:colOff>
      <xdr:row>30</xdr:row>
      <xdr:rowOff>178595</xdr:rowOff>
    </xdr:from>
    <xdr:to>
      <xdr:col>3</xdr:col>
      <xdr:colOff>35718</xdr:colOff>
      <xdr:row>36</xdr:row>
      <xdr:rowOff>23819</xdr:rowOff>
    </xdr:to>
    <mc:AlternateContent xmlns:mc="http://schemas.openxmlformats.org/markup-compatibility/2006" xmlns:a14="http://schemas.microsoft.com/office/drawing/2010/main">
      <mc:Choice Requires="a14">
        <xdr:graphicFrame macro="">
          <xdr:nvGraphicFramePr>
            <xdr:cNvPr id="76" name="Year 6">
              <a:extLst>
                <a:ext uri="{FF2B5EF4-FFF2-40B4-BE49-F238E27FC236}">
                  <a16:creationId xmlns:a16="http://schemas.microsoft.com/office/drawing/2014/main" id="{69D405AB-8FD5-4793-8453-161B8B93A21F}"/>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1452562" y="5893595"/>
              <a:ext cx="2226469" cy="98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178594</xdr:colOff>
      <xdr:row>36</xdr:row>
      <xdr:rowOff>59531</xdr:rowOff>
    </xdr:from>
    <xdr:to>
      <xdr:col>3</xdr:col>
      <xdr:colOff>7144</xdr:colOff>
      <xdr:row>56</xdr:row>
      <xdr:rowOff>47624</xdr:rowOff>
    </xdr:to>
    <mc:AlternateContent xmlns:mc="http://schemas.openxmlformats.org/markup-compatibility/2006" xmlns:a14="http://schemas.microsoft.com/office/drawing/2010/main">
      <mc:Choice Requires="a14">
        <xdr:graphicFrame macro="">
          <xdr:nvGraphicFramePr>
            <xdr:cNvPr id="77" name="Training Program Name 3">
              <a:extLst>
                <a:ext uri="{FF2B5EF4-FFF2-40B4-BE49-F238E27FC236}">
                  <a16:creationId xmlns:a16="http://schemas.microsoft.com/office/drawing/2014/main" id="{C52B859E-D2EF-4764-9547-2AC05715E988}"/>
                </a:ext>
              </a:extLst>
            </xdr:cNvPr>
            <xdr:cNvGraphicFramePr/>
          </xdr:nvGraphicFramePr>
          <xdr:xfrm>
            <a:off x="0" y="0"/>
            <a:ext cx="0" cy="0"/>
          </xdr:xfrm>
          <a:graphic>
            <a:graphicData uri="http://schemas.microsoft.com/office/drawing/2010/slicer">
              <sle:slicer xmlns:sle="http://schemas.microsoft.com/office/drawing/2010/slicer" name="Training Program Name 3"/>
            </a:graphicData>
          </a:graphic>
        </xdr:graphicFrame>
      </mc:Choice>
      <mc:Fallback xmlns="">
        <xdr:sp macro="" textlink="">
          <xdr:nvSpPr>
            <xdr:cNvPr id="0" name=""/>
            <xdr:cNvSpPr>
              <a:spLocks noTextEdit="1"/>
            </xdr:cNvSpPr>
          </xdr:nvSpPr>
          <xdr:spPr>
            <a:xfrm>
              <a:off x="1393032" y="6917531"/>
              <a:ext cx="2257425" cy="3798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mc:AlternateContent xmlns:mc="http://schemas.openxmlformats.org/markup-compatibility/2006">
    <mc:Choice xmlns:a14="http://schemas.microsoft.com/office/drawing/2010/main" Requires="a14">
      <xdr:twoCellAnchor editAs="oneCell">
        <xdr:from>
          <xdr:col>11</xdr:col>
          <xdr:colOff>1083468</xdr:colOff>
          <xdr:row>36</xdr:row>
          <xdr:rowOff>83343</xdr:rowOff>
        </xdr:from>
        <xdr:to>
          <xdr:col>13</xdr:col>
          <xdr:colOff>261937</xdr:colOff>
          <xdr:row>38</xdr:row>
          <xdr:rowOff>142875</xdr:rowOff>
        </xdr:to>
        <xdr:pic>
          <xdr:nvPicPr>
            <xdr:cNvPr id="9" name="Picture 8">
              <a:extLst>
                <a:ext uri="{FF2B5EF4-FFF2-40B4-BE49-F238E27FC236}">
                  <a16:creationId xmlns:a16="http://schemas.microsoft.com/office/drawing/2014/main" id="{690190F8-D0E5-EB21-C0A7-78F77E84CB39}"/>
                </a:ext>
              </a:extLst>
            </xdr:cNvPr>
            <xdr:cNvPicPr>
              <a:picLocks noChangeAspect="1" noChangeArrowheads="1"/>
              <a:extLst>
                <a:ext uri="{84589F7E-364E-4C9E-8A38-B11213B215E9}">
                  <a14:cameraTool cellRange="'Training Overview'!$L$39" spid="_x0000_s28844"/>
                </a:ext>
              </a:extLst>
            </xdr:cNvPicPr>
          </xdr:nvPicPr>
          <xdr:blipFill>
            <a:blip xmlns:r="http://schemas.openxmlformats.org/officeDocument/2006/relationships" r:embed="rId26"/>
            <a:srcRect/>
            <a:stretch>
              <a:fillRect/>
            </a:stretch>
          </xdr:blipFill>
          <xdr:spPr bwMode="auto">
            <a:xfrm>
              <a:off x="14442281" y="6941343"/>
              <a:ext cx="1607344" cy="44053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xdr:col>
      <xdr:colOff>276463</xdr:colOff>
      <xdr:row>5</xdr:row>
      <xdr:rowOff>83323</xdr:rowOff>
    </xdr:from>
    <xdr:to>
      <xdr:col>2</xdr:col>
      <xdr:colOff>1066799</xdr:colOff>
      <xdr:row>11</xdr:row>
      <xdr:rowOff>142875</xdr:rowOff>
    </xdr:to>
    <xdr:pic>
      <xdr:nvPicPr>
        <xdr:cNvPr id="10" name="Picture 9">
          <a:extLst>
            <a:ext uri="{FF2B5EF4-FFF2-40B4-BE49-F238E27FC236}">
              <a16:creationId xmlns:a16="http://schemas.microsoft.com/office/drawing/2014/main" id="{A25AFDC7-34C8-41EC-A81C-4FF3B6437A61}"/>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490901" y="1035823"/>
          <a:ext cx="2004773" cy="1202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175665</xdr:colOff>
      <xdr:row>4</xdr:row>
      <xdr:rowOff>79383</xdr:rowOff>
    </xdr:from>
    <xdr:to>
      <xdr:col>2</xdr:col>
      <xdr:colOff>1179123</xdr:colOff>
      <xdr:row>5</xdr:row>
      <xdr:rowOff>128397</xdr:rowOff>
    </xdr:to>
    <xdr:grpSp>
      <xdr:nvGrpSpPr>
        <xdr:cNvPr id="80" name="Group 79">
          <a:extLst>
            <a:ext uri="{FF2B5EF4-FFF2-40B4-BE49-F238E27FC236}">
              <a16:creationId xmlns:a16="http://schemas.microsoft.com/office/drawing/2014/main" id="{F3315E3B-DC26-7E77-A1EF-FA55291EF4CF}"/>
            </a:ext>
          </a:extLst>
        </xdr:cNvPr>
        <xdr:cNvGrpSpPr/>
      </xdr:nvGrpSpPr>
      <xdr:grpSpPr>
        <a:xfrm>
          <a:off x="1390103" y="841383"/>
          <a:ext cx="2217895" cy="239514"/>
          <a:chOff x="1366291" y="841383"/>
          <a:chExt cx="2217895" cy="239514"/>
        </a:xfrm>
      </xdr:grpSpPr>
      <xdr:pic>
        <xdr:nvPicPr>
          <xdr:cNvPr id="78" name="Picture 77">
            <a:extLst>
              <a:ext uri="{FF2B5EF4-FFF2-40B4-BE49-F238E27FC236}">
                <a16:creationId xmlns:a16="http://schemas.microsoft.com/office/drawing/2014/main" id="{93467023-3DE2-46A6-C913-CB121068AEE5}"/>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366291" y="841383"/>
            <a:ext cx="247464" cy="239514"/>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79" name="TextBox 78">
            <a:extLst>
              <a:ext uri="{FF2B5EF4-FFF2-40B4-BE49-F238E27FC236}">
                <a16:creationId xmlns:a16="http://schemas.microsoft.com/office/drawing/2014/main" id="{FBBBE11D-3755-CA4B-D6CC-DD482A850479}"/>
              </a:ext>
            </a:extLst>
          </xdr:cNvPr>
          <xdr:cNvSpPr txBox="1"/>
        </xdr:nvSpPr>
        <xdr:spPr>
          <a:xfrm>
            <a:off x="1654969" y="845345"/>
            <a:ext cx="1929217"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lumMod val="85000"/>
                  </a:schemeClr>
                </a:solidFill>
                <a:latin typeface="Calibri" panose="020F0502020204030204" pitchFamily="34" charset="0"/>
                <a:ea typeface="Roboto" panose="02000000000000000000" pitchFamily="2" charset="0"/>
                <a:cs typeface="Calibri" panose="020F0502020204030204" pitchFamily="34" charset="0"/>
              </a:rPr>
              <a:t>Welcome Back</a:t>
            </a:r>
            <a:r>
              <a:rPr lang="en-US" sz="1050" b="1" baseline="0">
                <a:solidFill>
                  <a:schemeClr val="bg1">
                    <a:lumMod val="85000"/>
                  </a:schemeClr>
                </a:solidFill>
                <a:latin typeface="Calibri" panose="020F0502020204030204" pitchFamily="34" charset="0"/>
                <a:ea typeface="Roboto" panose="02000000000000000000" pitchFamily="2" charset="0"/>
                <a:cs typeface="Calibri" panose="020F0502020204030204" pitchFamily="34" charset="0"/>
              </a:rPr>
              <a:t> </a:t>
            </a:r>
            <a:r>
              <a:rPr lang="en-US" sz="1050" b="1">
                <a:solidFill>
                  <a:schemeClr val="bg1">
                    <a:lumMod val="85000"/>
                  </a:schemeClr>
                </a:solidFill>
                <a:latin typeface="Calibri" panose="020F0502020204030204" pitchFamily="34" charset="0"/>
                <a:ea typeface="Roboto" panose="02000000000000000000" pitchFamily="2" charset="0"/>
                <a:cs typeface="Calibri" panose="020F0502020204030204" pitchFamily="34" charset="0"/>
              </a:rPr>
              <a:t>Guest User </a:t>
            </a:r>
          </a:p>
          <a:p>
            <a:endParaRPr lang="en-US" sz="800" b="0">
              <a:solidFill>
                <a:schemeClr val="bg1"/>
              </a:solidFill>
              <a:latin typeface="Consolas" panose="020B0609020204030204" pitchFamily="49" charset="0"/>
              <a:ea typeface="Roboto" panose="02000000000000000000" pitchFamily="2" charset="0"/>
              <a:cs typeface="Cordia New" panose="020B0502040204020203" pitchFamily="34" charset="-34"/>
            </a:endParaRPr>
          </a:p>
        </xdr:txBody>
      </xdr:sp>
    </xdr:grpSp>
    <xdr:clientData/>
  </xdr:twoCellAnchor>
  <xdr:twoCellAnchor>
    <xdr:from>
      <xdr:col>3</xdr:col>
      <xdr:colOff>333375</xdr:colOff>
      <xdr:row>8</xdr:row>
      <xdr:rowOff>95249</xdr:rowOff>
    </xdr:from>
    <xdr:to>
      <xdr:col>13</xdr:col>
      <xdr:colOff>488156</xdr:colOff>
      <xdr:row>9</xdr:row>
      <xdr:rowOff>142874</xdr:rowOff>
    </xdr:to>
    <xdr:sp macro="" textlink="">
      <xdr:nvSpPr>
        <xdr:cNvPr id="25" name="TextBox 24">
          <a:extLst>
            <a:ext uri="{FF2B5EF4-FFF2-40B4-BE49-F238E27FC236}">
              <a16:creationId xmlns:a16="http://schemas.microsoft.com/office/drawing/2014/main" id="{45C3A5A4-969C-4833-978C-CF63F201F11C}"/>
            </a:ext>
          </a:extLst>
        </xdr:cNvPr>
        <xdr:cNvSpPr txBox="1"/>
      </xdr:nvSpPr>
      <xdr:spPr>
        <a:xfrm>
          <a:off x="3976688" y="1619249"/>
          <a:ext cx="1229915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50" b="1">
              <a:solidFill>
                <a:schemeClr val="bg1">
                  <a:lumMod val="65000"/>
                </a:schemeClr>
              </a:solidFill>
              <a:latin typeface="Calibri" panose="020F0502020204030204" pitchFamily="34" charset="0"/>
              <a:cs typeface="Calibri" panose="020F0502020204030204" pitchFamily="34" charset="0"/>
            </a:rPr>
            <a:t>This dashboard</a:t>
          </a:r>
          <a:r>
            <a:rPr lang="en-US" sz="1150" b="1" baseline="0">
              <a:solidFill>
                <a:schemeClr val="bg1">
                  <a:lumMod val="65000"/>
                </a:schemeClr>
              </a:solidFill>
              <a:latin typeface="Calibri" panose="020F0502020204030204" pitchFamily="34" charset="0"/>
              <a:cs typeface="Calibri" panose="020F0502020204030204" pitchFamily="34" charset="0"/>
            </a:rPr>
            <a:t> highlights overall employee engagement, performance growth, completion status, training outcome breakdown, total spending and duraions in training,</a:t>
          </a:r>
          <a:endParaRPr lang="en-US" sz="1150" b="1">
            <a:solidFill>
              <a:schemeClr val="bg1">
                <a:lumMod val="65000"/>
              </a:schemeClr>
            </a:solidFill>
            <a:latin typeface="Calibri" panose="020F0502020204030204" pitchFamily="34" charset="0"/>
            <a:cs typeface="Calibri" panose="020F0502020204030204" pitchFamily="34" charset="0"/>
          </a:endParaRPr>
        </a:p>
      </xdr:txBody>
    </xdr:sp>
    <xdr:clientData/>
  </xdr:twoCellAnchor>
  <xdr:twoCellAnchor>
    <xdr:from>
      <xdr:col>1</xdr:col>
      <xdr:colOff>261937</xdr:colOff>
      <xdr:row>14</xdr:row>
      <xdr:rowOff>107156</xdr:rowOff>
    </xdr:from>
    <xdr:to>
      <xdr:col>2</xdr:col>
      <xdr:colOff>1118600</xdr:colOff>
      <xdr:row>16</xdr:row>
      <xdr:rowOff>23732</xdr:rowOff>
    </xdr:to>
    <xdr:grpSp>
      <xdr:nvGrpSpPr>
        <xdr:cNvPr id="82" name="Group 81">
          <a:extLst>
            <a:ext uri="{FF2B5EF4-FFF2-40B4-BE49-F238E27FC236}">
              <a16:creationId xmlns:a16="http://schemas.microsoft.com/office/drawing/2014/main" id="{DC143048-1A90-4F9B-95DA-CEE8D72818E5}"/>
            </a:ext>
          </a:extLst>
        </xdr:cNvPr>
        <xdr:cNvGrpSpPr/>
      </xdr:nvGrpSpPr>
      <xdr:grpSpPr>
        <a:xfrm>
          <a:off x="1476375" y="2774156"/>
          <a:ext cx="2071100" cy="297576"/>
          <a:chOff x="547455" y="2365436"/>
          <a:chExt cx="1780476" cy="221807"/>
        </a:xfrm>
      </xdr:grpSpPr>
      <xdr:sp macro="" textlink="">
        <xdr:nvSpPr>
          <xdr:cNvPr id="83" name="TextBox 82">
            <a:extLst>
              <a:ext uri="{FF2B5EF4-FFF2-40B4-BE49-F238E27FC236}">
                <a16:creationId xmlns:a16="http://schemas.microsoft.com/office/drawing/2014/main" id="{1D6C63F8-35BB-F0C7-518C-8B7EDBF984C1}"/>
              </a:ext>
            </a:extLst>
          </xdr:cNvPr>
          <xdr:cNvSpPr txBox="1"/>
        </xdr:nvSpPr>
        <xdr:spPr>
          <a:xfrm>
            <a:off x="547455" y="2365436"/>
            <a:ext cx="1725716" cy="198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50">
                <a:solidFill>
                  <a:srgbClr val="C2C2C2"/>
                </a:solidFill>
                <a:latin typeface="Calibri" panose="020F0502020204030204" pitchFamily="34" charset="0"/>
                <a:cs typeface="Calibri" panose="020F0502020204030204" pitchFamily="34" charset="0"/>
              </a:rPr>
              <a:t>Navigation</a:t>
            </a:r>
          </a:p>
        </xdr:txBody>
      </xdr:sp>
      <xdr:cxnSp macro="">
        <xdr:nvCxnSpPr>
          <xdr:cNvPr id="84" name="Straight Connector 83">
            <a:extLst>
              <a:ext uri="{FF2B5EF4-FFF2-40B4-BE49-F238E27FC236}">
                <a16:creationId xmlns:a16="http://schemas.microsoft.com/office/drawing/2014/main" id="{3E111117-3081-208C-9CC6-F58D311B64F9}"/>
              </a:ext>
            </a:extLst>
          </xdr:cNvPr>
          <xdr:cNvCxnSpPr/>
        </xdr:nvCxnSpPr>
        <xdr:spPr>
          <a:xfrm>
            <a:off x="552495" y="2587243"/>
            <a:ext cx="1775436" cy="0"/>
          </a:xfrm>
          <a:prstGeom prst="line">
            <a:avLst/>
          </a:prstGeom>
          <a:ln w="17780">
            <a:solidFill>
              <a:srgbClr val="474747"/>
            </a:solidFill>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8.xml><?xml version="1.0" encoding="utf-8"?>
<c:userShapes xmlns:c="http://schemas.openxmlformats.org/drawingml/2006/chart">
  <cdr:relSizeAnchor xmlns:cdr="http://schemas.openxmlformats.org/drawingml/2006/chartDrawing">
    <cdr:from>
      <cdr:x>0.43155</cdr:x>
      <cdr:y>0.32524</cdr:y>
    </cdr:from>
    <cdr:to>
      <cdr:x>0.7619</cdr:x>
      <cdr:y>0.52958</cdr:y>
    </cdr:to>
    <cdr:sp macro="" textlink="'Training Overview'!$B$87">
      <cdr:nvSpPr>
        <cdr:cNvPr id="2" name="TextBox 1">
          <a:extLst xmlns:a="http://schemas.openxmlformats.org/drawingml/2006/main">
            <a:ext uri="{FF2B5EF4-FFF2-40B4-BE49-F238E27FC236}">
              <a16:creationId xmlns:a16="http://schemas.microsoft.com/office/drawing/2014/main" id="{02342132-B2EC-5D68-7F97-2766388FE304}"/>
            </a:ext>
          </a:extLst>
        </cdr:cNvPr>
        <cdr:cNvSpPr txBox="1"/>
      </cdr:nvSpPr>
      <cdr:spPr>
        <a:xfrm xmlns:a="http://schemas.openxmlformats.org/drawingml/2006/main">
          <a:off x="1726404" y="801585"/>
          <a:ext cx="1321575" cy="5036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0EBC0C8-E286-48CD-B61B-A80236CF0F07}" type="TxLink">
            <a:rPr lang="en-US" sz="3000" b="1" i="0" u="none" strike="noStrike" kern="1200">
              <a:solidFill>
                <a:srgbClr val="EA5F00"/>
              </a:solidFill>
              <a:latin typeface="Segoe UI" panose="020B0502040204020203" pitchFamily="34" charset="0"/>
              <a:cs typeface="Segoe UI" panose="020B0502040204020203" pitchFamily="34" charset="0"/>
            </a:rPr>
            <a:pPr/>
            <a:t>36%</a:t>
          </a:fld>
          <a:endParaRPr lang="en-US" sz="3000" b="1" kern="1200">
            <a:solidFill>
              <a:srgbClr val="EA5F00"/>
            </a:solidFill>
            <a:latin typeface="Segoe UI" panose="020B0502040204020203" pitchFamily="34" charset="0"/>
            <a:cs typeface="Segoe UI" panose="020B0502040204020203" pitchFamily="34" charset="0"/>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45.053625925924" createdVersion="5" refreshedVersion="8" minRefreshableVersion="3" recordCount="0" supportSubquery="1" supportAdvancedDrill="1" xr:uid="{268D05BB-BC48-4941-8EFC-CD0027DAD110}">
  <cacheSource type="external" connectionId="5"/>
  <cacheFields count="4">
    <cacheField name="[Measures].[Count of Employee ID]" caption="Count of Employee ID" numFmtId="0" hierarchy="32" level="32767"/>
    <cacheField name="[Training].[Training Date (Year)].[Training Date (Year)]" caption="Training Date (Year)" numFmtId="0" hierarchy="23" level="1">
      <sharedItems count="2">
        <s v="2022"/>
        <s v="2023"/>
      </sharedItems>
    </cacheField>
    <cacheField name="[Measures].[Sum of Training Cost]" caption="Sum of Training Cost" numFmtId="0" hierarchy="27" level="32767"/>
    <cacheField name="[Measures].[Sum of Training Duration(Days)]" caption="Sum of Training Duration(Days)" numFmtId="0" hierarchy="28" level="32767"/>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0"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2" memberValueDatatype="130" unbalanced="0">
      <fieldsUsage count="2">
        <fieldUsage x="-1"/>
        <fieldUsage x="1"/>
      </fieldsUsage>
    </cacheHierarchy>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oneField="1">
      <fieldsUsage count="1">
        <fieldUsage x="2"/>
      </fieldsUsage>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oneField="1">
      <fieldsUsage count="1">
        <fieldUsage x="3"/>
      </fieldsUsage>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oneField="1">
      <fieldsUsage count="1">
        <fieldUsage x="0"/>
      </fieldsUsage>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0368402781" createdVersion="5" refreshedVersion="8" minRefreshableVersion="3" recordCount="0" supportSubquery="1" supportAdvancedDrill="1" xr:uid="{A9928FCA-C1BE-4D5C-B3FD-AAF2F3A76EDB}">
  <cacheSource type="external" connectionId="5"/>
  <cacheFields count="3">
    <cacheField name="[Measures].[Performance Growth]" caption="Performance Growth" numFmtId="0" hierarchy="54" level="32767"/>
    <cacheField name="[Date Table].[Year].[Year]" caption="Year" numFmtId="0" hierarchy="8" level="1">
      <sharedItems containsSemiMixedTypes="0" containsNonDate="0" containsString="0"/>
    </cacheField>
    <cacheField name="[calculation_change].[Year].[Year]" caption="Year" numFmtId="0" hierarchy="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2" memberValueDatatype="20" unbalanced="0">
      <fieldsUsage count="2">
        <fieldUsage x="-1"/>
        <fieldUsage x="2"/>
      </fieldsUsage>
    </cacheHierarchy>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1"/>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oneField="1">
      <fieldsUsage count="1">
        <fieldUsage x="0"/>
      </fieldsUsage>
    </cacheHierarchy>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0380671297" createdVersion="5" refreshedVersion="8" minRefreshableVersion="3" recordCount="0" supportSubquery="1" supportAdvancedDrill="1" xr:uid="{FDDF9BA5-CEAC-4DE6-AB64-7C9CB6EB6BC8}">
  <cacheSource type="external" connectionId="5"/>
  <cacheFields count="3">
    <cacheField name="[Date Table].[Year].[Year]" caption="Year" numFmtId="0" hierarchy="8" level="1">
      <sharedItems containsSemiMixedTypes="0" containsNonDate="0" containsString="0"/>
    </cacheField>
    <cacheField name="[Measures].[Sum of Training Cost]" caption="Sum of Training Cost" numFmtId="0" hierarchy="27" level="32767"/>
    <cacheField name="[calculation_change].[Year].[Year]" caption="Year" numFmtId="0" hierarchy="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2" memberValueDatatype="20" unbalanced="0">
      <fieldsUsage count="2">
        <fieldUsage x="-1"/>
        <fieldUsage x="2"/>
      </fieldsUsage>
    </cacheHierarchy>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0"/>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oneField="1">
      <fieldsUsage count="1">
        <fieldUsage x="1"/>
      </fieldsUsage>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2615856485" createdVersion="5" refreshedVersion="8" minRefreshableVersion="3" recordCount="0" supportSubquery="1" supportAdvancedDrill="1" xr:uid="{E03BA1C3-80D9-4CFE-8615-7B8F10AD35D2}">
  <cacheSource type="external" connectionId="5"/>
  <cacheFields count="4">
    <cacheField name="[Measures].[Count of Employee ID]" caption="Count of Employee ID" numFmtId="0" hierarchy="32" level="32767"/>
    <cacheField name="[Training].[Training Date (Year)].[Training Date (Year)]" caption="Training Date (Year)" numFmtId="0" hierarchy="23" level="1">
      <sharedItems count="2">
        <s v="2022"/>
        <s v="2023"/>
      </sharedItems>
    </cacheField>
    <cacheField name="[Date Table].[Year].[Year]" caption="Year" numFmtId="0" hierarchy="8" level="1">
      <sharedItems containsSemiMixedTypes="0" containsNonDate="0" containsString="0"/>
    </cacheField>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2"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2"/>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3"/>
      </fieldsUsage>
    </cacheHierarchy>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2" memberValueDatatype="130" unbalanced="0">
      <fieldsUsage count="2">
        <fieldUsage x="-1"/>
        <fieldUsage x="1"/>
      </fieldsUsage>
    </cacheHierarchy>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oneField="1">
      <fieldsUsage count="1">
        <fieldUsage x="0"/>
      </fieldsUsage>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2619097225" createdVersion="5" refreshedVersion="8" minRefreshableVersion="3" recordCount="0" supportSubquery="1" supportAdvancedDrill="1" xr:uid="{DBD08D8A-3D5B-4A3C-9D90-A9F7BCADDC33}">
  <cacheSource type="external" connectionId="5"/>
  <cacheFields count="4">
    <cacheField name="[Measures].[Sum of Training Duration(Days)]" caption="Sum of Training Duration(Days)" numFmtId="0" hierarchy="28" level="32767"/>
    <cacheField name="[Training].[Training Date (Month)].[Training Date (Month)]" caption="Training Date (Month)" numFmtId="0" hierarchy="25" level="1">
      <sharedItems count="12">
        <s v="Jan"/>
        <s v="Feb"/>
        <s v="Mar"/>
        <s v="Apr"/>
        <s v="May"/>
        <s v="Jun"/>
        <s v="Jul"/>
        <s v="Aug"/>
        <s v="Sep"/>
        <s v="Oct"/>
        <s v="Nov"/>
        <s v="Dec"/>
      </sharedItems>
    </cacheField>
    <cacheField name="[Date Table].[Year].[Year]" caption="Year" numFmtId="0" hierarchy="8" level="1">
      <sharedItems containsSemiMixedTypes="0" containsNonDate="0" containsString="0"/>
    </cacheField>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2"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2"/>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3"/>
      </fieldsUsage>
    </cacheHierarchy>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2" memberValueDatatype="130" unbalanced="0">
      <fieldsUsage count="2">
        <fieldUsage x="-1"/>
        <fieldUsage x="1"/>
      </fieldsUsage>
    </cacheHierarchy>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oneField="1">
      <fieldsUsage count="1">
        <fieldUsage x="0"/>
      </fieldsUsage>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2622337966" createdVersion="5" refreshedVersion="8" minRefreshableVersion="3" recordCount="0" supportSubquery="1" supportAdvancedDrill="1" xr:uid="{49EE1F1A-DBA7-4473-9137-CC944B22A9AA}">
  <cacheSource type="external" connectionId="5"/>
  <cacheFields count="4">
    <cacheField name="[Measures].[Count of Employee ID]" caption="Count of Employee ID" numFmtId="0" hierarchy="32" level="32767"/>
    <cacheField name="[Training].[Training Outcome].[Training Outcome]" caption="Training Outcome" numFmtId="0" hierarchy="13" level="1">
      <sharedItems count="4">
        <s v="Completed"/>
        <s v="Failed"/>
        <s v="Ongoing"/>
        <s v="Passed"/>
      </sharedItems>
    </cacheField>
    <cacheField name="[Date Table].[Year].[Year]" caption="Year" numFmtId="0" hierarchy="8" level="1">
      <sharedItems containsSemiMixedTypes="0" containsNonDate="0" containsString="0"/>
    </cacheField>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2"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2"/>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3"/>
      </fieldsUsage>
    </cacheHierarchy>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2" memberValueDatatype="130" unbalanced="0">
      <fieldsUsage count="2">
        <fieldUsage x="-1"/>
        <fieldUsage x="1"/>
      </fieldsUsage>
    </cacheHierarchy>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oneField="1">
      <fieldsUsage count="1">
        <fieldUsage x="0"/>
      </fieldsUsage>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2625578707" createdVersion="5" refreshedVersion="8" minRefreshableVersion="3" recordCount="0" supportSubquery="1" supportAdvancedDrill="1" xr:uid="{33AB7BDA-CA95-4D60-9F97-55B417860737}">
  <cacheSource type="external" connectionId="5"/>
  <cacheFields count="4">
    <cacheField name="[Measures].[Count of Employee ID]" caption="Count of Employee ID" numFmtId="0" hierarchy="32" level="32767"/>
    <cacheField name="[Training].[Completion Status].[Completion Status]" caption="Completion Status" numFmtId="0" hierarchy="22" level="1">
      <sharedItems count="2">
        <s v="Completed"/>
        <s v="Incompleted"/>
      </sharedItems>
    </cacheField>
    <cacheField name="[Date Table].[Year].[Year]" caption="Year" numFmtId="0" hierarchy="8" level="1">
      <sharedItems containsSemiMixedTypes="0" containsNonDate="0" containsString="0"/>
    </cacheField>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2"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2"/>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3"/>
      </fieldsUsage>
    </cacheHierarchy>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2" memberValueDatatype="130" unbalanced="0">
      <fieldsUsage count="2">
        <fieldUsage x="-1"/>
        <fieldUsage x="1"/>
      </fieldsUsage>
    </cacheHierarchy>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oneField="1">
      <fieldsUsage count="1">
        <fieldUsage x="0"/>
      </fieldsUsage>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2628703701" createdVersion="5" refreshedVersion="8" minRefreshableVersion="3" recordCount="0" supportSubquery="1" supportAdvancedDrill="1" xr:uid="{C4E64661-9E3D-4EB4-958A-8A7BFDB4920E}">
  <cacheSource type="external" connectionId="5"/>
  <cacheFields count="4">
    <cacheField name="[Measures].[Count of Employee ID]" caption="Count of Employee ID" numFmtId="0" hierarchy="32" level="32767"/>
    <cacheField name="[Training].[Training Date (Month)].[Training Date (Month)]" caption="Training Date (Month)" numFmtId="0" hierarchy="25" level="1">
      <sharedItems count="12">
        <s v="Jan"/>
        <s v="Feb"/>
        <s v="Mar"/>
        <s v="Apr"/>
        <s v="May"/>
        <s v="Jun"/>
        <s v="Jul"/>
        <s v="Aug"/>
        <s v="Sep"/>
        <s v="Oct"/>
        <s v="Nov"/>
        <s v="Dec"/>
      </sharedItems>
    </cacheField>
    <cacheField name="[Date Table].[Year].[Year]" caption="Year" numFmtId="0" hierarchy="8" level="1">
      <sharedItems containsSemiMixedTypes="0" containsNonDate="0" containsString="0"/>
    </cacheField>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2"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2"/>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3"/>
      </fieldsUsage>
    </cacheHierarchy>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2" memberValueDatatype="130" unbalanced="0">
      <fieldsUsage count="2">
        <fieldUsage x="-1"/>
        <fieldUsage x="1"/>
      </fieldsUsage>
    </cacheHierarchy>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oneField="1">
      <fieldsUsage count="1">
        <fieldUsage x="0"/>
      </fieldsUsage>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4084606478" createdVersion="5" refreshedVersion="8" minRefreshableVersion="3" recordCount="0" supportSubquery="1" supportAdvancedDrill="1" xr:uid="{5EBB4AA1-2255-403B-8D41-F63DBF3FEFB0}">
  <cacheSource type="external" connectionId="5"/>
  <cacheFields count="4">
    <cacheField name="[Training].[Training Program Name].[Training Program Name]" caption="Training Program Name" numFmtId="0" hierarchy="11" level="1">
      <sharedItems count="7">
        <s v="Communication Skills"/>
        <s v="Customer Service"/>
        <s v="Database Administration"/>
        <s v="Excel - Basic to Advance"/>
        <s v="Leadership Development"/>
        <s v="Project Management"/>
        <s v="Technical Skills"/>
      </sharedItems>
    </cacheField>
    <cacheField name="[Measures].[Average of PreTestScore]" caption="Average of PreTestScore" numFmtId="0" hierarchy="35" level="32767"/>
    <cacheField name="[Measures].[Average of PostTestScore]" caption="Average of PostTestScore" numFmtId="0" hierarchy="37" level="32767"/>
    <cacheField name="[Date Table].[Year].[Year]" caption="Year" numFmtId="0" hierarchy="8"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3"/>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0"/>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oneField="1">
      <fieldsUsage count="1">
        <fieldUsage x="1"/>
      </fieldsUsage>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oneField="1">
      <fieldsUsage count="1">
        <fieldUsage x="2"/>
      </fieldsUsage>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4086921295" createdVersion="5" refreshedVersion="8" minRefreshableVersion="3" recordCount="0" supportSubquery="1" supportAdvancedDrill="1" xr:uid="{4156A91E-A804-4CE7-8A97-DBD84BD5948C}">
  <cacheSource type="external" connectionId="5"/>
  <cacheFields count="2">
    <cacheField name="[Measures].[emp_success rate]" caption="emp_success rate" numFmtId="0" hierarchy="53" level="32767"/>
    <cacheField name="[Date Table].[Year].[Year]" caption="Year" numFmtId="0" hierarchy="8"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1"/>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oneField="1">
      <fieldsUsage count="1">
        <fieldUsage x="0"/>
      </fieldsUsage>
    </cacheHierarchy>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408935185" createdVersion="5" refreshedVersion="8" minRefreshableVersion="3" recordCount="0" supportSubquery="1" supportAdvancedDrill="1" xr:uid="{F48DE4F6-4458-4184-895A-11F2EC45B3E9}">
  <cacheSource type="external" connectionId="5"/>
  <cacheFields count="4">
    <cacheField name="[Training].[Training Program Name].[Training Program Name]" caption="Training Program Name" numFmtId="0" hierarchy="11" level="1">
      <sharedItems count="7">
        <s v="Communication Skills"/>
        <s v="Customer Service"/>
        <s v="Database Administration"/>
        <s v="Excel - Basic to Advance"/>
        <s v="Leadership Development"/>
        <s v="Project Management"/>
        <s v="Technical Skills"/>
      </sharedItems>
    </cacheField>
    <cacheField name="[Measures].[Average of PostTestScore]" caption="Average of PostTestScore" numFmtId="0" hierarchy="37" level="32767"/>
    <cacheField name="[Training].[CertificateIssued].[CertificateIssued]" caption="CertificateIssued" numFmtId="0" hierarchy="21" level="1">
      <sharedItems count="2">
        <s v="N"/>
        <s v="Y"/>
      </sharedItems>
    </cacheField>
    <cacheField name="[Date Table].[Year].[Year]" caption="Year" numFmtId="0" hierarchy="8"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3"/>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0"/>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2" memberValueDatatype="130" unbalanced="0">
      <fieldsUsage count="2">
        <fieldUsage x="-1"/>
        <fieldUsage x="2"/>
      </fieldsUsage>
    </cacheHierarchy>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oneField="1">
      <fieldsUsage count="1">
        <fieldUsage x="1"/>
      </fieldsUsage>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45.053630092596" createdVersion="5" refreshedVersion="8" minRefreshableVersion="3" recordCount="0" supportSubquery="1" supportAdvancedDrill="1" xr:uid="{27766790-202E-4BFB-BA48-10BE39460570}">
  <cacheSource type="external" connectionId="5"/>
  <cacheFields count="4">
    <cacheField name="[Training].[Training Program Name].[Training Program Name]" caption="Training Program Name" numFmtId="0" hierarchy="11" level="1">
      <sharedItems count="7">
        <s v="Communication Skills"/>
        <s v="Customer Service"/>
        <s v="Database Administration"/>
        <s v="Excel - Basic to Advance"/>
        <s v="Leadership Development"/>
        <s v="Project Management"/>
        <s v="Technical Skills"/>
      </sharedItems>
    </cacheField>
    <cacheField name="[Measures].[Average of FeedbackScore]" caption="Average of FeedbackScore" numFmtId="0" hierarchy="39" level="32767"/>
    <cacheField name="[Measures].[Performance Growth]" caption="Performance Growth" numFmtId="0" hierarchy="54" level="32767"/>
    <cacheField name="[Measures].[program_score]" caption="program_score" numFmtId="0" hierarchy="56" level="32767"/>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0"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0"/>
      </fieldsUsage>
    </cacheHierarchy>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oneField="1">
      <fieldsUsage count="1">
        <fieldUsage x="1"/>
      </fieldsUsage>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oneField="1">
      <fieldsUsage count="1">
        <fieldUsage x="2"/>
      </fieldsUsage>
    </cacheHierarchy>
    <cacheHierarchy uniqueName="[Measures].[last year]" caption="last year" measure="1" displayFolder="" measureGroup="A" count="0"/>
    <cacheHierarchy uniqueName="[Measures].[program_score]" caption="program_score" measure="1" displayFolder="" measureGroup="A" count="0" oneField="1">
      <fieldsUsage count="1">
        <fieldUsage x="3"/>
      </fieldsUsage>
    </cacheHierarchy>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4091666667" createdVersion="5" refreshedVersion="8" minRefreshableVersion="3" recordCount="0" supportSubquery="1" supportAdvancedDrill="1" xr:uid="{5D7EB467-97A0-49A1-A4A2-88728E144AF3}">
  <cacheSource type="external" connectionId="5"/>
  <cacheFields count="3">
    <cacheField name="[Training].[Training Program Name].[Training Program Name]" caption="Training Program Name" numFmtId="0" hierarchy="11" level="1">
      <sharedItems count="7">
        <s v="Communication Skills"/>
        <s v="Customer Service"/>
        <s v="Database Administration"/>
        <s v="Excel - Basic to Advance"/>
        <s v="Leadership Development"/>
        <s v="Project Management"/>
        <s v="Technical Skills"/>
      </sharedItems>
    </cacheField>
    <cacheField name="[Measures].[Performance Growth]" caption="Performance Growth" numFmtId="0" hierarchy="54" level="32767"/>
    <cacheField name="[Date Table].[Year].[Year]" caption="Year" numFmtId="0" hierarchy="8"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2"/>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0"/>
      </fieldsUsage>
    </cacheHierarchy>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oneField="1">
      <fieldsUsage count="1">
        <fieldUsage x="1"/>
      </fieldsUsage>
    </cacheHierarchy>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4094212961" createdVersion="5" refreshedVersion="8" minRefreshableVersion="3" recordCount="0" supportSubquery="1" supportAdvancedDrill="1" xr:uid="{99DF247F-C256-421C-80F9-32784CE29DC4}">
  <cacheSource type="external" connectionId="5"/>
  <cacheFields count="4">
    <cacheField name="[Measures].[Average of FeedbackScore]" caption="Average of FeedbackScore" numFmtId="0" hierarchy="39" level="32767"/>
    <cacheField name="[Training].[Trainer].[Trainer]" caption="Trainer" numFmtId="0" hierarchy="14" level="1">
      <sharedItems count="7">
        <s v="CSL Training"/>
        <s v="Emma Jones"/>
        <s v="John Dawson"/>
        <s v="Johnson Grek"/>
        <s v="Mark Paul"/>
        <s v="Midwest Technical"/>
        <s v="Shawn Ryan"/>
      </sharedItems>
    </cacheField>
    <cacheField name="[Training].[Training Program Name].[Training Program Name]" caption="Training Program Name" numFmtId="0" hierarchy="11" level="1">
      <sharedItems count="7">
        <s v="Communication Skills"/>
        <s v="Customer Service"/>
        <s v="Database Administration"/>
        <s v="Excel - Basic to Advance"/>
        <s v="Leadership Development"/>
        <s v="Project Management"/>
        <s v="Technical Skills"/>
      </sharedItems>
    </cacheField>
    <cacheField name="[Date Table].[Year].[Year]" caption="Year" numFmtId="0" hierarchy="8"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3"/>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2"/>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2" memberValueDatatype="130" unbalanced="0">
      <fieldsUsage count="2">
        <fieldUsage x="-1"/>
        <fieldUsage x="1"/>
      </fieldsUsage>
    </cacheHierarchy>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oneField="1">
      <fieldsUsage count="1">
        <fieldUsage x="0"/>
      </fieldsUsage>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4096759263" createdVersion="5" refreshedVersion="8" minRefreshableVersion="3" recordCount="0" supportSubquery="1" supportAdvancedDrill="1" xr:uid="{3520F095-6359-4035-B1CF-0232B2E42AA6}">
  <cacheSource type="external" connectionId="5"/>
  <cacheFields count="3">
    <cacheField name="[Training].[Training Program Name].[Training Program Name]" caption="Training Program Name" numFmtId="0" hierarchy="11" level="1">
      <sharedItems count="7">
        <s v="Communication Skills"/>
        <s v="Customer Service"/>
        <s v="Database Administration"/>
        <s v="Excel - Basic to Advance"/>
        <s v="Leadership Development"/>
        <s v="Project Management"/>
        <s v="Technical Skills"/>
      </sharedItems>
    </cacheField>
    <cacheField name="[Measures].[count_certified]" caption="count_certified" numFmtId="0" hierarchy="57" level="32767"/>
    <cacheField name="[Date Table].[Year].[Year]" caption="Year" numFmtId="0" hierarchy="8"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2"/>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0"/>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oneField="1">
      <fieldsUsage count="1">
        <fieldUsage x="1"/>
      </fieldsUsage>
    </cacheHierarchy>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5112384262" createdVersion="5" refreshedVersion="8" minRefreshableVersion="3" recordCount="0" supportSubquery="1" supportAdvancedDrill="1" xr:uid="{6D73B9A3-4967-414E-B056-AB7FCF491B16}">
  <cacheSource type="external" connectionId="5"/>
  <cacheFields count="4">
    <cacheField name="[Training].[Training Date (Month)].[Training Date (Month)]" caption="Training Date (Month)" numFmtId="0" hierarchy="25" level="1">
      <sharedItems count="12">
        <s v="Jan"/>
        <s v="Feb"/>
        <s v="Mar"/>
        <s v="Apr"/>
        <s v="May"/>
        <s v="Jun"/>
        <s v="Jul"/>
        <s v="Aug"/>
        <s v="Sep"/>
        <s v="Oct"/>
        <s v="Nov"/>
        <s v="Dec"/>
      </sharedItems>
    </cacheField>
    <cacheField name="[Measures].[Sum of Training Duration(Days)]" caption="Sum of Training Duration(Days)" numFmtId="0" hierarchy="28" level="32767"/>
    <cacheField name="[Measures].[Sum of Training Cost]" caption="Sum of Training Cost" numFmtId="0" hierarchy="27" level="32767"/>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3"/>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2" memberValueDatatype="130" unbalanced="0">
      <fieldsUsage count="2">
        <fieldUsage x="-1"/>
        <fieldUsage x="0"/>
      </fieldsUsage>
    </cacheHierarchy>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oneField="1">
      <fieldsUsage count="1">
        <fieldUsage x="2"/>
      </fieldsUsage>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oneField="1">
      <fieldsUsage count="1">
        <fieldUsage x="1"/>
      </fieldsUsage>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5115046295" createdVersion="5" refreshedVersion="8" minRefreshableVersion="3" recordCount="0" supportSubquery="1" supportAdvancedDrill="1" xr:uid="{9039123E-30C9-4CBC-8D82-8659501D8C4A}">
  <cacheSource type="external" connectionId="5"/>
  <cacheFields count="3">
    <cacheField name="[Training].[Training Type].[Training Type]" caption="Training Type" numFmtId="0" hierarchy="12" level="1">
      <sharedItems count="2">
        <s v="External"/>
        <s v="Internal"/>
      </sharedItems>
    </cacheField>
    <cacheField name="[Measures].[Sum of Training Cost]" caption="Sum of Training Cost" numFmtId="0" hierarchy="27" level="32767"/>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2"/>
      </fieldsUsage>
    </cacheHierarchy>
    <cacheHierarchy uniqueName="[Training].[Training Type]" caption="Training Type" attribute="1" defaultMemberUniqueName="[Training].[Training Type].[All]" allUniqueName="[Training].[Training Type].[All]" dimensionUniqueName="[Training]" displayFolder="" count="2" memberValueDatatype="130" unbalanced="0">
      <fieldsUsage count="2">
        <fieldUsage x="-1"/>
        <fieldUsage x="0"/>
      </fieldsUsage>
    </cacheHierarchy>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oneField="1">
      <fieldsUsage count="1">
        <fieldUsage x="1"/>
      </fieldsUsage>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5118171296" createdVersion="5" refreshedVersion="8" minRefreshableVersion="3" recordCount="0" supportSubquery="1" supportAdvancedDrill="1" xr:uid="{D8ABDFE4-D90C-4246-B266-B598324C9E8A}">
  <cacheSource type="external" connectionId="5"/>
  <cacheFields count="2">
    <cacheField name="[Measures].[per_day_cost]" caption="per_day_cost" numFmtId="0" hierarchy="49" level="32767"/>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1"/>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oneField="1">
      <fieldsUsage count="1">
        <fieldUsage x="0"/>
      </fieldsUsage>
    </cacheHierarchy>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5120601852" createdVersion="5" refreshedVersion="8" minRefreshableVersion="3" recordCount="0" supportSubquery="1" supportAdvancedDrill="1" xr:uid="{A3664B0A-41FE-4DDF-BDDE-81222FC1D2C7}">
  <cacheSource type="external" connectionId="5"/>
  <cacheFields count="3">
    <cacheField name="[Training].[Training Date (Month)].[Training Date (Month)]" caption="Training Date (Month)" numFmtId="0" hierarchy="25" level="1">
      <sharedItems count="12">
        <s v="Jan"/>
        <s v="Feb"/>
        <s v="Mar"/>
        <s v="Apr"/>
        <s v="May"/>
        <s v="Jun"/>
        <s v="Jul"/>
        <s v="Aug"/>
        <s v="Sep"/>
        <s v="Oct"/>
        <s v="Nov"/>
        <s v="Dec"/>
      </sharedItems>
    </cacheField>
    <cacheField name="[Measures].[Sum of Training Budget]" caption="Sum of Training Budget" numFmtId="0" hierarchy="29" level="32767"/>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2"/>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2" memberValueDatatype="130" unbalanced="0">
      <fieldsUsage count="2">
        <fieldUsage x="-1"/>
        <fieldUsage x="0"/>
      </fieldsUsage>
    </cacheHierarchy>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oneField="1">
      <fieldsUsage count="1">
        <fieldUsage x="1"/>
      </fieldsUsage>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5123726854" createdVersion="5" refreshedVersion="8" minRefreshableVersion="3" recordCount="0" supportSubquery="1" supportAdvancedDrill="1" xr:uid="{FFF61A8D-CE99-4771-B152-8D20D20A821E}">
  <cacheSource type="external" connectionId="5"/>
  <cacheFields count="2">
    <cacheField name="[Measures].[Sum of Training Budget]" caption="Sum of Training Budget" numFmtId="0" hierarchy="29" level="32767"/>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1"/>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oneField="1">
      <fieldsUsage count="1">
        <fieldUsage x="0"/>
      </fieldsUsage>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5126388887" createdVersion="5" refreshedVersion="8" minRefreshableVersion="3" recordCount="0" supportSubquery="1" supportAdvancedDrill="1" xr:uid="{68026344-A0D5-4507-A8E8-36C564CA8DD6}">
  <cacheSource type="external" connectionId="5"/>
  <cacheFields count="3">
    <cacheField name="[Training].[Training Date (Month)].[Training Date (Month)]" caption="Training Date (Month)" numFmtId="0" hierarchy="25" level="1">
      <sharedItems count="12">
        <s v="Jan"/>
        <s v="Feb"/>
        <s v="Mar"/>
        <s v="Apr"/>
        <s v="May"/>
        <s v="Jun"/>
        <s v="Jul"/>
        <s v="Aug"/>
        <s v="Sep"/>
        <s v="Oct"/>
        <s v="Nov"/>
        <s v="Dec"/>
      </sharedItems>
    </cacheField>
    <cacheField name="[Measures].[cost per participant]" caption="cost per participant" numFmtId="0" hierarchy="47" level="32767"/>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2"/>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2" memberValueDatatype="130" unbalanced="0">
      <fieldsUsage count="2">
        <fieldUsage x="-1"/>
        <fieldUsage x="0"/>
      </fieldsUsage>
    </cacheHierarchy>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oneField="1">
      <fieldsUsage count="1">
        <fieldUsage x="1"/>
      </fieldsUsage>
    </cacheHierarchy>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5128935188" createdVersion="5" refreshedVersion="8" minRefreshableVersion="3" recordCount="0" supportSubquery="1" supportAdvancedDrill="1" xr:uid="{B51A42AC-61AF-4769-894F-ACE211852BB5}">
  <cacheSource type="external" connectionId="5"/>
  <cacheFields count="3">
    <cacheField name="[Measures].[Sum of Training Cost]" caption="Sum of Training Cost" numFmtId="0" hierarchy="27" level="32767"/>
    <cacheField name="[Measures].[Sum of Training Budget]" caption="Sum of Training Budget" numFmtId="0" hierarchy="29" level="32767"/>
    <cacheField name="[Training].[Training Program Name].[Training Program Name]" caption="Training Program Name" numFmtId="0" hierarchy="1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2"/>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oneField="1">
      <fieldsUsage count="1">
        <fieldUsage x="0"/>
      </fieldsUsage>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oneField="1">
      <fieldsUsage count="1">
        <fieldUsage x="1"/>
      </fieldsUsage>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45.053670949077" createdVersion="5" refreshedVersion="8" minRefreshableVersion="3" recordCount="0" supportSubquery="1" supportAdvancedDrill="1" xr:uid="{EA31B961-05C3-4F2D-BD8E-51F9CBF3DB09}">
  <cacheSource type="external" connectionId="5"/>
  <cacheFields count="5">
    <cacheField name="[Measures].[Sum of Training Cost]" caption="Sum of Training Cost" numFmtId="0" hierarchy="27" level="32767"/>
    <cacheField name="[Training].[Training Program Name].[Training Program Name]" caption="Training Program Name" numFmtId="0" hierarchy="11" level="1">
      <sharedItems count="7">
        <s v="Communication Skills"/>
        <s v="Customer Service"/>
        <s v="Database Administration"/>
        <s v="Excel - Basic to Advance"/>
        <s v="Leadership Development"/>
        <s v="Project Management"/>
        <s v="Technical Skills"/>
      </sharedItems>
    </cacheField>
    <cacheField name="[Measures].[Sum of Training Budget]" caption="Sum of Training Budget" numFmtId="0" hierarchy="29" level="32767"/>
    <cacheField name="[Measures].[Sum of Training Duration(Days)]" caption="Sum of Training Duration(Days)" numFmtId="0" hierarchy="28" level="32767"/>
    <cacheField name="[Measures].[Performance Growth]" caption="Performance Growth" numFmtId="0" hierarchy="54" level="32767"/>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0"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1"/>
      </fieldsUsage>
    </cacheHierarchy>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oneField="1">
      <fieldsUsage count="1">
        <fieldUsage x="0"/>
      </fieldsUsage>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oneField="1">
      <fieldsUsage count="1">
        <fieldUsage x="3"/>
      </fieldsUsage>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oneField="1">
      <fieldsUsage count="1">
        <fieldUsage x="2"/>
      </fieldsUsage>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oneField="1">
      <fieldsUsage count="1">
        <fieldUsage x="4"/>
      </fieldsUsage>
    </cacheHierarchy>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45.053555439816" createdVersion="3" refreshedVersion="8" minRefreshableVersion="3" recordCount="0" supportSubquery="1" supportAdvancedDrill="1" xr:uid="{D96B6663-3721-49F2-BC6B-4744B5CA8EBF}">
  <cacheSource type="external" connectionId="5">
    <extLst>
      <ext xmlns:x14="http://schemas.microsoft.com/office/spreadsheetml/2009/9/main" uri="{F057638F-6D5F-4e77-A914-E7F072B9BCA8}">
        <x14:sourceConnection name="ThisWorkbookDataModel"/>
      </ext>
    </extLst>
  </cacheSource>
  <cacheFields count="0"/>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59004765"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45.053577662038" createdVersion="3" refreshedVersion="8" minRefreshableVersion="3" recordCount="0" supportSubquery="1" supportAdvancedDrill="1" xr:uid="{0A554D7E-A632-4C6F-994E-82963A589230}">
  <cacheSource type="external" connectionId="5">
    <extLst>
      <ext xmlns:x14="http://schemas.microsoft.com/office/spreadsheetml/2009/9/main" uri="{F057638F-6D5F-4e77-A914-E7F072B9BCA8}">
        <x14:sourceConnection name="ThisWorkbookDataModel"/>
      </ext>
    </extLst>
  </cacheSource>
  <cacheFields count="0"/>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2"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0"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44154322"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45.053633217591" createdVersion="3" refreshedVersion="8" minRefreshableVersion="3" recordCount="0" supportSubquery="1" supportAdvancedDrill="1" xr:uid="{D7AD0F3A-6056-42C0-9566-9B76096F7D11}">
  <cacheSource type="external" connectionId="5">
    <extLst>
      <ext xmlns:x14="http://schemas.microsoft.com/office/spreadsheetml/2009/9/main" uri="{F057638F-6D5F-4e77-A914-E7F072B9BCA8}">
        <x14:sourceConnection name="ThisWorkbookDataModel"/>
      </ext>
    </extLst>
  </cacheSource>
  <cacheFields count="0"/>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18682158"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45.053674305556" createdVersion="5" refreshedVersion="8" minRefreshableVersion="3" recordCount="0" supportSubquery="1" supportAdvancedDrill="1" xr:uid="{1A729302-995D-4355-AA0E-F69E32BAD756}">
  <cacheSource type="external" connectionId="5"/>
  <cacheFields count="5">
    <cacheField name="[Training].[Training Date (Year)].[Training Date (Year)]" caption="Training Date (Year)" numFmtId="0" hierarchy="23" level="1">
      <sharedItems count="2">
        <s v="2022"/>
        <s v="2023"/>
      </sharedItems>
    </cacheField>
    <cacheField name="[Training].[Training Date (Month)].[Training Date (Month)]" caption="Training Date (Month)" numFmtId="0" hierarchy="25" level="1">
      <sharedItems count="12">
        <s v="May"/>
        <s v="Jun"/>
        <s v="Jul"/>
        <s v="Aug"/>
        <s v="Sep"/>
        <s v="Oct"/>
        <s v="Nov"/>
        <s v="Dec"/>
        <s v="Jan"/>
        <s v="Feb"/>
        <s v="Mar"/>
        <s v="Apr"/>
      </sharedItems>
    </cacheField>
    <cacheField name="[Measures].[per_day_cost]" caption="per_day_cost" numFmtId="0" hierarchy="49" level="32767"/>
    <cacheField name="[Measures].[Sum of Training Cost]" caption="Sum of Training Cost" numFmtId="0" hierarchy="27" level="32767"/>
    <cacheField name="[Measures].[Sum of Training Duration(Days)]" caption="Sum of Training Duration(Days)" numFmtId="0" hierarchy="28" level="32767"/>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0"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2" memberValueDatatype="130" unbalanced="0">
      <fieldsUsage count="2">
        <fieldUsage x="-1"/>
        <fieldUsage x="0"/>
      </fieldsUsage>
    </cacheHierarchy>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2" memberValueDatatype="130" unbalanced="0">
      <fieldsUsage count="2">
        <fieldUsage x="-1"/>
        <fieldUsage x="1"/>
      </fieldsUsage>
    </cacheHierarchy>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oneField="1">
      <fieldsUsage count="1">
        <fieldUsage x="3"/>
      </fieldsUsage>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oneField="1">
      <fieldsUsage count="1">
        <fieldUsage x="4"/>
      </fieldsUsage>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oneField="1">
      <fieldsUsage count="1">
        <fieldUsage x="2"/>
      </fieldsUsage>
    </cacheHierarchy>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47.077184374997" createdVersion="5" refreshedVersion="8" minRefreshableVersion="3" recordCount="0" supportSubquery="1" supportAdvancedDrill="1" xr:uid="{1ACE8FD4-78AD-4C43-80D5-31F5FF19ADE6}">
  <cacheSource type="external" connectionId="5"/>
  <cacheFields count="3">
    <cacheField name="[Training].[Training Date (Month)].[Training Date (Month)]" caption="Training Date (Month)" numFmtId="0" hierarchy="25" level="1">
      <sharedItems count="12">
        <s v="Jan"/>
        <s v="Feb"/>
        <s v="Mar"/>
        <s v="Apr"/>
        <s v="May"/>
        <s v="Jun"/>
        <s v="Jul"/>
        <s v="Aug"/>
        <s v="Sep"/>
        <s v="Oct"/>
        <s v="Nov"/>
        <s v="Dec"/>
      </sharedItems>
    </cacheField>
    <cacheField name="[Measures].[per_day_cost]" caption="per_day_cost" numFmtId="0" hierarchy="49" level="32767"/>
    <cacheField name="[Date Table].[Year].[Year]" caption="Year" numFmtId="0" hierarchy="8"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2"/>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2" memberValueDatatype="130" unbalanced="0">
      <fieldsUsage count="2">
        <fieldUsage x="-1"/>
        <fieldUsage x="0"/>
      </fieldsUsage>
    </cacheHierarchy>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oneField="1">
      <fieldsUsage count="1">
        <fieldUsage x="1"/>
      </fieldsUsage>
    </cacheHierarchy>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Bushra Sunjida" refreshedDate="45952.061686574074" createdVersion="5" refreshedVersion="8" minRefreshableVersion="3" recordCount="0" supportSubquery="1" supportAdvancedDrill="1" xr:uid="{124B6914-B69A-4012-876C-19362288CE24}">
  <cacheSource type="external" connectionId="5"/>
  <cacheFields count="5">
    <cacheField name="[Training].[Training Program Name].[Training Program Name]" caption="Training Program Name" numFmtId="0" hierarchy="11" level="1">
      <sharedItems count="7">
        <s v="Communication Skills"/>
        <s v="Customer Service"/>
        <s v="Database Administration"/>
        <s v="Excel - Basic to Advance"/>
        <s v="Leadership Development"/>
        <s v="Project Management"/>
        <s v="Technical Skills"/>
      </sharedItems>
    </cacheField>
    <cacheField name="[Measures].[Sum of Training Budget]" caption="Sum of Training Budget" numFmtId="0" hierarchy="29" level="32767"/>
    <cacheField name="[Measures].[Sum of Training Cost]" caption="Sum of Training Cost" numFmtId="0" hierarchy="27" level="32767"/>
    <cacheField name="[Measures].[Performance Growth]" caption="Performance Growth" numFmtId="0" hierarchy="54" level="32767"/>
    <cacheField name="[Training].[Training Type].[Training Type]" caption="Training Type" numFmtId="0" hierarchy="12"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0" memberValueDatatype="20" unbalanced="0"/>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0"/>
      </fieldsUsage>
    </cacheHierarchy>
    <cacheHierarchy uniqueName="[Training].[Training Type]" caption="Training Type" attribute="1" defaultMemberUniqueName="[Training].[Training Type].[All]" allUniqueName="[Training].[Training Type].[All]" dimensionUniqueName="[Training]" displayFolder="" count="2" memberValueDatatype="130" unbalanced="0">
      <fieldsUsage count="2">
        <fieldUsage x="-1"/>
        <fieldUsage x="4"/>
      </fieldsUsage>
    </cacheHierarchy>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oneField="1">
      <fieldsUsage count="1">
        <fieldUsage x="2"/>
      </fieldsUsage>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oneField="1">
      <fieldsUsage count="1">
        <fieldUsage x="1"/>
      </fieldsUsage>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oneField="1">
      <fieldsUsage count="1">
        <fieldUsage x="3"/>
      </fieldsUsage>
    </cacheHierarchy>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0352893517" createdVersion="5" refreshedVersion="8" minRefreshableVersion="3" recordCount="0" supportSubquery="1" supportAdvancedDrill="1" xr:uid="{D08C02E0-6B43-4FCE-937E-14641DCE71DF}">
  <cacheSource type="external" connectionId="5"/>
  <cacheFields count="5">
    <cacheField name="[calculation_change].[Year].[Year]" caption="Year" numFmtId="0" hierarchy="1" level="1">
      <sharedItems containsSemiMixedTypes="0" containsString="0" containsNumber="1" containsInteger="1" minValue="2022" maxValue="2023" count="2">
        <n v="2022"/>
        <n v="2023"/>
      </sharedItems>
      <extLst>
        <ext xmlns:x15="http://schemas.microsoft.com/office/spreadsheetml/2010/11/main" uri="{4F2E5C28-24EA-4eb8-9CBF-B6C8F9C3D259}">
          <x15:cachedUniqueNames>
            <x15:cachedUniqueName index="0" name="[calculation_change].[Year].&amp;[2022]"/>
            <x15:cachedUniqueName index="1" name="[calculation_change].[Year].&amp;[2023]"/>
          </x15:cachedUniqueNames>
        </ext>
      </extLst>
    </cacheField>
    <cacheField name="[Measures].[Sum of EmployeeParticipation_Difference]" caption="Sum of EmployeeParticipation_Difference" numFmtId="0" hierarchy="43" level="32767"/>
    <cacheField name="[Measures].[Sum of %Change of Cost]" caption="Sum of %Change of Cost" numFmtId="0" hierarchy="44" level="32767"/>
    <cacheField name="[Measures].[Sum of Training Days]" caption="Sum of Training Days" numFmtId="0" hierarchy="45" level="32767"/>
    <cacheField name="[Date Table].[Year].[Year]" caption="Year" numFmtId="0" hierarchy="8"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2" memberValueDatatype="20" unbalanced="0">
      <fieldsUsage count="2">
        <fieldUsage x="-1"/>
        <fieldUsage x="0"/>
      </fieldsUsage>
    </cacheHierarchy>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4"/>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oneField="1">
      <fieldsUsage count="1">
        <fieldUsage x="1"/>
      </fieldsUsage>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oneField="1">
      <fieldsUsage count="1">
        <fieldUsage x="2"/>
      </fieldsUsage>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oneField="1">
      <fieldsUsage count="1">
        <fieldUsage x="3"/>
      </fieldsUsage>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0359027775" createdVersion="5" refreshedVersion="8" minRefreshableVersion="3" recordCount="0" supportSubquery="1" supportAdvancedDrill="1" xr:uid="{B799E811-8A63-426F-A133-B47DDDEB41D3}">
  <cacheSource type="external" connectionId="5"/>
  <cacheFields count="3">
    <cacheField name="[Measures].[Sum of Training Duration(Days)]" caption="Sum of Training Duration(Days)" numFmtId="0" hierarchy="28" level="32767"/>
    <cacheField name="[Date Table].[Year].[Year]" caption="Year" numFmtId="0" hierarchy="8" level="1">
      <sharedItems containsSemiMixedTypes="0" containsNonDate="0" containsString="0"/>
    </cacheField>
    <cacheField name="[calculation_change].[Year].[Year]" caption="Year" numFmtId="0" hierarchy="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2" memberValueDatatype="20" unbalanced="0">
      <fieldsUsage count="2">
        <fieldUsage x="-1"/>
        <fieldUsage x="2"/>
      </fieldsUsage>
    </cacheHierarchy>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1"/>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oneField="1">
      <fieldsUsage count="1">
        <fieldUsage x="0"/>
      </fieldsUsage>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shra Sunjida" refreshedDate="45953.060365277779" createdVersion="5" refreshedVersion="8" minRefreshableVersion="3" recordCount="0" supportSubquery="1" supportAdvancedDrill="1" xr:uid="{7F8AAE14-F1F6-41F5-A9F9-4B42FE78ABCD}">
  <cacheSource type="external" connectionId="5"/>
  <cacheFields count="4">
    <cacheField name="[Measures].[Count of Employee ID]" caption="Count of Employee ID" numFmtId="0" hierarchy="32" level="32767"/>
    <cacheField name="[Training].[Training Type].[Training Type]" caption="Training Type" numFmtId="0" hierarchy="12" level="1">
      <sharedItems count="2">
        <s v="External"/>
        <s v="Internal"/>
      </sharedItems>
    </cacheField>
    <cacheField name="[Date Table].[Year].[Year]" caption="Year" numFmtId="0" hierarchy="8" level="1">
      <sharedItems containsSemiMixedTypes="0" containsNonDate="0" containsString="0"/>
    </cacheField>
    <cacheField name="[calculation_change].[Year].[Year]" caption="Year" numFmtId="0" hierarchy="1" level="1">
      <sharedItems containsSemiMixedTypes="0" containsNonDate="0" containsString="0"/>
    </cacheField>
  </cacheFields>
  <cacheHierarchies count="63">
    <cacheHierarchy uniqueName="[A].[dax]" caption="dax" attribute="1" defaultMemberUniqueName="[A].[dax].[All]" allUniqueName="[A].[dax].[All]" dimensionUniqueName="[A]" displayFolder="" count="0" memberValueDatatype="130" unbalanced="0"/>
    <cacheHierarchy uniqueName="[calculation_change].[Year]" caption="Year" attribute="1" defaultMemberUniqueName="[calculation_change].[Year].[All]" allUniqueName="[calculation_change].[Year].[All]" dimensionUniqueName="[calculation_change]" displayFolder="" count="2" memberValueDatatype="20" unbalanced="0">
      <fieldsUsage count="2">
        <fieldUsage x="-1"/>
        <fieldUsage x="3"/>
      </fieldsUsage>
    </cacheHierarchy>
    <cacheHierarchy uniqueName="[calculation_change].[EmployeeParticipation_Difference]" caption="EmployeeParticipation_Difference" attribute="1" defaultMemberUniqueName="[calculation_change].[EmployeeParticipation_Difference].[All]" allUniqueName="[calculation_change].[EmployeeParticipation_Difference].[All]" dimensionUniqueName="[calculation_change]" displayFolder="" count="0" memberValueDatatype="5" unbalanced="0"/>
    <cacheHierarchy uniqueName="[calculation_change].[%Change of Cost]" caption="%Change of Cost" attribute="1" defaultMemberUniqueName="[calculation_change].[%Change of Cost].[All]" allUniqueName="[calculation_change].[%Change of Cost].[All]" dimensionUniqueName="[calculation_change]" displayFolder="" count="0" memberValueDatatype="5" unbalanced="0"/>
    <cacheHierarchy uniqueName="[calculation_change].[Training Days]" caption="Training Days" attribute="1" defaultMemberUniqueName="[calculation_change].[Training Days].[All]" allUniqueName="[calculation_change].[Training Days].[All]" dimensionUniqueName="[calculation_change]" displayFolder="" count="0" memberValueDatatype="20" unbalanced="0"/>
    <cacheHierarchy uniqueName="[Date Table].[Date]" caption="Date" attribute="1" time="1" keyAttribute="1" defaultMemberUniqueName="[Date Table].[Date].[All]" allUniqueName="[Date Table].[Date].[All]" dimensionUniqueName="[Date Table]" displayFolder="" count="0" memberValueDatatype="7" unbalanced="0"/>
    <cacheHierarchy uniqueName="[Date Table].[Month]" caption="Month" attribute="1" time="1" defaultMemberUniqueName="[Date Table].[Month].[All]" allUniqueName="[Date Table].[Month].[All]" dimensionUniqueName="[Date Table]" displayFolder="" count="0" memberValueDatatype="20" unbalanced="0"/>
    <cacheHierarchy uniqueName="[Date Table].[Month Name]" caption="Month Name" attribute="1" time="1" defaultMemberUniqueName="[Date Table].[Month Name].[All]" allUniqueName="[Date Table].[Month Name].[All]" dimensionUniqueName="[Date Table]" displayFolder="" count="0" memberValueDatatype="130" unbalanced="0"/>
    <cacheHierarchy uniqueName="[Date Table].[Year]" caption="Year" attribute="1" time="1" defaultMemberUniqueName="[Date Table].[Year].[All]" allUniqueName="[Date Table].[Year].[All]" dimensionUniqueName="[Date Table]" displayFolder="" count="2" memberValueDatatype="20" unbalanced="0">
      <fieldsUsage count="2">
        <fieldUsage x="-1"/>
        <fieldUsage x="2"/>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fieldsUsage count="2">
        <fieldUsage x="-1"/>
        <fieldUsage x="1"/>
      </fieldsUsage>
    </cacheHierarchy>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Completion Status]" caption="Completion Status" attribute="1" defaultMemberUniqueName="[Training].[Completion Status].[All]" allUniqueName="[Training].[Completion Status].[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Training Cost]" caption="Sum of Training Cost" measure="1" displayFolder="" measureGroup="Training" count="0">
      <extLst>
        <ext xmlns:x15="http://schemas.microsoft.com/office/spreadsheetml/2010/11/main" uri="{B97F6D7D-B522-45F9-BDA1-12C45D357490}">
          <x15:cacheHierarchy aggregatedColumn="17"/>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Training Budget]" caption="Sum of Training Budget" measure="1" displayFolder="" measureGroup="Training" count="0">
      <extLst>
        <ext xmlns:x15="http://schemas.microsoft.com/office/spreadsheetml/2010/11/main" uri="{B97F6D7D-B522-45F9-BDA1-12C45D357490}">
          <x15:cacheHierarchy aggregatedColumn="16"/>
        </ext>
      </extLst>
    </cacheHierarchy>
    <cacheHierarchy uniqueName="[Measures].[Count of Training Date (Year)]" caption="Count of Training Date (Year)" measure="1" displayFolder="" measureGroup="Training" count="0">
      <extLst>
        <ext xmlns:x15="http://schemas.microsoft.com/office/spreadsheetml/2010/11/main" uri="{B97F6D7D-B522-45F9-BDA1-12C45D357490}">
          <x15:cacheHierarchy aggregatedColumn="23"/>
        </ext>
      </extLst>
    </cacheHierarchy>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oneField="1">
      <fieldsUsage count="1">
        <fieldUsage x="0"/>
      </fieldsUsage>
      <extLst>
        <ext xmlns:x15="http://schemas.microsoft.com/office/spreadsheetml/2010/11/main" uri="{B97F6D7D-B522-45F9-BDA1-12C45D357490}">
          <x15:cacheHierarchy aggregatedColumn="9"/>
        </ext>
      </extLst>
    </cacheHierarchy>
    <cacheHierarchy uniqueName="[Measures].[Average of Training Duration(Days)]" caption="Average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Sum of PreTestScore]" caption="Sum of PreTestScore" measure="1" displayFolder="" measureGroup="Training" count="0">
      <extLst>
        <ext xmlns:x15="http://schemas.microsoft.com/office/spreadsheetml/2010/11/main" uri="{B97F6D7D-B522-45F9-BDA1-12C45D357490}">
          <x15:cacheHierarchy aggregatedColumn="18"/>
        </ext>
      </extLst>
    </cacheHierarchy>
    <cacheHierarchy uniqueName="[Measures].[Average of PreTestScore]" caption="Average of PreTestScore" measure="1" displayFolder="" measureGroup="Training" count="0">
      <extLst>
        <ext xmlns:x15="http://schemas.microsoft.com/office/spreadsheetml/2010/11/main" uri="{B97F6D7D-B522-45F9-BDA1-12C45D357490}">
          <x15:cacheHierarchy aggregatedColumn="18"/>
        </ext>
      </extLst>
    </cacheHierarchy>
    <cacheHierarchy uniqueName="[Measures].[Sum of PostTestScore]" caption="Sum of PostTestScore" measure="1" displayFolder="" measureGroup="Training" count="0">
      <extLst>
        <ext xmlns:x15="http://schemas.microsoft.com/office/spreadsheetml/2010/11/main" uri="{B97F6D7D-B522-45F9-BDA1-12C45D357490}">
          <x15:cacheHierarchy aggregatedColumn="19"/>
        </ext>
      </extLst>
    </cacheHierarchy>
    <cacheHierarchy uniqueName="[Measures].[Average of PostTestScore]" caption="Average of PostTestScore" measure="1" displayFolder="" measureGroup="Training" count="0">
      <extLst>
        <ext xmlns:x15="http://schemas.microsoft.com/office/spreadsheetml/2010/11/main" uri="{B97F6D7D-B522-45F9-BDA1-12C45D357490}">
          <x15:cacheHierarchy aggregatedColumn="19"/>
        </ext>
      </extLst>
    </cacheHierarchy>
    <cacheHierarchy uniqueName="[Measures].[Sum of FeedbackScore]" caption="Sum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FeedbackScore]" caption="Average of FeedbackScore" measure="1" displayFolder="" measureGroup="Training" count="0">
      <extLst>
        <ext xmlns:x15="http://schemas.microsoft.com/office/spreadsheetml/2010/11/main" uri="{B97F6D7D-B522-45F9-BDA1-12C45D357490}">
          <x15:cacheHierarchy aggregatedColumn="20"/>
        </ext>
      </extLst>
    </cacheHierarchy>
    <cacheHierarchy uniqueName="[Measures].[Average of Training Cost]" caption="Average of Training Cost" measure="1" displayFolder="" measureGroup="Training" count="0">
      <extLst>
        <ext xmlns:x15="http://schemas.microsoft.com/office/spreadsheetml/2010/11/main" uri="{B97F6D7D-B522-45F9-BDA1-12C45D357490}">
          <x15:cacheHierarchy aggregatedColumn="17"/>
        </ext>
      </extLst>
    </cacheHierarchy>
    <cacheHierarchy uniqueName="[Measures].[Count of CertificateIssued]" caption="Count of CertificateIssued" measure="1" displayFolder="" measureGroup="Training" count="0">
      <extLst>
        <ext xmlns:x15="http://schemas.microsoft.com/office/spreadsheetml/2010/11/main" uri="{B97F6D7D-B522-45F9-BDA1-12C45D357490}">
          <x15:cacheHierarchy aggregatedColumn="21"/>
        </ext>
      </extLst>
    </cacheHierarchy>
    <cacheHierarchy uniqueName="[Measures].[Count of Training Program Name]" caption="Count of Training Program Name" measure="1" displayFolder="" measureGroup="Training" count="0">
      <extLst>
        <ext xmlns:x15="http://schemas.microsoft.com/office/spreadsheetml/2010/11/main" uri="{B97F6D7D-B522-45F9-BDA1-12C45D357490}">
          <x15:cacheHierarchy aggregatedColumn="11"/>
        </ext>
      </extLst>
    </cacheHierarchy>
    <cacheHierarchy uniqueName="[Measures].[Sum of EmployeeParticipation_Difference]" caption="Sum of EmployeeParticipation_Difference" measure="1" displayFolder="" measureGroup="calculation_change" count="0">
      <extLst>
        <ext xmlns:x15="http://schemas.microsoft.com/office/spreadsheetml/2010/11/main" uri="{B97F6D7D-B522-45F9-BDA1-12C45D357490}">
          <x15:cacheHierarchy aggregatedColumn="2"/>
        </ext>
      </extLst>
    </cacheHierarchy>
    <cacheHierarchy uniqueName="[Measures].[Sum of %Change of Cost]" caption="Sum of %Change of Cost" measure="1" displayFolder="" measureGroup="calculation_change" count="0">
      <extLst>
        <ext xmlns:x15="http://schemas.microsoft.com/office/spreadsheetml/2010/11/main" uri="{B97F6D7D-B522-45F9-BDA1-12C45D357490}">
          <x15:cacheHierarchy aggregatedColumn="3"/>
        </ext>
      </extLst>
    </cacheHierarchy>
    <cacheHierarchy uniqueName="[Measures].[Sum of Training Days]" caption="Sum of Training Days" measure="1" displayFolder="" measureGroup="calculation_change" count="0">
      <extLst>
        <ext xmlns:x15="http://schemas.microsoft.com/office/spreadsheetml/2010/11/main" uri="{B97F6D7D-B522-45F9-BDA1-12C45D357490}">
          <x15:cacheHierarchy aggregatedColumn="4"/>
        </ext>
      </extLst>
    </cacheHierarchy>
    <cacheHierarchy uniqueName="[Measures].[pre_perDayCost]" caption="pre_perDayCost" measure="1" displayFolder="" measureGroup="A" count="0"/>
    <cacheHierarchy uniqueName="[Measures].[cost per participant]" caption="cost per participant" measure="1" displayFolder="" measureGroup="A" count="0"/>
    <cacheHierarchy uniqueName="[Measures].[cost vs budget]" caption="cost vs budget" measure="1" displayFolder="" measureGroup="A" count="0"/>
    <cacheHierarchy uniqueName="[Measures].[per_day_cost]" caption="per_day_cost" measure="1" displayFolder="" measureGroup="A" count="0"/>
    <cacheHierarchy uniqueName="[Measures].[emp_completed_training]" caption="emp_completed_training" measure="1" displayFolder="" measureGroup="A" count="0"/>
    <cacheHierarchy uniqueName="[Measures].[completion%]" caption="completion%" measure="1" displayFolder="" measureGroup="A" count="0"/>
    <cacheHierarchy uniqueName="[Measures].[emp_passed_training]" caption="emp_passed_training" measure="1" displayFolder="" measureGroup="A" count="0"/>
    <cacheHierarchy uniqueName="[Measures].[emp_success rate]" caption="emp_success rate" measure="1" displayFolder="" measureGroup="A" count="0"/>
    <cacheHierarchy uniqueName="[Measures].[Performance Growth]" caption="Performance Growth" measure="1" displayFolder="" measureGroup="A" count="0"/>
    <cacheHierarchy uniqueName="[Measures].[last year]" caption="last year" measure="1" displayFolder="" measureGroup="A" count="0"/>
    <cacheHierarchy uniqueName="[Measures].[program_score]" caption="program_score" measure="1" displayFolder="" measureGroup="A" count="0"/>
    <cacheHierarchy uniqueName="[Measures].[count_certified]" caption="count_certified" measure="1" displayFolder="" measureGroup="A" count="0"/>
    <cacheHierarchy uniqueName="[Measures].[__XL_Count Training]" caption="__XL_Count Training" measure="1" displayFolder="" measureGroup="Training" count="0" hidden="1"/>
    <cacheHierarchy uniqueName="[Measures].[__XL_Count Date Table]" caption="__XL_Count Date Table" measure="1" displayFolder="" measureGroup="Date Table" count="0" hidden="1"/>
    <cacheHierarchy uniqueName="[Measures].[__XL_Count A]" caption="__XL_Count A" measure="1" displayFolder="" measureGroup="A" count="0" hidden="1"/>
    <cacheHierarchy uniqueName="[Measures].[__XL_Count calculation_change]" caption="__XL_Count calculation_change" measure="1" displayFolder="" measureGroup="calculation_change" count="0" hidden="1"/>
    <cacheHierarchy uniqueName="[Measures].[__No measures defined]" caption="__No measures defined" measure="1" displayFolder="" count="0" hidden="1"/>
  </cacheHierarchies>
  <kpis count="0"/>
  <dimensions count="5">
    <dimension name="A" uniqueName="[A]" caption="A"/>
    <dimension name="calculation_change" uniqueName="[calculation_change]" caption="calculation_change"/>
    <dimension name="Date Table" uniqueName="[Date Table]" caption="Date Table"/>
    <dimension measure="1" name="Measures" uniqueName="[Measures]" caption="Measures"/>
    <dimension name="Training" uniqueName="[Training]" caption="Training"/>
  </dimensions>
  <measureGroups count="4">
    <measureGroup name="A" caption="A"/>
    <measureGroup name="calculation_change" caption="calculation_change"/>
    <measureGroup name="Date Table" caption="Date Table"/>
    <measureGroup name="Training" caption="Training"/>
  </measureGroups>
  <maps count="7">
    <map measureGroup="0" dimension="0"/>
    <map measureGroup="1" dimension="1"/>
    <map measureGroup="2" dimension="1"/>
    <map measureGroup="2" dimension="2"/>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E7EA60-CBDC-44F2-A89F-EB90798E2529}" name="training_completion" cacheId="13" applyNumberFormats="0" applyBorderFormats="0" applyFontFormats="0" applyPatternFormats="0" applyAlignmentFormats="0" applyWidthHeightFormats="1" dataCaption="Values" tag="5e436321-b047-4d5e-a20e-870cd86c5fb8" updatedVersion="8" minRefreshableVersion="3" useAutoFormatting="1" subtotalHiddenItems="1" rowGrandTotals="0" colGrandTotals="0" itemPrintTitles="1" createdVersion="5" indent="0" outline="1" outlineData="1" multipleFieldFilters="0" chartFormat="23">
  <location ref="B54:C58"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x v="3"/>
    </i>
  </rowItems>
  <colItems count="1">
    <i/>
  </colItems>
  <dataFields count="1">
    <dataField name="Count of Employee ID" fld="0" subtotal="count" showDataAs="percentOfCol" baseField="1" baseItem="0" numFmtId="9"/>
  </dataFields>
  <formats count="1">
    <format dxfId="30">
      <pivotArea outline="0" collapsedLevelsAreSubtotals="1" fieldPosition="0"/>
    </format>
  </formats>
  <chartFormats count="4">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0"/>
          </reference>
        </references>
      </pivotArea>
    </chartFormat>
  </chartFormats>
  <pivotHierarchies count="6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 Table].[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calculation_ch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320530-E056-4ECF-96F9-24381B947CF4}" name="participation_trainingType" cacheId="8" applyNumberFormats="0" applyBorderFormats="0" applyFontFormats="0" applyPatternFormats="0" applyAlignmentFormats="0" applyWidthHeightFormats="1" dataCaption="Values" tag="8e5ca54f-8f44-4bee-8733-37c30be92190" updatedVersion="8" minRefreshableVersion="3" useAutoFormatting="1" subtotalHiddenItems="1" rowGrandTotals="0" colGrandTotals="0" itemPrintTitles="1" createdVersion="5" indent="0" outline="1" outlineData="1" multipleFieldFilters="0" chartFormat="37">
  <location ref="B35:C37"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Items count="1">
    <i/>
  </colItems>
  <dataFields count="1">
    <dataField name="Count of Employee ID" fld="0" subtotal="count" showDataAs="percentOfTotal" baseField="0" baseItem="0" numFmtId="10"/>
  </dataFields>
  <formats count="3">
    <format dxfId="41">
      <pivotArea dataOnly="0" labelOnly="1" outline="0" axis="axisValues" fieldPosition="0"/>
    </format>
    <format dxfId="40">
      <pivotArea field="1" type="button" dataOnly="0" labelOnly="1" outline="0" axis="axisRow" fieldPosition="0"/>
    </format>
    <format dxfId="39">
      <pivotArea dataOnly="0" labelOnly="1" outline="0" axis="axisValues" fieldPosition="0"/>
    </format>
  </formats>
  <chartFormats count="7">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1" count="1" selected="0">
            <x v="0"/>
          </reference>
        </references>
      </pivotArea>
    </chartFormat>
    <chartFormat chart="33" format="4" series="1">
      <pivotArea type="data" outline="0" fieldPosition="0">
        <references count="1">
          <reference field="4294967294" count="1" selected="0">
            <x v="0"/>
          </reference>
        </references>
      </pivotArea>
    </chartFormat>
    <chartFormat chart="33" format="5">
      <pivotArea type="data" outline="0" fieldPosition="0">
        <references count="2">
          <reference field="4294967294" count="1" selected="0">
            <x v="0"/>
          </reference>
          <reference field="1" count="1" selected="0">
            <x v="0"/>
          </reference>
        </references>
      </pivotArea>
    </chartFormat>
    <chartFormat chart="34" format="6" series="1">
      <pivotArea type="data" outline="0" fieldPosition="0">
        <references count="1">
          <reference field="4294967294" count="1" selected="0">
            <x v="0"/>
          </reference>
        </references>
      </pivotArea>
    </chartFormat>
    <chartFormat chart="34" format="7">
      <pivotArea type="data" outline="0" fieldPosition="0">
        <references count="2">
          <reference field="4294967294" count="1" selected="0">
            <x v="0"/>
          </reference>
          <reference field="1" count="1" selected="0">
            <x v="0"/>
          </reference>
        </references>
      </pivotArea>
    </chartFormat>
  </chartFormats>
  <pivotHierarchies count="6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 Table].[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calculation_ch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F7B1416-2B93-42BF-AB8C-C4265E117593}" name="PivotTable1" cacheId="0" applyNumberFormats="0" applyBorderFormats="0" applyFontFormats="0" applyPatternFormats="0" applyAlignmentFormats="0" applyWidthHeightFormats="1" dataCaption="Values" tag="b3365849-1d50-48c8-8cca-7771977af899" updatedVersion="8" minRefreshableVersion="3" useAutoFormatting="1" subtotalHiddenItems="1" rowGrandTotals="0" colGrandTotals="0" itemPrintTitles="1" createdVersion="5" indent="0" outline="1" outlineData="1" multipleFieldFilters="0" rowHeaderCaption=" ">
  <location ref="E3:H5"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1"/>
  </rowFields>
  <rowItems count="2">
    <i>
      <x/>
    </i>
    <i>
      <x v="1"/>
    </i>
  </rowItems>
  <colFields count="1">
    <field x="-2"/>
  </colFields>
  <colItems count="3">
    <i>
      <x/>
    </i>
    <i i="1">
      <x v="1"/>
    </i>
    <i i="2">
      <x v="2"/>
    </i>
  </colItems>
  <dataFields count="3">
    <dataField name="Count of Employee ID" fld="0" subtotal="count" showDataAs="percentDiff" baseField="1" baseItem="1048828" numFmtId="10"/>
    <dataField name="Sum of Training Cost" fld="2" showDataAs="percentDiff" baseField="1" baseItem="1048828" numFmtId="10"/>
    <dataField name="Sum of Training Duration(Days)" fld="3" baseField="0" baseItem="0"/>
  </dataFields>
  <formats count="1">
    <format dxfId="42">
      <pivotArea dataOnly="0" labelOnly="1" outline="0" fieldPosition="0">
        <references count="1">
          <reference field="4294967294" count="1">
            <x v="0"/>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28E4FD-5D89-404D-B181-319271257472}" name="Performance_growth_programs" cacheId="19" applyNumberFormats="0" applyBorderFormats="0" applyFontFormats="0" applyPatternFormats="0" applyAlignmentFormats="0" applyWidthHeightFormats="1" dataCaption="Values" tag="73b0b514-e2ba-4a2f-970c-201aab38e036" updatedVersion="8" minRefreshableVersion="3" useAutoFormatting="1" subtotalHiddenItems="1" rowGrandTotals="0" colGrandTotals="0" itemPrintTitles="1" createdVersion="5" indent="0" outline="1" outlineData="1" multipleFieldFilters="0" chartFormat="24">
  <location ref="B128:C135"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1"/>
    </i>
    <i>
      <x/>
    </i>
    <i>
      <x v="5"/>
    </i>
    <i>
      <x v="2"/>
    </i>
    <i>
      <x v="6"/>
    </i>
    <i>
      <x v="4"/>
    </i>
    <i>
      <x v="3"/>
    </i>
  </rowItems>
  <colItems count="1">
    <i/>
  </colItems>
  <dataFields count="1">
    <dataField fld="1" subtotal="count" baseField="0" baseItem="0" numFmtId="9"/>
  </dataFields>
  <formats count="2">
    <format dxfId="16">
      <pivotArea outline="0" collapsedLevelsAreSubtotals="1" fieldPosition="0"/>
    </format>
    <format dxfId="15">
      <pivotArea outline="0" collapsedLevelsAreSubtotals="1" fieldPosition="0">
        <references count="1">
          <reference field="4294967294" count="1" selected="0">
            <x v="0"/>
          </reference>
        </references>
      </pivotArea>
    </format>
  </format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caption="Average of PostTestScore"/>
    <pivotHierarchy dragToData="1"/>
    <pivotHierarchy dragToData="1" caption="Average of FeedbackScor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A]"/>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C8B67E4-3D58-49B4-B6F2-5D6772C258F5}" name="Success rate" cacheId="17" applyNumberFormats="0" applyBorderFormats="0" applyFontFormats="0" applyPatternFormats="0" applyAlignmentFormats="0" applyWidthHeightFormats="1" dataCaption="Values" tag="93e1d83e-85f1-40de-92a0-79a1d9a82a74" updatedVersion="8" minRefreshableVersion="3" useAutoFormatting="1" subtotalHiddenItems="1" rowGrandTotals="0" colGrandTotals="0" itemPrintTitles="1" createdVersion="5" indent="0" outline="1" outlineData="1" multipleFieldFilters="0" chartFormat="7">
  <location ref="B71:B7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17">
      <pivotArea outline="0" collapsedLevelsAreSubtotals="1" fieldPosition="0">
        <references count="1">
          <reference field="4294967294" count="1" selected="0">
            <x v="0"/>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AE313A1-045E-4616-BD2F-6E1AE9DEA647}" name="certifiedVSnonCertified performance" cacheId="18" applyNumberFormats="0" applyBorderFormats="0" applyFontFormats="0" applyPatternFormats="0" applyAlignmentFormats="0" applyWidthHeightFormats="1" dataCaption="Values" tag="6badb5d9-5719-4e93-911b-eb7ccf2a8b18" updatedVersion="8" minRefreshableVersion="3" useAutoFormatting="1" subtotalHiddenItems="1" rowGrandTotals="0" colGrandTotals="0" itemPrintTitles="1" createdVersion="5" indent="0" showHeaders="0" compact="0" compactData="0" multipleFieldFilters="0" chartFormat="24">
  <location ref="B7:D15" firstHeaderRow="1" firstDataRow="2" firstDataCol="1"/>
  <pivotFields count="4">
    <pivotField axis="axisRow" compact="0" allDrilled="1" outline="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allDrilled="1" outline="0" showAll="0" dataSourceSort="1" defaultSubtotal="0" defaultAttributeDrillState="1">
      <items count="2">
        <item x="0"/>
        <item x="1"/>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7">
    <i>
      <x/>
    </i>
    <i>
      <x v="1"/>
    </i>
    <i>
      <x v="2"/>
    </i>
    <i>
      <x v="3"/>
    </i>
    <i>
      <x v="4"/>
    </i>
    <i>
      <x v="5"/>
    </i>
    <i>
      <x v="6"/>
    </i>
  </rowItems>
  <colFields count="1">
    <field x="2"/>
  </colFields>
  <colItems count="2">
    <i>
      <x/>
    </i>
    <i>
      <x v="1"/>
    </i>
  </colItems>
  <dataFields count="1">
    <dataField name="Average of PostTestScore" fld="1" subtotal="average" baseField="0" baseItem="0"/>
  </dataFields>
  <formats count="2">
    <format dxfId="19">
      <pivotArea outline="0" fieldPosition="0">
        <references count="1">
          <reference field="2" count="1" selected="0">
            <x v="0"/>
          </reference>
        </references>
      </pivotArea>
    </format>
    <format dxfId="18">
      <pivotArea outline="0" fieldPosition="0">
        <references count="1">
          <reference field="2" count="1" selected="0">
            <x v="1"/>
          </reference>
        </references>
      </pivotArea>
    </format>
  </formats>
  <chartFormats count="5">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0"/>
          </reference>
        </references>
      </pivotArea>
    </chartFormat>
    <chartFormat chart="9" format="6" series="1">
      <pivotArea type="data" outline="0" fieldPosition="0">
        <references count="2">
          <reference field="4294967294" count="1" selected="0">
            <x v="0"/>
          </reference>
          <reference field="2"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eTestScore"/>
    <pivotHierarchy dragToData="1"/>
    <pivotHierarchy dragToData="1" caption="Average of PostTestScore"/>
    <pivotHierarchy dragToData="1"/>
    <pivotHierarchy dragToData="1" caption="Average of FeedbackScor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raining]"/>
        <x15:activeTabTopLevelEntity name="[A]"/>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76B20FE-99BC-4BE9-9EBC-4FCE3C592F70}" name="top training" cacheId="1" applyNumberFormats="0" applyBorderFormats="0" applyFontFormats="0" applyPatternFormats="0" applyAlignmentFormats="0" applyWidthHeightFormats="1" dataCaption="Values" tag="04781742-7969-44ec-a552-a102bdc3a5ed" updatedVersion="8" minRefreshableVersion="3" useAutoFormatting="1" subtotalHiddenItems="1" rowGrandTotals="0" colGrandTotals="0" itemPrintTitles="1" createdVersion="5" indent="0" outline="1" outlineData="1" multipleFieldFilters="0" chartFormat="7">
  <location ref="B40:E47"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x v="6"/>
    </i>
  </rowItems>
  <colFields count="1">
    <field x="-2"/>
  </colFields>
  <colItems count="3">
    <i>
      <x/>
    </i>
    <i i="1">
      <x v="1"/>
    </i>
    <i i="2">
      <x v="2"/>
    </i>
  </colItems>
  <dataFields count="3">
    <dataField name="Average of FeedbackScore" fld="1" subtotal="average" baseField="0" baseItem="0" numFmtId="165"/>
    <dataField fld="2" subtotal="count" baseField="0" baseItem="0" numFmtId="9"/>
    <dataField fld="3" subtotal="count" baseField="0" baseItem="0" numFmtId="165"/>
  </dataFields>
  <formats count="3">
    <format dxfId="22">
      <pivotArea outline="0" collapsedLevelsAreSubtotals="1" fieldPosition="0"/>
    </format>
    <format dxfId="21">
      <pivotArea outline="0" collapsedLevelsAreSubtotals="1" fieldPosition="0">
        <references count="1">
          <reference field="4294967294" count="1" selected="0">
            <x v="1"/>
          </reference>
        </references>
      </pivotArea>
    </format>
    <format dxfId="20">
      <pivotArea outline="0" collapsedLevelsAreSubtotals="1" fieldPosition="0">
        <references count="1">
          <reference field="4294967294" count="1" selected="0">
            <x v="2"/>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caption="Average of PostTestScore"/>
    <pivotHierarchy dragToData="1"/>
    <pivotHierarchy dragToData="1" caption="Average of FeedbackScor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A]"/>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837FBB8-0347-47F6-B01E-BCCBFD297BE5}" name="Emp_Score_comparison" cacheId="16" applyNumberFormats="0" applyBorderFormats="0" applyFontFormats="0" applyPatternFormats="0" applyAlignmentFormats="0" applyWidthHeightFormats="1" dataCaption="Values" tag="e23ac8f4-80d7-484b-b0cd-dcaca464f699" updatedVersion="8" minRefreshableVersion="3" useAutoFormatting="1" subtotalHiddenItems="1" rowGrandTotals="0" colGrandTotals="0" itemPrintTitles="1" createdVersion="5" indent="0" outline="1" outlineData="1" multipleFieldFilters="0" chartFormat="38">
  <location ref="B145:D152"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Fields count="1">
    <field x="-2"/>
  </colFields>
  <colItems count="2">
    <i>
      <x/>
    </i>
    <i i="1">
      <x v="1"/>
    </i>
  </colItems>
  <dataFields count="2">
    <dataField name="Average of PreTestScore" fld="1" subtotal="average" baseField="0" baseItem="0" numFmtId="2"/>
    <dataField name="Average of PostTestScore" fld="2" subtotal="average" baseField="0" baseItem="0" numFmtId="2"/>
  </dataFields>
  <formats count="2">
    <format dxfId="24">
      <pivotArea outline="0" collapsedLevelsAreSubtotals="1" fieldPosition="0">
        <references count="1">
          <reference field="4294967294" count="1" selected="0">
            <x v="0"/>
          </reference>
        </references>
      </pivotArea>
    </format>
    <format dxfId="23">
      <pivotArea outline="0" collapsedLevelsAreSubtotals="1" fieldPosition="0">
        <references count="1">
          <reference field="4294967294" count="1" selected="0">
            <x v="1"/>
          </reference>
        </references>
      </pivotArea>
    </format>
  </formats>
  <chartFormats count="8">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caption="Average of PreTestScore"/>
    <pivotHierarchy dragToData="1"/>
    <pivotHierarchy dragToData="1" caption="Average of PostTestScore"/>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826D69B-5E3D-4541-825C-85E8FB453B26}" name="Trainer_Performance" cacheId="20" applyNumberFormats="0" applyBorderFormats="0" applyFontFormats="0" applyPatternFormats="0" applyAlignmentFormats="0" applyWidthHeightFormats="1" dataCaption="Values" tag="1bf97280-1079-4ded-9d0f-f068726aa465" updatedVersion="8" minRefreshableVersion="3" useAutoFormatting="1" subtotalHiddenItems="1" rowGrandTotals="0" colGrandTotals="0" itemPrintTitles="1" createdVersion="5" indent="0" outline="1" outlineData="1" multipleFieldFilters="0" chartFormat="27" rowHeaderCaption="Trainer">
  <location ref="B104:I112" firstHeaderRow="1" firstDataRow="2" firstDataCol="1"/>
  <pivotFields count="4">
    <pivotField dataField="1" subtotalTop="0" showAll="0" defaultSubtotal="0"/>
    <pivotField axis="axisCol" allDrilled="1" subtotalTop="0" showAll="0" defaultSubtotal="0" defaultAttributeDrillState="1">
      <items count="7">
        <item x="0"/>
        <item x="2"/>
        <item x="4"/>
        <item x="6"/>
        <item x="1"/>
        <item x="3"/>
        <item x="5"/>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7">
    <i>
      <x v="1"/>
    </i>
    <i>
      <x/>
    </i>
    <i>
      <x v="2"/>
    </i>
    <i>
      <x v="4"/>
    </i>
    <i>
      <x v="6"/>
    </i>
    <i>
      <x v="5"/>
    </i>
    <i>
      <x v="3"/>
    </i>
  </rowItems>
  <colFields count="1">
    <field x="1"/>
  </colFields>
  <colItems count="7">
    <i>
      <x/>
    </i>
    <i>
      <x v="1"/>
    </i>
    <i>
      <x v="2"/>
    </i>
    <i>
      <x v="3"/>
    </i>
    <i>
      <x v="4"/>
    </i>
    <i>
      <x v="5"/>
    </i>
    <i>
      <x v="6"/>
    </i>
  </colItems>
  <dataFields count="1">
    <dataField name="Average of FeedbackScore" fld="0" subtotal="average" baseField="0" baseItem="0" numFmtId="165"/>
  </dataFields>
  <formats count="1">
    <format dxfId="25">
      <pivotArea outline="0" collapsedLevelsAreSubtotals="1" fieldPosition="0"/>
    </format>
  </formats>
  <chartFormats count="50">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2" count="1" selected="0">
            <x v="1"/>
          </reference>
        </references>
      </pivotArea>
    </chartFormat>
    <chartFormat chart="8" format="5" series="1">
      <pivotArea type="data" outline="0" fieldPosition="0">
        <references count="2">
          <reference field="4294967294" count="1" selected="0">
            <x v="0"/>
          </reference>
          <reference field="2" count="1" selected="0">
            <x v="3"/>
          </reference>
        </references>
      </pivotArea>
    </chartFormat>
    <chartFormat chart="8" format="6" series="1">
      <pivotArea type="data" outline="0" fieldPosition="0">
        <references count="2">
          <reference field="4294967294" count="1" selected="0">
            <x v="0"/>
          </reference>
          <reference field="2" count="1" selected="0">
            <x v="4"/>
          </reference>
        </references>
      </pivotArea>
    </chartFormat>
    <chartFormat chart="8" format="7" series="1">
      <pivotArea type="data" outline="0" fieldPosition="0">
        <references count="2">
          <reference field="4294967294" count="1" selected="0">
            <x v="0"/>
          </reference>
          <reference field="2" count="1" selected="0">
            <x v="5"/>
          </reference>
        </references>
      </pivotArea>
    </chartFormat>
    <chartFormat chart="8" format="8" series="1">
      <pivotArea type="data" outline="0" fieldPosition="0">
        <references count="2">
          <reference field="4294967294" count="1" selected="0">
            <x v="0"/>
          </reference>
          <reference field="2" count="1" selected="0">
            <x v="6"/>
          </reference>
        </references>
      </pivotArea>
    </chartFormat>
    <chartFormat chart="4" format="2" series="1">
      <pivotArea type="data" outline="0" fieldPosition="0">
        <references count="2">
          <reference field="4294967294" count="1" selected="0">
            <x v="0"/>
          </reference>
          <reference field="2" count="1" selected="0">
            <x v="1"/>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4" format="6" series="1">
      <pivotArea type="data" outline="0" fieldPosition="0">
        <references count="2">
          <reference field="4294967294" count="1" selected="0">
            <x v="0"/>
          </reference>
          <reference field="2" count="1" selected="0">
            <x v="6"/>
          </reference>
        </references>
      </pivotArea>
    </chartFormat>
    <chartFormat chart="8" format="9" series="1">
      <pivotArea type="data" outline="0" fieldPosition="0">
        <references count="2">
          <reference field="4294967294" count="1" selected="0">
            <x v="0"/>
          </reference>
          <reference field="2" count="1" selected="0">
            <x v="0"/>
          </reference>
        </references>
      </pivotArea>
    </chartFormat>
    <chartFormat chart="8" format="10" series="1">
      <pivotArea type="data" outline="0" fieldPosition="0">
        <references count="2">
          <reference field="4294967294" count="1" selected="0">
            <x v="0"/>
          </reference>
          <reference field="1" count="1" selected="0">
            <x v="1048832"/>
          </reference>
        </references>
      </pivotArea>
    </chartFormat>
    <chartFormat chart="8" format="11" series="1">
      <pivotArea type="data" outline="0" fieldPosition="0">
        <references count="2">
          <reference field="4294967294" count="1" selected="0">
            <x v="0"/>
          </reference>
          <reference field="1" count="1" selected="0">
            <x v="1048832"/>
          </reference>
        </references>
      </pivotArea>
    </chartFormat>
    <chartFormat chart="8" format="12" series="1">
      <pivotArea type="data" outline="0" fieldPosition="0">
        <references count="2">
          <reference field="4294967294" count="1" selected="0">
            <x v="0"/>
          </reference>
          <reference field="1" count="1" selected="0">
            <x v="1048832"/>
          </reference>
        </references>
      </pivotArea>
    </chartFormat>
    <chartFormat chart="8" format="13" series="1">
      <pivotArea type="data" outline="0" fieldPosition="0">
        <references count="2">
          <reference field="4294967294" count="1" selected="0">
            <x v="0"/>
          </reference>
          <reference field="1" count="1" selected="0">
            <x v="1048832"/>
          </reference>
        </references>
      </pivotArea>
    </chartFormat>
    <chartFormat chart="8" format="14" series="1">
      <pivotArea type="data" outline="0" fieldPosition="0">
        <references count="2">
          <reference field="4294967294" count="1" selected="0">
            <x v="0"/>
          </reference>
          <reference field="1" count="1" selected="0">
            <x v="1048832"/>
          </reference>
        </references>
      </pivotArea>
    </chartFormat>
    <chartFormat chart="4" format="7" series="1">
      <pivotArea type="data" outline="0" fieldPosition="0">
        <references count="2">
          <reference field="4294967294" count="1" selected="0">
            <x v="0"/>
          </reference>
          <reference field="1" count="1" selected="0">
            <x v="1048832"/>
          </reference>
        </references>
      </pivotArea>
    </chartFormat>
    <chartFormat chart="4" format="8" series="1">
      <pivotArea type="data" outline="0" fieldPosition="0">
        <references count="2">
          <reference field="4294967294" count="1" selected="0">
            <x v="0"/>
          </reference>
          <reference field="1" count="1" selected="0">
            <x v="1048832"/>
          </reference>
        </references>
      </pivotArea>
    </chartFormat>
    <chartFormat chart="4" format="9" series="1">
      <pivotArea type="data" outline="0" fieldPosition="0">
        <references count="2">
          <reference field="4294967294" count="1" selected="0">
            <x v="0"/>
          </reference>
          <reference field="1" count="1" selected="0">
            <x v="1048832"/>
          </reference>
        </references>
      </pivotArea>
    </chartFormat>
    <chartFormat chart="4" format="10" series="1">
      <pivotArea type="data" outline="0" fieldPosition="0">
        <references count="2">
          <reference field="4294967294" count="1" selected="0">
            <x v="0"/>
          </reference>
          <reference field="1" count="1" selected="0">
            <x v="1048832"/>
          </reference>
        </references>
      </pivotArea>
    </chartFormat>
    <chartFormat chart="4" format="11" series="1">
      <pivotArea type="data" outline="0" fieldPosition="0">
        <references count="2">
          <reference field="4294967294" count="1" selected="0">
            <x v="0"/>
          </reference>
          <reference field="1" count="1" selected="0">
            <x v="1048832"/>
          </reference>
        </references>
      </pivotArea>
    </chartFormat>
    <chartFormat chart="8" format="15" series="1">
      <pivotArea type="data" outline="0" fieldPosition="0">
        <references count="2">
          <reference field="4294967294" count="1" selected="0">
            <x v="0"/>
          </reference>
          <reference field="1" count="1" selected="0">
            <x v="1048832"/>
          </reference>
        </references>
      </pivotArea>
    </chartFormat>
    <chartFormat chart="10" format="12" series="1">
      <pivotArea type="data" outline="0" fieldPosition="0">
        <references count="2">
          <reference field="4294967294" count="1" selected="0">
            <x v="0"/>
          </reference>
          <reference field="1" count="1" selected="0">
            <x v="1048832"/>
          </reference>
        </references>
      </pivotArea>
    </chartFormat>
    <chartFormat chart="10" format="13" series="1">
      <pivotArea type="data" outline="0" fieldPosition="0">
        <references count="2">
          <reference field="4294967294" count="1" selected="0">
            <x v="0"/>
          </reference>
          <reference field="1" count="1" selected="0">
            <x v="1048832"/>
          </reference>
        </references>
      </pivotArea>
    </chartFormat>
    <chartFormat chart="10" format="14" series="1">
      <pivotArea type="data" outline="0" fieldPosition="0">
        <references count="2">
          <reference field="4294967294" count="1" selected="0">
            <x v="0"/>
          </reference>
          <reference field="1" count="1" selected="0">
            <x v="1048832"/>
          </reference>
        </references>
      </pivotArea>
    </chartFormat>
    <chartFormat chart="10" format="15" series="1">
      <pivotArea type="data" outline="0" fieldPosition="0">
        <references count="2">
          <reference field="4294967294" count="1" selected="0">
            <x v="0"/>
          </reference>
          <reference field="1" count="1" selected="0">
            <x v="1048832"/>
          </reference>
        </references>
      </pivotArea>
    </chartFormat>
    <chartFormat chart="10" format="16" series="1">
      <pivotArea type="data" outline="0" fieldPosition="0">
        <references count="2">
          <reference field="4294967294" count="1" selected="0">
            <x v="0"/>
          </reference>
          <reference field="1" count="1" selected="0">
            <x v="1048832"/>
          </reference>
        </references>
      </pivotArea>
    </chartFormat>
    <chartFormat chart="10" format="17" series="1">
      <pivotArea type="data" outline="0" fieldPosition="0">
        <references count="2">
          <reference field="4294967294" count="1" selected="0">
            <x v="0"/>
          </reference>
          <reference field="1" count="1" selected="0">
            <x v="1048832"/>
          </reference>
        </references>
      </pivotArea>
    </chartFormat>
    <chartFormat chart="11" format="18" series="1">
      <pivotArea type="data" outline="0" fieldPosition="0">
        <references count="2">
          <reference field="4294967294" count="1" selected="0">
            <x v="0"/>
          </reference>
          <reference field="1" count="1" selected="0">
            <x v="1048832"/>
          </reference>
        </references>
      </pivotArea>
    </chartFormat>
    <chartFormat chart="11" format="19" series="1">
      <pivotArea type="data" outline="0" fieldPosition="0">
        <references count="2">
          <reference field="4294967294" count="1" selected="0">
            <x v="0"/>
          </reference>
          <reference field="1" count="1" selected="0">
            <x v="1048832"/>
          </reference>
        </references>
      </pivotArea>
    </chartFormat>
    <chartFormat chart="11" format="20" series="1">
      <pivotArea type="data" outline="0" fieldPosition="0">
        <references count="2">
          <reference field="4294967294" count="1" selected="0">
            <x v="0"/>
          </reference>
          <reference field="1" count="1" selected="0">
            <x v="1048832"/>
          </reference>
        </references>
      </pivotArea>
    </chartFormat>
    <chartFormat chart="11" format="21" series="1">
      <pivotArea type="data" outline="0" fieldPosition="0">
        <references count="2">
          <reference field="4294967294" count="1" selected="0">
            <x v="0"/>
          </reference>
          <reference field="1" count="1" selected="0">
            <x v="1048832"/>
          </reference>
        </references>
      </pivotArea>
    </chartFormat>
    <chartFormat chart="11" format="22" series="1">
      <pivotArea type="data" outline="0" fieldPosition="0">
        <references count="2">
          <reference field="4294967294" count="1" selected="0">
            <x v="0"/>
          </reference>
          <reference field="1" count="1" selected="0">
            <x v="1048832"/>
          </reference>
        </references>
      </pivotArea>
    </chartFormat>
    <chartFormat chart="11" format="23" series="1">
      <pivotArea type="data" outline="0" fieldPosition="0">
        <references count="2">
          <reference field="4294967294" count="1" selected="0">
            <x v="0"/>
          </reference>
          <reference field="1" count="1" selected="0">
            <x v="1048832"/>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23" format="20" series="1">
      <pivotArea type="data" outline="0" fieldPosition="0">
        <references count="2">
          <reference field="4294967294" count="1" selected="0">
            <x v="0"/>
          </reference>
          <reference field="1" count="1" selected="0">
            <x v="0"/>
          </reference>
        </references>
      </pivotArea>
    </chartFormat>
    <chartFormat chart="23" format="21" series="1">
      <pivotArea type="data" outline="0" fieldPosition="0">
        <references count="2">
          <reference field="4294967294" count="1" selected="0">
            <x v="0"/>
          </reference>
          <reference field="1" count="1" selected="0">
            <x v="1"/>
          </reference>
        </references>
      </pivotArea>
    </chartFormat>
    <chartFormat chart="23" format="22" series="1">
      <pivotArea type="data" outline="0" fieldPosition="0">
        <references count="2">
          <reference field="4294967294" count="1" selected="0">
            <x v="0"/>
          </reference>
          <reference field="1" count="1" selected="0">
            <x v="2"/>
          </reference>
        </references>
      </pivotArea>
    </chartFormat>
    <chartFormat chart="23" format="23" series="1">
      <pivotArea type="data" outline="0" fieldPosition="0">
        <references count="2">
          <reference field="4294967294" count="1" selected="0">
            <x v="0"/>
          </reference>
          <reference field="1" count="1" selected="0">
            <x v="3"/>
          </reference>
        </references>
      </pivotArea>
    </chartFormat>
    <chartFormat chart="23" format="24" series="1">
      <pivotArea type="data" outline="0" fieldPosition="0">
        <references count="2">
          <reference field="4294967294" count="1" selected="0">
            <x v="0"/>
          </reference>
          <reference field="1" count="1" selected="0">
            <x v="4"/>
          </reference>
        </references>
      </pivotArea>
    </chartFormat>
    <chartFormat chart="23" format="25" series="1">
      <pivotArea type="data" outline="0" fieldPosition="0">
        <references count="2">
          <reference field="4294967294" count="1" selected="0">
            <x v="0"/>
          </reference>
          <reference field="1" count="1" selected="0">
            <x v="5"/>
          </reference>
        </references>
      </pivotArea>
    </chartFormat>
    <chartFormat chart="23" format="26" series="1">
      <pivotArea type="data" outline="0" fieldPosition="0">
        <references count="2">
          <reference field="4294967294" count="1" selected="0">
            <x v="0"/>
          </reference>
          <reference field="1" count="1" selected="0">
            <x v="6"/>
          </reference>
        </references>
      </pivotArea>
    </chartFormat>
    <chartFormat chart="23" format="27">
      <pivotArea type="data" outline="0" fieldPosition="0">
        <references count="3">
          <reference field="4294967294" count="1" selected="0">
            <x v="0"/>
          </reference>
          <reference field="1" count="1" selected="0">
            <x v="6"/>
          </reference>
          <reference field="2" count="1" selected="0">
            <x v="3"/>
          </reference>
        </references>
      </pivotArea>
    </chartFormat>
    <chartFormat chart="4" format="13" series="1">
      <pivotArea type="data" outline="0" fieldPosition="0">
        <references count="2">
          <reference field="4294967294" count="1" selected="0">
            <x v="0"/>
          </reference>
          <reference field="1" count="1" selected="0">
            <x v="2"/>
          </reference>
        </references>
      </pivotArea>
    </chartFormat>
    <chartFormat chart="4" format="14" series="1">
      <pivotArea type="data" outline="0" fieldPosition="0">
        <references count="2">
          <reference field="4294967294" count="1" selected="0">
            <x v="0"/>
          </reference>
          <reference field="1" count="1" selected="0">
            <x v="3"/>
          </reference>
        </references>
      </pivotArea>
    </chartFormat>
    <chartFormat chart="4" format="15" series="1">
      <pivotArea type="data" outline="0" fieldPosition="0">
        <references count="2">
          <reference field="4294967294" count="1" selected="0">
            <x v="0"/>
          </reference>
          <reference field="1" count="1" selected="0">
            <x v="4"/>
          </reference>
        </references>
      </pivotArea>
    </chartFormat>
    <chartFormat chart="4" format="16" series="1">
      <pivotArea type="data" outline="0" fieldPosition="0">
        <references count="2">
          <reference field="4294967294" count="1" selected="0">
            <x v="0"/>
          </reference>
          <reference field="1" count="1" selected="0">
            <x v="5"/>
          </reference>
        </references>
      </pivotArea>
    </chartFormat>
    <chartFormat chart="4" format="17" series="1">
      <pivotArea type="data" outline="0" fieldPosition="0">
        <references count="2">
          <reference field="4294967294" count="1" selected="0">
            <x v="0"/>
          </reference>
          <reference field="1" count="1" selected="0">
            <x v="6"/>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eedbackScore"/>
    <pivotHierarchy dragToData="1"/>
    <pivotHierarchy dragToData="1" caption="Got Certificat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activeTabTopLevelEntity name="[Training]"/>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CD22C8D-558A-43EC-958B-F7959AE6E91E}" name="certificate_counted_emp" cacheId="21" applyNumberFormats="0" applyBorderFormats="0" applyFontFormats="0" applyPatternFormats="0" applyAlignmentFormats="0" applyWidthHeightFormats="1" dataCaption="Values" tag="c8fb9e28-2ef1-4228-8e28-ca2abb4a2c4e" updatedVersion="8" minRefreshableVersion="3" useAutoFormatting="1" subtotalHiddenItems="1" rowGrandTotals="0" colGrandTotals="0" itemPrintTitles="1" createdVersion="5" indent="0" outline="1" outlineData="1" multipleFieldFilters="0" chartFormat="7">
  <location ref="G80:H87"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fld="1"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F741DD7-9D79-424E-A897-E1E9FDD3455F}" name="cost per employee" cacheId="27" applyNumberFormats="0" applyBorderFormats="0" applyFontFormats="0" applyPatternFormats="0" applyAlignmentFormats="0" applyWidthHeightFormats="1" dataCaption="Values" tag="b4bd8b2a-218a-433a-adce-64725066fb9a" updatedVersion="8" minRefreshableVersion="3" useAutoFormatting="1" subtotalHiddenItems="1" itemPrintTitles="1" createdVersion="5" indent="0" outline="1" outlineData="1" multipleFieldFilters="0">
  <location ref="A32:B45"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A]"/>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7D8128-75B5-47ED-BB06-54D22B1A39E4}" name="cost_avgTrainingDays" cacheId="7" applyNumberFormats="0" applyBorderFormats="0" applyFontFormats="0" applyPatternFormats="0" applyAlignmentFormats="0" applyWidthHeightFormats="1" dataCaption="Values" tag="f23e2c2d-6491-4f5b-8e2e-de4123a0a0d5" updatedVersion="8" minRefreshableVersion="3" useAutoFormatting="1" subtotalHiddenItems="1" itemPrintTitles="1" createdVersion="5" indent="0" outline="1" outlineData="1" multipleFieldFilters="0">
  <location ref="B24:B2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Training Duration(Days)" fld="0" baseField="0" baseItem="0"/>
  </dataFields>
  <pivotHierarchies count="6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 Table].[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raining Duration(Days)"/>
    <pivotHierarchy dragToData="1"/>
    <pivotHierarchy dragToData="1"/>
    <pivotHierarchy dragToData="1"/>
    <pivotHierarchy dragToData="1" caption="Count of Employee ID"/>
    <pivotHierarchy dragToData="1" caption="Average of Training Duration(Day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calculation_ch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7CDEA95-CD99-489D-8D33-AC8655FC6FCA}" name="extended table_statistics" cacheId="2" applyNumberFormats="0" applyBorderFormats="0" applyFontFormats="0" applyPatternFormats="0" applyAlignmentFormats="0" applyWidthHeightFormats="1" dataCaption="Values" tag="96115941-0c60-4086-9379-e7fd6a178b7c" updatedVersion="8" minRefreshableVersion="3" useAutoFormatting="1" subtotalHiddenItems="1" rowGrandTotals="0" itemPrintTitles="1" createdVersion="5" indent="0" compact="0" compactData="0" multipleFieldFilters="0" chartFormat="16">
  <location ref="B212:F219" firstHeaderRow="0" firstDataRow="1" firstDataCol="1"/>
  <pivotFields count="5">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dataField="1" compact="0" outline="0" subtotalTop="0" showAll="0" defaultSubtotal="0"/>
    <pivotField dataField="1" compact="0" outline="0" subtotalTop="0" showAll="0" defaultSubtotal="0"/>
  </pivotFields>
  <rowFields count="1">
    <field x="1"/>
  </rowFields>
  <rowItems count="7">
    <i>
      <x/>
    </i>
    <i>
      <x v="1"/>
    </i>
    <i>
      <x v="2"/>
    </i>
    <i>
      <x v="3"/>
    </i>
    <i>
      <x v="4"/>
    </i>
    <i>
      <x v="5"/>
    </i>
    <i>
      <x v="6"/>
    </i>
  </rowItems>
  <colFields count="1">
    <field x="-2"/>
  </colFields>
  <colItems count="4">
    <i>
      <x/>
    </i>
    <i i="1">
      <x v="1"/>
    </i>
    <i i="2">
      <x v="2"/>
    </i>
    <i i="3">
      <x v="3"/>
    </i>
  </colItems>
  <dataFields count="4">
    <dataField name="Total Training Cost" fld="0" baseField="0" baseItem="0" numFmtId="168"/>
    <dataField name="Training Budget" fld="2" baseField="1" baseItem="0"/>
    <dataField name="Total Training Duration(Days)" fld="3" baseField="1" baseItem="0"/>
    <dataField fld="4" subtotal="count" baseField="0" baseItem="0" numFmtId="9"/>
  </dataFields>
  <formats count="3">
    <format dxfId="2">
      <pivotArea outline="0" collapsedLevelsAreSubtotals="1" fieldPosition="0"/>
    </format>
    <format dxfId="1">
      <pivotArea outline="0" fieldPosition="0">
        <references count="2">
          <reference field="4294967294" count="1" selected="0">
            <x v="2"/>
          </reference>
          <reference field="1" count="1" selected="0">
            <x v="1"/>
          </reference>
        </references>
      </pivotArea>
    </format>
    <format dxfId="0">
      <pivotArea outline="0" fieldPosition="0">
        <references count="1">
          <reference field="4294967294" count="1" selected="0">
            <x v="3"/>
          </reference>
        </references>
      </pivotArea>
    </format>
  </formats>
  <chartFormats count="3">
    <chartFormat chart="0"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9">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Training Cost"/>
    <pivotHierarchy dragToData="1" caption="Total Training Duration(Days)"/>
    <pivotHierarchy dragToData="1" caption="Training Bud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BE01AED-AB68-44CB-BB77-A1933B42E674}" name="cost per day_YrMn" cacheId="24" applyNumberFormats="0" applyBorderFormats="0" applyFontFormats="0" applyPatternFormats="0" applyAlignmentFormats="0" applyWidthHeightFormats="1" dataCaption="Values" tag="eec0556d-9138-4768-8017-a578c262d683" updatedVersion="8" minRefreshableVersion="3" useAutoFormatting="1"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cost per da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raining]"/>
        <x15:activeTabTopLevelEntity name="[A]"/>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813A3FC-D4C1-4663-AB07-936CF3BC149E}" name="budgetCost by program" cacheId="5" applyNumberFormats="0" applyBorderFormats="0" applyFontFormats="0" applyPatternFormats="0" applyAlignmentFormats="0" applyWidthHeightFormats="1" dataCaption="Values" tag="fdcb97eb-3ea0-47e8-82f8-7df4649d5a6d" updatedVersion="8" minRefreshableVersion="3" useAutoFormatting="1" subtotalHiddenItems="1" rowGrandTotals="0" colGrandTotals="0" itemPrintTitles="1" createdVersion="5" indent="0" outline="1" outlineData="1" multipleFieldFilters="0" chartFormat="41">
  <location ref="A81:D88" firstHeaderRow="0"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Fields count="1">
    <field x="-2"/>
  </colFields>
  <colItems count="3">
    <i>
      <x/>
    </i>
    <i i="1">
      <x v="1"/>
    </i>
    <i i="2">
      <x v="2"/>
    </i>
  </colItems>
  <dataFields count="3">
    <dataField name="Sum of Training Cost" fld="2" baseField="0" baseItem="0" numFmtId="167"/>
    <dataField name="Sum of Training Budget" fld="1" baseField="0" baseItem="0" numFmtId="167"/>
    <dataField fld="3" subtotal="count" baseField="0" baseItem="0" numFmtId="9"/>
  </dataFields>
  <formats count="3">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s>
  <chartFormats count="7">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 chart="25" format="6"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2"/>
          </reference>
        </references>
      </pivotArea>
    </chartFormat>
    <chartFormat chart="25" format="7">
      <pivotArea type="data" outline="0" fieldPosition="0">
        <references count="2">
          <reference field="4294967294" count="1" selected="0">
            <x v="2"/>
          </reference>
          <reference field="0" count="1" selected="0">
            <x v="6"/>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C65840E-294D-41FE-9217-095AAFAB22E7}" name="Days_Cost by month" cacheId="22" applyNumberFormats="0" applyBorderFormats="0" applyFontFormats="0" applyPatternFormats="0" applyAlignmentFormats="0" applyWidthHeightFormats="1" dataCaption="Values" tag="55a99546-002b-4ec3-a08d-208b117d4361" updatedVersion="8" minRefreshableVersion="3" useAutoFormatting="1" subtotalHiddenItems="1" rowGrandTotals="0" colGrandTotals="0" itemPrintTitles="1" createdVersion="5" indent="0" outline="1" outlineData="1" multipleFieldFilters="0" chartFormat="27">
  <location ref="A118:C130"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Sum of Training Duration(Days)" fld="1" baseField="0" baseItem="0"/>
    <dataField name="Sum of Training Cost" fld="2" baseField="0" baseItem="0" numFmtId="171"/>
  </dataFields>
  <formats count="1">
    <format dxfId="6">
      <pivotArea outline="0" collapsedLevelsAreSubtotals="1" fieldPosition="0">
        <references count="1">
          <reference field="4294967294" count="1" selected="0">
            <x v="1"/>
          </reference>
        </references>
      </pivotArea>
    </format>
  </formats>
  <chartFormats count="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0" count="1" selected="0">
            <x v="11"/>
          </reference>
        </references>
      </pivotArea>
    </chartFormat>
    <chartFormat chart="13" format="7">
      <pivotArea type="data" outline="0" fieldPosition="0">
        <references count="2">
          <reference field="4294967294" count="1" selected="0">
            <x v="0"/>
          </reference>
          <reference field="0" count="1" selected="0">
            <x v="9"/>
          </reference>
        </references>
      </pivotArea>
    </chartFormat>
    <chartFormat chart="13" format="8">
      <pivotArea type="data" outline="0" fieldPosition="0">
        <references count="2">
          <reference field="4294967294" count="1" selected="0">
            <x v="0"/>
          </reference>
          <reference field="0" count="1" selected="0">
            <x v="10"/>
          </reference>
        </references>
      </pivotArea>
    </chartFormat>
    <chartFormat chart="13" format="9">
      <pivotArea type="data" outline="0" fieldPosition="0">
        <references count="2">
          <reference field="4294967294" count="1" selected="0">
            <x v="0"/>
          </reference>
          <reference field="0" count="1" selected="0">
            <x v="0"/>
          </reference>
        </references>
      </pivotArea>
    </chartFormat>
    <chartFormat chart="13" format="10">
      <pivotArea type="data" outline="0" fieldPosition="0">
        <references count="2">
          <reference field="4294967294" count="1" selected="0">
            <x v="0"/>
          </reference>
          <reference field="0" count="1" selected="0">
            <x v="1"/>
          </reference>
        </references>
      </pivotArea>
    </chartFormat>
    <chartFormat chart="13" format="11">
      <pivotArea type="data" outline="0" fieldPosition="0">
        <references count="2">
          <reference field="4294967294" count="1" selected="0">
            <x v="0"/>
          </reference>
          <reference field="0" count="1" selected="0">
            <x v="2"/>
          </reference>
        </references>
      </pivotArea>
    </chartFormat>
    <chartFormat chart="13" format="12">
      <pivotArea type="data" outline="0" fieldPosition="0">
        <references count="2">
          <reference field="4294967294" count="1" selected="0">
            <x v="0"/>
          </reference>
          <reference field="0" count="1" selected="0">
            <x v="8"/>
          </reference>
        </references>
      </pivotArea>
    </chartFormat>
    <chartFormat chart="13" format="13">
      <pivotArea type="data" outline="0" fieldPosition="0">
        <references count="2">
          <reference field="4294967294" count="1" selected="0">
            <x v="0"/>
          </reference>
          <reference field="0" count="1" selected="0">
            <x v="4"/>
          </reference>
        </references>
      </pivotArea>
    </chartFormat>
    <chartFormat chart="13" format="14">
      <pivotArea type="data" outline="0" fieldPosition="0">
        <references count="2">
          <reference field="4294967294" count="1" selected="0">
            <x v="0"/>
          </reference>
          <reference field="0" count="1" selected="0">
            <x v="7"/>
          </reference>
        </references>
      </pivotArea>
    </chartFormat>
    <chartFormat chart="13" format="15">
      <pivotArea type="data" outline="0" fieldPosition="0">
        <references count="2">
          <reference field="4294967294" count="1" selected="0">
            <x v="0"/>
          </reference>
          <reference field="0" count="1" selected="0">
            <x v="3"/>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259654F-538B-43A1-8A4A-01D20614E6FC}" name="PivotTable1" cacheId="3" applyNumberFormats="0" applyBorderFormats="0" applyFontFormats="0" applyPatternFormats="0" applyAlignmentFormats="0" applyWidthHeightFormats="1" dataCaption="Values" tag="6e816b67-1cde-430f-a836-e46a941fbc41" updatedVersion="8" minRefreshableVersion="3" useAutoFormatting="1" subtotalHiddenItems="1" itemPrintTitles="1" createdVersion="5" indent="0" outline="1" outlineData="1" multipleFieldFilters="0">
  <location ref="I16:L35" firstHeaderRow="0" firstDataRow="1" firstDataCol="1"/>
  <pivotFields count="5">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s>
  <rowFields count="2">
    <field x="0"/>
    <field x="1"/>
  </rowFields>
  <rowItems count="19">
    <i>
      <x/>
    </i>
    <i r="1">
      <x/>
    </i>
    <i r="1">
      <x v="1"/>
    </i>
    <i r="1">
      <x v="2"/>
    </i>
    <i r="1">
      <x v="3"/>
    </i>
    <i r="1">
      <x v="4"/>
    </i>
    <i r="1">
      <x v="5"/>
    </i>
    <i r="1">
      <x v="6"/>
    </i>
    <i r="1">
      <x v="7"/>
    </i>
    <i>
      <x v="1"/>
    </i>
    <i r="1">
      <x v="8"/>
    </i>
    <i r="1">
      <x v="9"/>
    </i>
    <i r="1">
      <x v="10"/>
    </i>
    <i r="1">
      <x v="11"/>
    </i>
    <i r="1">
      <x/>
    </i>
    <i r="1">
      <x v="1"/>
    </i>
    <i r="1">
      <x v="2"/>
    </i>
    <i r="1">
      <x v="3"/>
    </i>
    <i t="grand">
      <x/>
    </i>
  </rowItems>
  <colFields count="1">
    <field x="-2"/>
  </colFields>
  <colItems count="3">
    <i>
      <x/>
    </i>
    <i i="1">
      <x v="1"/>
    </i>
    <i i="2">
      <x v="2"/>
    </i>
  </colItems>
  <dataFields count="3">
    <dataField fld="2" subtotal="count" baseField="0" baseItem="0"/>
    <dataField name="Sum of Training Cost" fld="3" baseField="0" baseItem="0"/>
    <dataField name="Sum of Training Duration(Days)" fld="4" baseField="0" baseItem="0"/>
  </dataFields>
  <formats count="4">
    <format dxfId="10">
      <pivotArea collapsedLevelsAreSubtotals="1" fieldPosition="0">
        <references count="3">
          <reference field="4294967294" count="1" selected="0">
            <x v="0"/>
          </reference>
          <reference field="0" count="1" selected="0">
            <x v="0"/>
          </reference>
          <reference field="1" count="8">
            <x v="0"/>
            <x v="1"/>
            <x v="2"/>
            <x v="3"/>
            <x v="4"/>
            <x v="5"/>
            <x v="6"/>
            <x v="7"/>
          </reference>
        </references>
      </pivotArea>
    </format>
    <format dxfId="9">
      <pivotArea collapsedLevelsAreSubtotals="1" fieldPosition="0">
        <references count="2">
          <reference field="4294967294" count="1" selected="0">
            <x v="0"/>
          </reference>
          <reference field="0" count="1">
            <x v="1"/>
          </reference>
        </references>
      </pivotArea>
    </format>
    <format dxfId="8">
      <pivotArea collapsedLevelsAreSubtotals="1" fieldPosition="0">
        <references count="3">
          <reference field="4294967294" count="1" selected="0">
            <x v="0"/>
          </reference>
          <reference field="0" count="1" selected="0">
            <x v="1"/>
          </reference>
          <reference field="1" count="8">
            <x v="0"/>
            <x v="1"/>
            <x v="2"/>
            <x v="3"/>
            <x v="8"/>
            <x v="9"/>
            <x v="10"/>
            <x v="11"/>
          </reference>
        </references>
      </pivotArea>
    </format>
    <format dxfId="7">
      <pivotArea field="0" grandRow="1" outline="0" collapsedLevelsAreSubtotals="1" axis="axisRow" fieldPosition="0">
        <references count="1">
          <reference field="4294967294" count="1" selected="0">
            <x v="0"/>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3"/>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83ACD10-FF17-4168-8DF9-D241815C1DB0}" name="cost vs budget" cacheId="28" applyNumberFormats="0" applyBorderFormats="0" applyFontFormats="0" applyPatternFormats="0" applyAlignmentFormats="0" applyWidthHeightFormats="1" dataCaption="Values" tag="36b397eb-5521-4398-bf9b-b6170b7b3a84" updatedVersion="8" minRefreshableVersion="3" useAutoFormatting="1" subtotalHiddenItems="1" itemPrintTitles="1" mergeItem="1" createdVersion="5" indent="0" outline="1" outlineData="1" multipleFieldFilters="0">
  <location ref="G67:H68"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raining Cost" fld="0" baseField="0" baseItem="0"/>
    <dataField name="Sum of Training Budget" fld="1"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A055D68-780B-4126-B0B7-D737F3B810FD}" name="monthlyCost sparkline" cacheId="4" applyNumberFormats="0" applyBorderFormats="0" applyFontFormats="0" applyPatternFormats="0" applyAlignmentFormats="0" applyWidthHeightFormats="1" dataCaption="Values" tag="012ad34c-2167-4767-9960-0427557013bc" updatedVersion="8" minRefreshableVersion="3" useAutoFormatting="1" subtotalHiddenItems="1" rowGrandTotals="0" colGrandTotals="0" itemPrintTitles="1" createdVersion="5" indent="0" outline="1" outlineData="1" multipleFieldFilters="0">
  <location ref="E3:F15"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cost per day" fld="1" subtotal="count" baseField="0" baseItem="0" numFmtId="164"/>
  </dataFields>
  <formats count="1">
    <format dxfId="11">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cost per da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A]"/>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17D2238C-7FD5-4EA9-AC4B-A549EDF4BE49}" name="Total Budget" cacheId="26" applyNumberFormats="0" applyBorderFormats="0" applyFontFormats="0" applyPatternFormats="0" applyAlignmentFormats="0" applyWidthHeightFormats="1" dataCaption="Values" tag="02db449c-83a9-4356-a8d3-a10ecba30400" updatedVersion="8" minRefreshableVersion="3" useAutoFormatting="1" subtotalHiddenItems="1" rowGrandTotals="0" colGrandTotals="0" itemPrintTitles="1" createdVersion="5" indent="0" outline="1" outlineData="1" multipleFieldFilters="0" chartFormat="18">
  <location ref="A149:A15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Budget" fld="0" baseField="0" baseItem="0"/>
  </dataFields>
  <formats count="1">
    <format dxfId="12">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Bud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388C285-C022-4B30-AE10-060FAC1F43E9}" name="Monthly cost " cacheId="25" applyNumberFormats="0" applyBorderFormats="0" applyFontFormats="0" applyPatternFormats="0" applyAlignmentFormats="0" applyWidthHeightFormats="1" dataCaption="Values" tag="68ca5cf2-ea0e-4d26-8f20-33f066394714" updatedVersion="8" minRefreshableVersion="3" useAutoFormatting="1" subtotalHiddenItems="1" rowGrandTotals="0" colGrandTotals="0" itemPrintTitles="1" createdVersion="5" indent="0" outline="1" outlineData="1" multipleFieldFilters="0" chartFormat="46">
  <location ref="A166:B178"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Sum of Training Budget" fld="1" baseField="0" baseItem="0" numFmtId="170"/>
  </dataFields>
  <formats count="1">
    <format dxfId="13">
      <pivotArea outline="0" collapsedLevelsAreSubtotals="1" fieldPosition="0"/>
    </format>
  </formats>
  <chartFormats count="2">
    <chartFormat chart="34" format="3"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5B142DB0-E0E1-4484-B552-B58DFB051C3C}" name="Cost by Tr.Type" cacheId="23" applyNumberFormats="0" applyBorderFormats="0" applyFontFormats="0" applyPatternFormats="0" applyAlignmentFormats="0" applyWidthHeightFormats="1" dataCaption="Values" tag="d8f4305b-941a-41a6-af6d-8f14d6d2902f" updatedVersion="8" minRefreshableVersion="3" useAutoFormatting="1" subtotalHiddenItems="1" rowGrandTotals="0" itemPrintTitles="1" createdVersion="5" indent="0" compact="0" compactData="0" multipleFieldFilters="0" chartFormat="16">
  <location ref="A103:B105"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name="Total Training Cost" fld="1" baseField="0" baseItem="0" numFmtId="169"/>
  </dataFields>
  <formats count="1">
    <format dxfId="1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 chart="9" format="9">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Training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84C33E-41F5-4297-84ED-7F86E5B999D8}" name="total participant" cacheId="11" applyNumberFormats="0" applyBorderFormats="0" applyFontFormats="0" applyPatternFormats="0" applyAlignmentFormats="0" applyWidthHeightFormats="1" dataCaption="Values" tag="e3fcecc2-87ea-4f34-9935-7cfb8f37faa3" updatedVersion="8" minRefreshableVersion="3" useAutoFormatting="1" subtotalHiddenItems="1" itemPrintTitles="1" createdVersion="5" indent="0" outline="1" outlineData="1" multipleFieldFilters="0" rowHeaderCaption=" ">
  <location ref="B3:C6"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Employee ID" fld="0" subtotal="count" baseField="0" baseItem="0"/>
  </dataFields>
  <formats count="1">
    <format dxfId="31">
      <pivotArea dataOnly="0" labelOnly="1" outline="0" axis="axisValues" fieldPosition="0"/>
    </format>
  </formats>
  <pivotHierarchies count="6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 Table].[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calculation_ch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BA1B8C-2AE6-473F-9891-8A9CD6D38E68}" name="emp_total_monthly" cacheId="15" applyNumberFormats="0" applyBorderFormats="0" applyFontFormats="0" applyPatternFormats="0" applyAlignmentFormats="0" applyWidthHeightFormats="1" dataCaption="Values" tag="57e79574-9f61-4e0a-b1d6-542abff7557f" updatedVersion="8" minRefreshableVersion="3" useAutoFormatting="1" subtotalHiddenItems="1" rowGrandTotals="0" colGrandTotals="0" itemPrintTitles="1" createdVersion="5" indent="0" outline="1" outlineData="1" multipleFieldFilters="0" chartFormat="15">
  <location ref="B105:C117"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Employee Count" fld="0" subtotal="count" baseField="1" baseItem="0"/>
  </dataFields>
  <chartFormats count="3">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6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 Table].[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Employee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A]"/>
        <x15:activeTabTopLevelEntity name="[calculation_ch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82800B-D28B-4988-B44E-75FE8FF4D046}" name="tr_days_monthly" cacheId="12" applyNumberFormats="0" applyBorderFormats="0" applyFontFormats="0" applyPatternFormats="0" applyAlignmentFormats="0" applyWidthHeightFormats="1" dataCaption="Values" tag="9c150b02-a780-48b0-8ec9-75c0bce3723c" updatedVersion="8" minRefreshableVersion="3" useAutoFormatting="1" subtotalHiddenItems="1" itemPrintTitles="1" createdVersion="5" indent="0" outline="1" outlineData="1" multipleFieldFilters="0" chartFormat="3">
  <location ref="F24:G37" firstHeaderRow="1" firstDataRow="1" firstDataCol="1"/>
  <pivotFields count="4">
    <pivotField dataField="1" subtotalTop="0" showAll="0" defaultSubtotal="0"/>
    <pivotField axis="axisRow" allDrilled="1" subtotalTop="0" showAll="0" sortType="ascending"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raining Duration(Days)" fld="0" baseField="0" baseItem="0"/>
  </dataFields>
  <pivotHierarchies count="6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 Table].[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raining Duration(Days)"/>
    <pivotHierarchy dragToData="1"/>
    <pivotHierarchy dragToData="1"/>
    <pivotHierarchy dragToData="1"/>
    <pivotHierarchy dragToData="1" caption="Count of Employee ID"/>
    <pivotHierarchy dragToData="1" caption="Average of Training Duration(Day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calculation_ch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99AF2C-EC7B-4DA7-A421-60D062741418}" name="%Channge_table" cacheId="6" applyNumberFormats="0" applyBorderFormats="0" applyFontFormats="0" applyPatternFormats="0" applyAlignmentFormats="0" applyWidthHeightFormats="1" dataCaption="Values" tag="15a8fc9b-6755-4a41-b8ba-19895f4fd615" updatedVersion="8" minRefreshableVersion="3" useAutoFormatting="1" subtotalHiddenItems="1" rowGrandTotals="0" colGrandTotals="0" itemPrintTitles="1" createdVersion="5" indent="0" outline="1" outlineData="1" multipleFieldFilters="0" rowHeaderCaption=" ">
  <location ref="B17:E19"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x v="1"/>
    </i>
  </rowItems>
  <colFields count="1">
    <field x="-2"/>
  </colFields>
  <colItems count="3">
    <i>
      <x/>
    </i>
    <i i="1">
      <x v="1"/>
    </i>
    <i i="2">
      <x v="2"/>
    </i>
  </colItems>
  <dataFields count="3">
    <dataField name="Sum of EmployeeParticipation_Difference" fld="1" baseField="0" baseItem="0"/>
    <dataField name="Sum of %Change of Cost" fld="2" baseField="0" baseItem="0"/>
    <dataField name="Sum of Training Days" fld="3" baseField="0" baseItem="0"/>
  </dataFields>
  <formats count="6">
    <format dxfId="37">
      <pivotArea collapsedLevelsAreSubtotals="1" fieldPosition="0">
        <references count="2">
          <reference field="4294967294" count="1" selected="0">
            <x v="0"/>
          </reference>
          <reference field="0" count="1">
            <x v="1"/>
          </reference>
        </references>
      </pivotArea>
    </format>
    <format dxfId="36">
      <pivotArea collapsedLevelsAreSubtotals="1" fieldPosition="0">
        <references count="2">
          <reference field="4294967294" count="1" selected="0">
            <x v="1"/>
          </reference>
          <reference field="0" count="1">
            <x v="1"/>
          </reference>
        </references>
      </pivotArea>
    </format>
    <format dxfId="35">
      <pivotArea grandRow="1" outline="0" collapsedLevelsAreSubtotals="1" fieldPosition="0"/>
    </format>
    <format dxfId="34">
      <pivotArea dataOnly="0" labelOnly="1" grandRow="1" outline="0" fieldPosition="0"/>
    </format>
    <format dxfId="33">
      <pivotArea field="0" grandRow="1" outline="0" collapsedLevelsAreSubtotals="1" axis="axisRow" fieldPosition="0">
        <references count="1">
          <reference field="4294967294" count="1" selected="0">
            <x v="0"/>
          </reference>
        </references>
      </pivotArea>
    </format>
    <format dxfId="32">
      <pivotArea field="0" grandRow="1" outline="0" collapsedLevelsAreSubtotals="1" axis="axisRow" fieldPosition="0">
        <references count="1">
          <reference field="4294967294" count="1" selected="0">
            <x v="1"/>
          </reference>
        </references>
      </pivotArea>
    </format>
  </formats>
  <pivotHierarchies count="6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 Table].[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calculation_ch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5A4B8A-7484-4D80-9D21-17938E11D5BA}" name="completion_rate" cacheId="14" applyNumberFormats="0" applyBorderFormats="0" applyFontFormats="0" applyPatternFormats="0" applyAlignmentFormats="0" applyWidthHeightFormats="1" dataCaption="Values" tag="ada2f7ee-0881-463a-9284-218ff476765b" updatedVersion="8" minRefreshableVersion="3" useAutoFormatting="1" subtotalHiddenItems="1" rowGrandTotals="0" colGrandTotals="0" itemPrintTitles="1" createdVersion="5" indent="0" outline="1" outlineData="1" multipleFieldFilters="0" chartFormat="20">
  <location ref="B69:C71"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Items count="1">
    <i/>
  </colItems>
  <dataFields count="1">
    <dataField name="Completion rate" fld="0" subtotal="count" baseField="1" baseItem="0"/>
  </dataFields>
  <chartFormats count="7">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0"/>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 count="1" selected="0">
            <x v="0"/>
          </reference>
        </references>
      </pivotArea>
    </chartFormat>
    <chartFormat chart="10" format="8">
      <pivotArea type="data" outline="0" fieldPosition="0">
        <references count="2">
          <reference field="4294967294" count="1" selected="0">
            <x v="0"/>
          </reference>
          <reference field="1" count="1" selected="0">
            <x v="1"/>
          </reference>
        </references>
      </pivotArea>
    </chartFormat>
  </chartFormats>
  <pivotHierarchies count="6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 Table].[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mple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A]"/>
        <x15:activeTabTopLevelEntity name="[calculation_ch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D9CB69-DE6A-4540-B2EE-4347C2C2B489}" name="PivotTable2" cacheId="10" applyNumberFormats="0" applyBorderFormats="0" applyFontFormats="0" applyPatternFormats="0" applyAlignmentFormats="0" applyWidthHeightFormats="1" dataCaption="Values" tag="f23e2c2d-6491-4f5b-8e2e-de4123a0a0d5" updatedVersion="8" minRefreshableVersion="3" useAutoFormatting="1" subtotalHiddenItems="1" itemPrintTitles="1" createdVersion="5" indent="0" outline="1" outlineData="1" multipleFieldFilters="0">
  <location ref="C24:C25"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Sum of Training Cost" fld="1" baseField="0" baseItem="0"/>
  </dataFields>
  <pivotHierarchies count="6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 Table].[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raining Duration(Days)"/>
    <pivotHierarchy dragToData="1"/>
    <pivotHierarchy dragToData="1"/>
    <pivotHierarchy dragToData="1"/>
    <pivotHierarchy dragToData="1" caption="Count of Employee ID"/>
    <pivotHierarchy dragToData="1" caption="Average of Training Duration(Day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calculation_ch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127D4D-4C7E-4429-B9C3-1604400C1BA8}" name="Performance_growth" cacheId="9" applyNumberFormats="0" applyBorderFormats="0" applyFontFormats="0" applyPatternFormats="0" applyAlignmentFormats="0" applyWidthHeightFormats="1" dataCaption="Values" tag="7db35546-849d-4801-b382-97b4a05244b4" updatedVersion="8" minRefreshableVersion="3" useAutoFormatting="1" subtotalHiddenItems="1" rowGrandTotals="0" colGrandTotals="0" itemPrintTitles="1" createdVersion="5" indent="0" outline="1" outlineData="1" multipleFieldFilters="0" chartFormat="7">
  <location ref="B83:B8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9"/>
  </dataFields>
  <formats count="1">
    <format dxfId="38">
      <pivotArea outline="0" collapsedLevelsAreSubtotals="1" fieldPosition="0">
        <references count="1">
          <reference field="4294967294" count="1" selected="0">
            <x v="0"/>
          </reference>
        </references>
      </pivotArea>
    </format>
  </formats>
  <pivotHierarchies count="63">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 Table].[Year].&amp;[2022]"/>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 Table]"/>
        <x15:activeTabTopLevelEntity name="[A]"/>
        <x15:activeTabTopLevelEntity name="[calculation_ch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551A006-B85F-4888-9335-BBB309F4C81D}" sourceName="[Date Table].[Year]">
  <pivotTables>
    <pivotTable tabId="7" name="Emp_Score_comparison"/>
    <pivotTable tabId="7" name="Success rate"/>
    <pivotTable tabId="7" name="certifiedVSnonCertified performance"/>
    <pivotTable tabId="7" name="Performance_growth_programs"/>
    <pivotTable tabId="7" name="Trainer_Performance"/>
    <pivotTable tabId="7" name="certificate_counted_emp"/>
  </pivotTables>
  <data>
    <olap pivotCacheId="559004765">
      <levels count="2">
        <level uniqueName="[Date Table].[Year].[(All)]" sourceCaption="(All)" count="0"/>
        <level uniqueName="[Date Table].[Year].[Year]" sourceCaption="Year" count="2">
          <ranges>
            <range startItem="0">
              <i n="[Date Table].[Year].&amp;[2022]" c="2022"/>
              <i n="[Date Table].[Year].&amp;[2023]" c="2023"/>
            </range>
          </ranges>
        </level>
      </levels>
      <selections count="1">
        <selection n="[Date Table].[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D925514-10A3-4AB2-B9EC-40FF4A84E0FC}" sourceName="[Date Table].[Year]">
  <pivotTables>
    <pivotTable tabId="3" name="Days_Cost by month"/>
    <pivotTable tabId="3" name="cost per day_YrMn"/>
    <pivotTable tabId="3" name="monthlyCost sparkline"/>
    <pivotTable tabId="3" name="cost per employee"/>
    <pivotTable tabId="3" name="Cost by Tr.Type"/>
    <pivotTable tabId="3" name="Monthly cost "/>
    <pivotTable tabId="3" name="budgetCost by program"/>
    <pivotTable tabId="3" name="Total Budget"/>
    <pivotTable tabId="3" name="cost vs budget"/>
  </pivotTables>
  <data>
    <olap pivotCacheId="1718682158">
      <levels count="2">
        <level uniqueName="[Date Table].[Year].[(All)]" sourceCaption="(All)" count="0"/>
        <level uniqueName="[Date Table].[Year].[Year]" sourceCaption="Year" count="2">
          <ranges>
            <range startItem="0">
              <i n="[Date Table].[Year].&amp;[2022]" c="2022"/>
              <i n="[Date Table].[Year].&amp;[2023]" c="2023"/>
            </range>
          </ranges>
        </level>
      </levels>
      <selections count="1">
        <selection n="[Date Table].[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Program_Name" xr10:uid="{0F455090-FD51-4FFE-80F3-5ACFD0346452}" sourceName="[Training].[Training Program Name]">
  <pivotTables>
    <pivotTable tabId="3" name="Days_Cost by month"/>
    <pivotTable tabId="3" name="Cost by Tr.Type"/>
    <pivotTable tabId="3" name="cost per day_YrMn"/>
    <pivotTable tabId="3" name="Monthly cost "/>
    <pivotTable tabId="3" name="Total Budget"/>
    <pivotTable tabId="3" name="cost per employee"/>
    <pivotTable tabId="3" name="cost vs budget"/>
  </pivotTables>
  <data>
    <olap pivotCacheId="1718682158">
      <levels count="2">
        <level uniqueName="[Training].[Training Program Name].[(All)]" sourceCaption="(All)" count="0"/>
        <level uniqueName="[Training].[Training Program Name].[Training Program Name]" sourceCaption="Training Program Name" count="7">
          <ranges>
            <range startItem="0">
              <i n="[Training].[Training Program Name].&amp;[Communication Skills]" c="Communication Skills"/>
              <i n="[Training].[Training Program Name].&amp;[Customer Service]" c="Customer Service"/>
              <i n="[Training].[Training Program Name].&amp;[Database Administration]" c="Database Administration"/>
              <i n="[Training].[Training Program Name].&amp;[Excel - Basic to Advance]" c="Excel - Basic to Advance"/>
              <i n="[Training].[Training Program Name].&amp;[Leadership Development]" c="Leadership Development"/>
              <i n="[Training].[Training Program Name].&amp;[Project Management]" c="Project Management"/>
              <i n="[Training].[Training Program Name].&amp;[Technical Skills]" c="Technical Skills"/>
            </range>
          </ranges>
        </level>
      </levels>
      <selections count="1">
        <selection n="[Training].[Training Program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Type" xr10:uid="{FE403AF0-F812-413F-8A86-D2547D935357}" sourceName="[Training].[Training Type]">
  <pivotTables>
    <pivotTable tabId="3" name="Days_Cost by month"/>
    <pivotTable tabId="3" name="budgetCost by program"/>
    <pivotTable tabId="3" name="Monthly cost "/>
    <pivotTable tabId="3" name="cost per day_YrMn"/>
    <pivotTable tabId="3" name="cost per employee"/>
    <pivotTable tabId="3" name="Total Budget"/>
    <pivotTable tabId="3" name="cost vs budget"/>
  </pivotTables>
  <data>
    <olap pivotCacheId="1718682158">
      <levels count="2">
        <level uniqueName="[Training].[Training Type].[(All)]" sourceCaption="(All)" count="0"/>
        <level uniqueName="[Training].[Training Type].[Training Type]" sourceCaption="Training Type" count="2">
          <ranges>
            <range startItem="0">
              <i n="[Training].[Training Type].&amp;[External]" c="External"/>
              <i n="[Training].[Training Type].&amp;[Internal]" c="Internal"/>
            </range>
          </ranges>
        </level>
      </levels>
      <selections count="1">
        <selection n="[Training].[Training 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Type2" xr10:uid="{FF3EC934-46F6-4AEA-88E6-6105DF9CB583}" sourceName="[Training].[Training Type]">
  <pivotTables>
    <pivotTable tabId="7" name="Success rate"/>
    <pivotTable tabId="7" name="Emp_Score_comparison"/>
    <pivotTable tabId="7" name="Trainer_Performance"/>
    <pivotTable tabId="7" name="certifiedVSnonCertified performance"/>
    <pivotTable tabId="7" name="certificate_counted_emp"/>
  </pivotTables>
  <data>
    <olap pivotCacheId="559004765">
      <levels count="2">
        <level uniqueName="[Training].[Training Type].[(All)]" sourceCaption="(All)" count="0"/>
        <level uniqueName="[Training].[Training Type].[Training Type]" sourceCaption="Training Type" count="2">
          <ranges>
            <range startItem="0">
              <i n="[Training].[Training Type].&amp;[External]" c="External"/>
              <i n="[Training].[Training Type].&amp;[Internal]" c="Internal"/>
            </range>
          </ranges>
        </level>
      </levels>
      <selections count="1">
        <selection n="[Training].[Training Typ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7507747D-6A1E-4CA3-96B0-28172CA21BDA}" sourceName="[calculation_change].[Year]">
  <pivotTables>
    <pivotTable tabId="6" name="%Channge_table"/>
    <pivotTable tabId="6" name="completion_rate"/>
    <pivotTable tabId="6" name="cost_avgTrainingDays"/>
    <pivotTable tabId="6" name="emp_total_monthly"/>
    <pivotTable tabId="6" name="participation_trainingType"/>
    <pivotTable tabId="6" name="Performance_growth"/>
    <pivotTable tabId="6" name="total participant"/>
    <pivotTable tabId="6" name="tr_days_monthly"/>
    <pivotTable tabId="6" name="training_completion"/>
    <pivotTable tabId="6" name="PivotTable2"/>
  </pivotTables>
  <data>
    <olap pivotCacheId="2044154322">
      <levels count="2">
        <level uniqueName="[calculation_change].[Year].[(All)]" sourceCaption="(All)" count="0"/>
        <level uniqueName="[calculation_change].[Year].[Year]" sourceCaption="Year" count="2">
          <ranges>
            <range startItem="0">
              <i n="[calculation_change].[Year].&amp;[2022]" c="2022"/>
              <i n="[calculation_change].[Year].&amp;[2023]" c="2023"/>
            </range>
          </ranges>
        </level>
      </levels>
      <selections count="1">
        <selection n="[calculation_change].[Yea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Program_Name1" xr10:uid="{7BDCF5E8-B564-43BE-ADB1-B7F94CA7AFEF}" sourceName="[Training].[Training Program Name]">
  <pivotTables>
    <pivotTable tabId="6" name="total participant"/>
    <pivotTable tabId="6" name="tr_days_monthly"/>
    <pivotTable tabId="6" name="training_completion"/>
    <pivotTable tabId="6" name="completion_rate"/>
    <pivotTable tabId="6" name="emp_total_monthly"/>
  </pivotTables>
  <data>
    <olap pivotCacheId="2044154322">
      <levels count="2">
        <level uniqueName="[Training].[Training Program Name].[(All)]" sourceCaption="(All)" count="0"/>
        <level uniqueName="[Training].[Training Program Name].[Training Program Name]" sourceCaption="Training Program Name" count="7">
          <ranges>
            <range startItem="0">
              <i n="[Training].[Training Program Name].&amp;[Communication Skills]" c="Communication Skills"/>
              <i n="[Training].[Training Program Name].&amp;[Customer Service]" c="Customer Service"/>
              <i n="[Training].[Training Program Name].&amp;[Database Administration]" c="Database Administration"/>
              <i n="[Training].[Training Program Name].&amp;[Excel - Basic to Advance]" c="Excel - Basic to Advance"/>
              <i n="[Training].[Training Program Name].&amp;[Leadership Development]" c="Leadership Development"/>
              <i n="[Training].[Training Program Name].&amp;[Project Management]" c="Project Management"/>
              <i n="[Training].[Training Program Name].&amp;[Technical Skills]" c="Technical Skills"/>
            </range>
          </ranges>
        </level>
      </levels>
      <selections count="1">
        <selection n="[Training].[Training Program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6F8CB0DF-4E26-4644-8234-0435988FBB80}" cache="Slicer_Year4" caption="Year" level="1" rowHeight="447675"/>
  <slicer name="Training Program Name 2" xr10:uid="{4251A313-C074-428D-87C1-D888EFFD4ED2}" cache="Slicer_Training_Program_Name1" caption="Training Program Name" level="1" rowHeight="4476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4684621-C1C4-4208-BAFD-1D844EE53996}" cache="Slicer_Year" caption="Year" level="1" rowHeight="447675"/>
  <slicer name="Training Type 3" xr10:uid="{B1290BD6-E243-455A-8196-A3F6536838EB}" cache="Slicer_Training_Type2" caption="Training Type" level="1" rowHeight="4476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D753F288-F646-44C8-9A1B-9120D089A824}" cache="Slicer_Year2" caption="Year" level="1" rowHeight="447675"/>
  <slicer name="Training Program Name" xr10:uid="{843B5165-641B-4495-A01B-132222596EE4}" cache="Slicer_Training_Program_Name" caption="Training Program Name" level="1" rowHeight="447675"/>
  <slicer name="Training Type" xr10:uid="{379A7DA8-069C-4350-8191-D9AAA8FCA084}" cache="Slicer_Training_Type" caption="Training Type" level="1" rowHeight="4476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 xr10:uid="{840E2341-83AF-4E2B-8AE8-373914A80504}" cache="Slicer_Year2" caption="Year" columnCount="2" showCaption="0" level="1" style="Slicer Style theme 2" rowHeight="447675"/>
  <slicer name="Training Program Name 1" xr10:uid="{DDCEA04B-FB7B-4F29-9B59-4A882F413904}" cache="Slicer_Training_Program_Name" caption="Training Program" level="1" style="Slicer Style theme bottom color" rowHeight="4476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F56362CB-91C8-4B57-9596-977AC358C4E3}" cache="Slicer_Year" caption="Year" level="1" style="Slicer Style theme bottom color" lockedPosition="1" rowHeight="447675"/>
  <slicer name="Training Type 4" xr10:uid="{3ACA415A-4540-4988-AA2E-B343D7FCB230}" cache="Slicer_Training_Type2" caption="Training Type" level="1" style="Slicer Style3" rowHeight="44767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84369A60-D3E0-4FE9-821D-09ED4BC66E27}" cache="Slicer_Year4" caption="Year" columnCount="2" level="1" style="Slicer Style theme" rowHeight="447675"/>
  <slicer name="Training Program Name 3" xr10:uid="{A08D563B-BC60-4EDF-82C1-061085506E15}" cache="Slicer_Training_Program_Name1" caption="Training Program Name" level="1" style="Slicer Style theme bottom color" rowHeight="4476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6787A-82CD-4145-8614-E802F9BC40E0}" name="Training" displayName="Training" ref="A1:M146" totalsRowShown="0" headerRowDxfId="57" dataDxfId="56">
  <autoFilter ref="A1:M146" xr:uid="{7D16787A-82CD-4145-8614-E802F9BC40E0}"/>
  <sortState xmlns:xlrd2="http://schemas.microsoft.com/office/spreadsheetml/2017/richdata2" ref="A2:M126">
    <sortCondition ref="B1:B126"/>
  </sortState>
  <tableColumns count="13">
    <tableColumn id="1" xr3:uid="{68128242-D443-46FB-95D2-30DD9E0CC6FC}" name="Employee ID" dataDxfId="55"/>
    <tableColumn id="2" xr3:uid="{175109BF-6E02-4EFA-8633-4BD7A7E1A38F}" name="Training Date" dataDxfId="54"/>
    <tableColumn id="3" xr3:uid="{221A5430-63E5-4FEA-BDDA-E3EE54B00183}" name="Training Program Name" dataDxfId="53"/>
    <tableColumn id="4" xr3:uid="{71377A27-E158-4D74-A1AB-06957DA1C4EA}" name="Training Type" dataDxfId="52"/>
    <tableColumn id="5" xr3:uid="{0C32E2D7-A85B-459A-BD1C-021789F79668}" name="Training Outcome" dataDxfId="51"/>
    <tableColumn id="6" xr3:uid="{926630BC-56CA-492D-BB2D-BA18B7F94CFD}" name="Trainer" dataDxfId="50"/>
    <tableColumn id="7" xr3:uid="{A7B08037-7951-48D1-8A4A-1F8735A27AC6}" name="Training Duration(Days)" dataDxfId="49"/>
    <tableColumn id="8" xr3:uid="{A3919757-E8EE-4631-A2EA-9DBA94AA7CCB}" name="Training Budget" dataDxfId="48"/>
    <tableColumn id="9" xr3:uid="{BEE84A1E-95F7-45A5-BC0B-2F81DA970E82}" name="Training Cost" dataDxfId="47"/>
    <tableColumn id="15" xr3:uid="{39F4B18D-7B4B-4629-8C46-78013946BDD7}" name="PreTestScore" dataDxfId="46"/>
    <tableColumn id="16" xr3:uid="{CC2838C6-24DA-4179-9955-37F65C7EB640}" name="PostTestScore" dataDxfId="45"/>
    <tableColumn id="17" xr3:uid="{5AD88654-2963-4DF5-A26B-E539E3B0012F}" name="FeedbackScore" dataDxfId="44"/>
    <tableColumn id="18" xr3:uid="{1382B335-7A4D-4F9C-8021-289EA6C961DC}" name="CertificateIssued"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4E7072-9F71-4DCA-B8DA-C56CA8B25EE7}" name="Table2" displayName="Table2" ref="E7:H9" totalsRowShown="0">
  <autoFilter ref="E7:H9" xr:uid="{0B4E7072-9F71-4DCA-B8DA-C56CA8B25EE7}"/>
  <tableColumns count="4">
    <tableColumn id="1" xr3:uid="{236AC249-FEDD-4129-BB88-F7AAB3470D25}" name="Year" dataDxfId="29"/>
    <tableColumn id="2" xr3:uid="{30DF63DE-B1E2-4ACD-9EED-C3BD475910DB}" name="Employee Participation %" dataDxfId="28">
      <calculatedColumnFormula>-14.1%</calculatedColumnFormula>
    </tableColumn>
    <tableColumn id="3" xr3:uid="{3DFBB98C-ED45-4B87-8B80-D59A0564FD0E}" name="%Change of Cost" dataDxfId="27">
      <calculatedColumnFormula>-30.76%</calculatedColumnFormula>
    </tableColumn>
    <tableColumn id="4" xr3:uid="{F355A719-36AF-4E14-B656-EDC1237698CC}" name="Training Days" dataDxfId="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10" Type="http://schemas.microsoft.com/office/2007/relationships/slicer" Target="../slicers/slicer2.xml"/><Relationship Id="rId4" Type="http://schemas.openxmlformats.org/officeDocument/2006/relationships/pivotTable" Target="../pivotTables/pivotTable15.xm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26.xml"/><Relationship Id="rId13" Type="http://schemas.microsoft.com/office/2007/relationships/slicer" Target="../slicers/slicer3.xml"/><Relationship Id="rId3" Type="http://schemas.openxmlformats.org/officeDocument/2006/relationships/pivotTable" Target="../pivotTables/pivotTable21.xml"/><Relationship Id="rId7" Type="http://schemas.openxmlformats.org/officeDocument/2006/relationships/pivotTable" Target="../pivotTables/pivotTable25.xml"/><Relationship Id="rId12" Type="http://schemas.openxmlformats.org/officeDocument/2006/relationships/drawing" Target="../drawings/drawing4.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pivotTable" Target="../pivotTables/pivotTable24.xml"/><Relationship Id="rId11" Type="http://schemas.openxmlformats.org/officeDocument/2006/relationships/pivotTable" Target="../pivotTables/pivotTable29.xml"/><Relationship Id="rId5" Type="http://schemas.openxmlformats.org/officeDocument/2006/relationships/pivotTable" Target="../pivotTables/pivotTable23.xml"/><Relationship Id="rId10" Type="http://schemas.openxmlformats.org/officeDocument/2006/relationships/pivotTable" Target="../pivotTables/pivotTable28.xml"/><Relationship Id="rId4" Type="http://schemas.openxmlformats.org/officeDocument/2006/relationships/pivotTable" Target="../pivotTables/pivotTable22.xml"/><Relationship Id="rId9" Type="http://schemas.openxmlformats.org/officeDocument/2006/relationships/pivotTable" Target="../pivotTables/pivotTable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F1A2-5A34-412C-82BD-791E5C53DBA8}">
  <dimension ref="A1:M146"/>
  <sheetViews>
    <sheetView workbookViewId="0">
      <selection activeCell="G8" sqref="G8"/>
    </sheetView>
  </sheetViews>
  <sheetFormatPr defaultRowHeight="26.25" x14ac:dyDescent="0.4"/>
  <cols>
    <col min="1" max="1" width="9.5703125" customWidth="1"/>
    <col min="2" max="2" width="14.92578125" customWidth="1"/>
    <col min="3" max="3" width="15.140625" customWidth="1"/>
    <col min="4" max="4" width="8.640625" bestFit="1" customWidth="1"/>
    <col min="5" max="5" width="10.7109375" bestFit="1" customWidth="1"/>
    <col min="6" max="6" width="9.78515625" bestFit="1" customWidth="1"/>
    <col min="7" max="7" width="23.85546875" customWidth="1"/>
    <col min="8" max="8" width="13.85546875" customWidth="1"/>
    <col min="9" max="9" width="11.92578125" customWidth="1"/>
    <col min="10" max="10" width="12.28515625" customWidth="1"/>
    <col min="11" max="11" width="13.140625" customWidth="1"/>
    <col min="12" max="12" width="13.92578125" customWidth="1"/>
    <col min="13" max="13" width="15.35546875" customWidth="1"/>
  </cols>
  <sheetData>
    <row r="1" spans="1:13" x14ac:dyDescent="0.4">
      <c r="A1" s="1" t="s">
        <v>0</v>
      </c>
      <c r="B1" s="1" t="s">
        <v>1</v>
      </c>
      <c r="C1" s="1" t="s">
        <v>2</v>
      </c>
      <c r="D1" s="1" t="s">
        <v>3</v>
      </c>
      <c r="E1" s="1" t="s">
        <v>4</v>
      </c>
      <c r="F1" s="1" t="s">
        <v>5</v>
      </c>
      <c r="G1" s="1" t="s">
        <v>6</v>
      </c>
      <c r="H1" s="1" t="s">
        <v>7</v>
      </c>
      <c r="I1" s="1" t="s">
        <v>8</v>
      </c>
      <c r="J1" s="1" t="s">
        <v>9</v>
      </c>
      <c r="K1" s="1" t="s">
        <v>10</v>
      </c>
      <c r="L1" s="1" t="s">
        <v>11</v>
      </c>
      <c r="M1" s="1" t="s">
        <v>12</v>
      </c>
    </row>
    <row r="2" spans="1:13" x14ac:dyDescent="0.4">
      <c r="A2" s="1">
        <v>1043</v>
      </c>
      <c r="B2" s="2">
        <v>44783</v>
      </c>
      <c r="C2" s="1" t="s">
        <v>13</v>
      </c>
      <c r="D2" s="1" t="s">
        <v>14</v>
      </c>
      <c r="E2" s="1" t="s">
        <v>15</v>
      </c>
      <c r="F2" s="1" t="s">
        <v>16</v>
      </c>
      <c r="G2" s="1">
        <v>2</v>
      </c>
      <c r="H2" s="1">
        <v>304</v>
      </c>
      <c r="I2" s="1">
        <v>289</v>
      </c>
      <c r="J2" s="1">
        <v>41</v>
      </c>
      <c r="K2" s="1">
        <v>70</v>
      </c>
      <c r="L2" s="51">
        <v>4.7</v>
      </c>
      <c r="M2" s="1" t="s">
        <v>17</v>
      </c>
    </row>
    <row r="3" spans="1:13" x14ac:dyDescent="0.4">
      <c r="A3" s="1">
        <v>1097</v>
      </c>
      <c r="B3" s="2">
        <v>44784</v>
      </c>
      <c r="C3" s="1" t="s">
        <v>18</v>
      </c>
      <c r="D3" s="1" t="s">
        <v>14</v>
      </c>
      <c r="E3" s="1" t="s">
        <v>15</v>
      </c>
      <c r="F3" s="1" t="s">
        <v>19</v>
      </c>
      <c r="G3" s="1">
        <v>1</v>
      </c>
      <c r="H3" s="1">
        <v>633</v>
      </c>
      <c r="I3" s="1">
        <v>609</v>
      </c>
      <c r="J3" s="1">
        <v>41</v>
      </c>
      <c r="K3" s="1">
        <v>43</v>
      </c>
      <c r="L3" s="51">
        <v>4.2</v>
      </c>
      <c r="M3" s="1" t="s">
        <v>20</v>
      </c>
    </row>
    <row r="4" spans="1:13" x14ac:dyDescent="0.4">
      <c r="A4" s="1">
        <v>1104</v>
      </c>
      <c r="B4" s="2">
        <v>44784</v>
      </c>
      <c r="C4" s="1" t="s">
        <v>13</v>
      </c>
      <c r="D4" s="1" t="s">
        <v>14</v>
      </c>
      <c r="E4" s="1" t="s">
        <v>15</v>
      </c>
      <c r="F4" s="1" t="s">
        <v>16</v>
      </c>
      <c r="G4" s="1">
        <v>4</v>
      </c>
      <c r="H4" s="1">
        <v>736</v>
      </c>
      <c r="I4" s="1">
        <v>766</v>
      </c>
      <c r="J4" s="1">
        <v>68</v>
      </c>
      <c r="K4" s="1">
        <v>90</v>
      </c>
      <c r="L4" s="51">
        <v>3.5</v>
      </c>
      <c r="M4" s="1" t="s">
        <v>17</v>
      </c>
    </row>
    <row r="5" spans="1:13" x14ac:dyDescent="0.4">
      <c r="A5" s="1">
        <v>1095</v>
      </c>
      <c r="B5" s="2">
        <v>44790</v>
      </c>
      <c r="C5" s="1" t="s">
        <v>21</v>
      </c>
      <c r="D5" s="1" t="s">
        <v>14</v>
      </c>
      <c r="E5" s="1" t="s">
        <v>22</v>
      </c>
      <c r="F5" s="1" t="s">
        <v>23</v>
      </c>
      <c r="G5" s="1">
        <v>4</v>
      </c>
      <c r="H5" s="1">
        <v>744</v>
      </c>
      <c r="I5" s="1">
        <v>715</v>
      </c>
      <c r="J5" s="1">
        <v>63</v>
      </c>
      <c r="K5" s="1">
        <v>82</v>
      </c>
      <c r="L5" s="51">
        <v>4.2</v>
      </c>
      <c r="M5" s="1" t="s">
        <v>17</v>
      </c>
    </row>
    <row r="6" spans="1:13" x14ac:dyDescent="0.4">
      <c r="A6" s="1">
        <v>1094</v>
      </c>
      <c r="B6" s="2">
        <v>44791</v>
      </c>
      <c r="C6" s="1" t="s">
        <v>24</v>
      </c>
      <c r="D6" s="1" t="s">
        <v>14</v>
      </c>
      <c r="E6" s="1" t="s">
        <v>25</v>
      </c>
      <c r="F6" s="1" t="s">
        <v>26</v>
      </c>
      <c r="G6" s="1">
        <v>4</v>
      </c>
      <c r="H6" s="1">
        <v>167</v>
      </c>
      <c r="I6" s="1">
        <v>161</v>
      </c>
      <c r="J6" s="1">
        <v>63</v>
      </c>
      <c r="K6" s="1">
        <v>60</v>
      </c>
      <c r="L6" s="51">
        <v>4.8</v>
      </c>
      <c r="M6" s="1" t="s">
        <v>20</v>
      </c>
    </row>
    <row r="7" spans="1:13" x14ac:dyDescent="0.4">
      <c r="A7" s="1">
        <v>1010</v>
      </c>
      <c r="B7" s="2">
        <v>44792</v>
      </c>
      <c r="C7" s="1" t="s">
        <v>21</v>
      </c>
      <c r="D7" s="1" t="s">
        <v>14</v>
      </c>
      <c r="E7" s="1" t="s">
        <v>27</v>
      </c>
      <c r="F7" s="1" t="s">
        <v>23</v>
      </c>
      <c r="G7" s="1">
        <v>5</v>
      </c>
      <c r="H7" s="1">
        <v>348</v>
      </c>
      <c r="I7" s="1">
        <v>332</v>
      </c>
      <c r="J7" s="1">
        <v>60</v>
      </c>
      <c r="K7" s="1">
        <v>70</v>
      </c>
      <c r="L7" s="51">
        <v>4.5</v>
      </c>
      <c r="M7" s="1" t="s">
        <v>20</v>
      </c>
    </row>
    <row r="8" spans="1:13" x14ac:dyDescent="0.4">
      <c r="A8" s="1">
        <v>1009</v>
      </c>
      <c r="B8" s="2">
        <v>44794</v>
      </c>
      <c r="C8" s="1" t="s">
        <v>13</v>
      </c>
      <c r="D8" s="1" t="s">
        <v>14</v>
      </c>
      <c r="E8" s="1" t="s">
        <v>27</v>
      </c>
      <c r="F8" s="1" t="s">
        <v>16</v>
      </c>
      <c r="G8" s="1">
        <v>2</v>
      </c>
      <c r="H8" s="1">
        <v>106</v>
      </c>
      <c r="I8" s="1">
        <v>101</v>
      </c>
      <c r="J8" s="1">
        <v>41</v>
      </c>
      <c r="K8" s="1">
        <v>86</v>
      </c>
      <c r="L8" s="51">
        <v>4.7</v>
      </c>
      <c r="M8" s="1" t="s">
        <v>20</v>
      </c>
    </row>
    <row r="9" spans="1:13" x14ac:dyDescent="0.4">
      <c r="A9" s="1">
        <v>1069</v>
      </c>
      <c r="B9" s="2">
        <v>44795</v>
      </c>
      <c r="C9" s="1" t="s">
        <v>28</v>
      </c>
      <c r="D9" s="1" t="s">
        <v>14</v>
      </c>
      <c r="E9" s="1" t="s">
        <v>25</v>
      </c>
      <c r="F9" s="1" t="s">
        <v>29</v>
      </c>
      <c r="G9" s="1">
        <v>5</v>
      </c>
      <c r="H9" s="1">
        <v>921</v>
      </c>
      <c r="I9" s="1">
        <v>886</v>
      </c>
      <c r="J9" s="1">
        <v>50</v>
      </c>
      <c r="K9" s="1">
        <v>46</v>
      </c>
      <c r="L9" s="51">
        <v>3.5</v>
      </c>
      <c r="M9" s="1" t="s">
        <v>20</v>
      </c>
    </row>
    <row r="10" spans="1:13" x14ac:dyDescent="0.4">
      <c r="A10" s="1">
        <v>1060</v>
      </c>
      <c r="B10" s="2">
        <v>44810</v>
      </c>
      <c r="C10" s="1" t="s">
        <v>21</v>
      </c>
      <c r="D10" s="1" t="s">
        <v>14</v>
      </c>
      <c r="E10" s="1" t="s">
        <v>15</v>
      </c>
      <c r="F10" s="1" t="s">
        <v>23</v>
      </c>
      <c r="G10" s="1">
        <v>1</v>
      </c>
      <c r="H10" s="1">
        <v>801</v>
      </c>
      <c r="I10" s="1">
        <v>770</v>
      </c>
      <c r="J10" s="1">
        <v>41</v>
      </c>
      <c r="K10" s="1">
        <v>77</v>
      </c>
      <c r="L10" s="51">
        <v>4.8</v>
      </c>
      <c r="M10" s="1" t="s">
        <v>17</v>
      </c>
    </row>
    <row r="11" spans="1:13" x14ac:dyDescent="0.4">
      <c r="A11" s="1">
        <v>1044</v>
      </c>
      <c r="B11" s="2">
        <v>44817</v>
      </c>
      <c r="C11" s="1" t="s">
        <v>28</v>
      </c>
      <c r="D11" s="1" t="s">
        <v>14</v>
      </c>
      <c r="E11" s="1" t="s">
        <v>27</v>
      </c>
      <c r="F11" s="1" t="s">
        <v>29</v>
      </c>
      <c r="G11" s="1">
        <v>4</v>
      </c>
      <c r="H11" s="1">
        <v>966</v>
      </c>
      <c r="I11" s="1">
        <v>920</v>
      </c>
      <c r="J11" s="1">
        <v>55</v>
      </c>
      <c r="K11" s="1">
        <v>70</v>
      </c>
      <c r="L11" s="51">
        <v>4.7</v>
      </c>
      <c r="M11" s="1" t="s">
        <v>20</v>
      </c>
    </row>
    <row r="12" spans="1:13" x14ac:dyDescent="0.4">
      <c r="A12" s="1">
        <v>1059</v>
      </c>
      <c r="B12" s="2">
        <v>44820</v>
      </c>
      <c r="C12" s="1" t="s">
        <v>18</v>
      </c>
      <c r="D12" s="1" t="s">
        <v>14</v>
      </c>
      <c r="E12" s="1" t="s">
        <v>27</v>
      </c>
      <c r="F12" s="1" t="s">
        <v>19</v>
      </c>
      <c r="G12" s="1">
        <v>3</v>
      </c>
      <c r="H12" s="1">
        <v>269</v>
      </c>
      <c r="I12" s="1">
        <v>256</v>
      </c>
      <c r="J12" s="1">
        <v>50</v>
      </c>
      <c r="K12" s="1">
        <v>76</v>
      </c>
      <c r="L12" s="51">
        <v>4.2</v>
      </c>
      <c r="M12" s="1" t="s">
        <v>20</v>
      </c>
    </row>
    <row r="13" spans="1:13" x14ac:dyDescent="0.4">
      <c r="A13" s="1">
        <v>1121</v>
      </c>
      <c r="B13" s="2">
        <v>44823</v>
      </c>
      <c r="C13" s="1" t="s">
        <v>21</v>
      </c>
      <c r="D13" s="1" t="s">
        <v>14</v>
      </c>
      <c r="E13" s="1" t="s">
        <v>25</v>
      </c>
      <c r="F13" s="1" t="s">
        <v>23</v>
      </c>
      <c r="G13" s="1">
        <v>1</v>
      </c>
      <c r="H13" s="1">
        <v>411</v>
      </c>
      <c r="I13" s="1">
        <v>428</v>
      </c>
      <c r="J13" s="1">
        <v>50</v>
      </c>
      <c r="K13" s="1">
        <v>85</v>
      </c>
      <c r="L13" s="51">
        <v>4.0999999999999996</v>
      </c>
      <c r="M13" s="1" t="s">
        <v>20</v>
      </c>
    </row>
    <row r="14" spans="1:13" x14ac:dyDescent="0.4">
      <c r="A14" s="1">
        <v>1092</v>
      </c>
      <c r="B14" s="2">
        <v>44824</v>
      </c>
      <c r="C14" s="1" t="s">
        <v>21</v>
      </c>
      <c r="D14" s="1" t="s">
        <v>14</v>
      </c>
      <c r="E14" s="1" t="s">
        <v>15</v>
      </c>
      <c r="F14" s="1" t="s">
        <v>23</v>
      </c>
      <c r="G14" s="1">
        <v>5</v>
      </c>
      <c r="H14" s="1">
        <v>1010</v>
      </c>
      <c r="I14" s="1">
        <v>971</v>
      </c>
      <c r="J14" s="1">
        <v>41</v>
      </c>
      <c r="K14" s="1">
        <v>77</v>
      </c>
      <c r="L14" s="51">
        <v>4.7</v>
      </c>
      <c r="M14" s="1" t="s">
        <v>17</v>
      </c>
    </row>
    <row r="15" spans="1:13" x14ac:dyDescent="0.4">
      <c r="A15" s="1">
        <v>1001</v>
      </c>
      <c r="B15" s="2">
        <v>44825</v>
      </c>
      <c r="C15" s="1" t="s">
        <v>13</v>
      </c>
      <c r="D15" s="1" t="s">
        <v>14</v>
      </c>
      <c r="E15" s="1" t="s">
        <v>25</v>
      </c>
      <c r="F15" s="1" t="s">
        <v>16</v>
      </c>
      <c r="G15" s="1">
        <v>4</v>
      </c>
      <c r="H15" s="1">
        <v>536</v>
      </c>
      <c r="I15" s="1">
        <v>510</v>
      </c>
      <c r="J15" s="1">
        <v>45</v>
      </c>
      <c r="K15" s="1">
        <v>61</v>
      </c>
      <c r="L15" s="51">
        <v>4</v>
      </c>
      <c r="M15" s="1" t="s">
        <v>20</v>
      </c>
    </row>
    <row r="16" spans="1:13" x14ac:dyDescent="0.4">
      <c r="A16" s="1">
        <v>1096</v>
      </c>
      <c r="B16" s="2">
        <v>44829</v>
      </c>
      <c r="C16" s="1" t="s">
        <v>18</v>
      </c>
      <c r="D16" s="1" t="s">
        <v>14</v>
      </c>
      <c r="E16" s="1" t="s">
        <v>27</v>
      </c>
      <c r="F16" s="1" t="s">
        <v>19</v>
      </c>
      <c r="G16" s="1">
        <v>5</v>
      </c>
      <c r="H16" s="1">
        <v>809</v>
      </c>
      <c r="I16" s="1">
        <v>778</v>
      </c>
      <c r="J16" s="1">
        <v>50</v>
      </c>
      <c r="K16" s="1">
        <v>70</v>
      </c>
      <c r="L16" s="51">
        <v>4</v>
      </c>
      <c r="M16" s="1" t="s">
        <v>20</v>
      </c>
    </row>
    <row r="17" spans="1:13" x14ac:dyDescent="0.4">
      <c r="A17" s="1">
        <v>1112</v>
      </c>
      <c r="B17" s="2">
        <v>44834</v>
      </c>
      <c r="C17" s="1" t="s">
        <v>30</v>
      </c>
      <c r="D17" s="1" t="s">
        <v>31</v>
      </c>
      <c r="E17" s="1" t="s">
        <v>25</v>
      </c>
      <c r="F17" s="1" t="s">
        <v>32</v>
      </c>
      <c r="G17" s="1">
        <v>3</v>
      </c>
      <c r="H17" s="1">
        <v>641</v>
      </c>
      <c r="I17" s="1">
        <v>668</v>
      </c>
      <c r="J17" s="1">
        <v>66</v>
      </c>
      <c r="K17" s="1">
        <v>58</v>
      </c>
      <c r="L17" s="51">
        <v>3.2</v>
      </c>
      <c r="M17" s="1" t="s">
        <v>20</v>
      </c>
    </row>
    <row r="18" spans="1:13" x14ac:dyDescent="0.4">
      <c r="A18" s="1">
        <v>1073</v>
      </c>
      <c r="B18" s="2">
        <v>44837</v>
      </c>
      <c r="C18" s="1" t="s">
        <v>24</v>
      </c>
      <c r="D18" s="1" t="s">
        <v>14</v>
      </c>
      <c r="E18" s="1" t="s">
        <v>25</v>
      </c>
      <c r="F18" s="1" t="s">
        <v>26</v>
      </c>
      <c r="G18" s="1">
        <v>4</v>
      </c>
      <c r="H18" s="1">
        <v>318</v>
      </c>
      <c r="I18" s="1">
        <v>306</v>
      </c>
      <c r="J18" s="1">
        <v>55</v>
      </c>
      <c r="K18" s="1">
        <v>46</v>
      </c>
      <c r="L18" s="51">
        <v>3.1</v>
      </c>
      <c r="M18" s="1" t="s">
        <v>20</v>
      </c>
    </row>
    <row r="19" spans="1:13" x14ac:dyDescent="0.4">
      <c r="A19" s="1">
        <v>1042</v>
      </c>
      <c r="B19" s="2">
        <v>44839</v>
      </c>
      <c r="C19" s="1" t="s">
        <v>28</v>
      </c>
      <c r="D19" s="1" t="s">
        <v>14</v>
      </c>
      <c r="E19" s="1" t="s">
        <v>22</v>
      </c>
      <c r="F19" s="1" t="s">
        <v>29</v>
      </c>
      <c r="G19" s="1">
        <v>1</v>
      </c>
      <c r="H19" s="1">
        <v>239</v>
      </c>
      <c r="I19" s="1">
        <v>228</v>
      </c>
      <c r="J19" s="1">
        <v>41</v>
      </c>
      <c r="K19" s="1">
        <v>80</v>
      </c>
      <c r="L19" s="51">
        <v>4.2</v>
      </c>
      <c r="M19" s="1" t="s">
        <v>17</v>
      </c>
    </row>
    <row r="20" spans="1:13" x14ac:dyDescent="0.4">
      <c r="A20" s="1">
        <v>1064</v>
      </c>
      <c r="B20" s="2">
        <v>44840</v>
      </c>
      <c r="C20" s="1" t="s">
        <v>21</v>
      </c>
      <c r="D20" s="1" t="s">
        <v>14</v>
      </c>
      <c r="E20" s="1" t="s">
        <v>22</v>
      </c>
      <c r="F20" s="1" t="s">
        <v>23</v>
      </c>
      <c r="G20" s="1">
        <v>1</v>
      </c>
      <c r="H20" s="1">
        <v>852</v>
      </c>
      <c r="I20" s="1">
        <v>819</v>
      </c>
      <c r="J20" s="1">
        <v>50</v>
      </c>
      <c r="K20" s="1">
        <v>86</v>
      </c>
      <c r="L20" s="51">
        <v>4.0999999999999996</v>
      </c>
      <c r="M20" s="1" t="s">
        <v>17</v>
      </c>
    </row>
    <row r="21" spans="1:13" x14ac:dyDescent="0.4">
      <c r="A21" s="1">
        <v>1024</v>
      </c>
      <c r="B21" s="2">
        <v>44845</v>
      </c>
      <c r="C21" s="1" t="s">
        <v>24</v>
      </c>
      <c r="D21" s="1" t="s">
        <v>14</v>
      </c>
      <c r="E21" s="1" t="s">
        <v>15</v>
      </c>
      <c r="F21" s="1" t="s">
        <v>26</v>
      </c>
      <c r="G21" s="1">
        <v>5</v>
      </c>
      <c r="H21" s="1">
        <v>912</v>
      </c>
      <c r="I21" s="1">
        <v>868</v>
      </c>
      <c r="J21" s="1">
        <v>55</v>
      </c>
      <c r="K21" s="1">
        <v>70</v>
      </c>
      <c r="L21" s="51">
        <v>4.0999999999999996</v>
      </c>
      <c r="M21" s="1" t="s">
        <v>20</v>
      </c>
    </row>
    <row r="22" spans="1:13" x14ac:dyDescent="0.4">
      <c r="A22" s="1">
        <v>1051</v>
      </c>
      <c r="B22" s="2">
        <v>44847</v>
      </c>
      <c r="C22" s="1" t="s">
        <v>28</v>
      </c>
      <c r="D22" s="1" t="s">
        <v>14</v>
      </c>
      <c r="E22" s="1" t="s">
        <v>22</v>
      </c>
      <c r="F22" s="1" t="s">
        <v>29</v>
      </c>
      <c r="G22" s="1">
        <v>3</v>
      </c>
      <c r="H22" s="1">
        <v>601</v>
      </c>
      <c r="I22" s="1">
        <v>572</v>
      </c>
      <c r="J22" s="1">
        <v>61</v>
      </c>
      <c r="K22" s="1">
        <v>90</v>
      </c>
      <c r="L22" s="51">
        <v>4.2</v>
      </c>
      <c r="M22" s="1" t="s">
        <v>17</v>
      </c>
    </row>
    <row r="23" spans="1:13" x14ac:dyDescent="0.4">
      <c r="A23" s="1">
        <v>1110</v>
      </c>
      <c r="B23" s="2">
        <v>44847</v>
      </c>
      <c r="C23" s="1" t="s">
        <v>21</v>
      </c>
      <c r="D23" s="1" t="s">
        <v>14</v>
      </c>
      <c r="E23" s="1" t="s">
        <v>22</v>
      </c>
      <c r="F23" s="1" t="s">
        <v>23</v>
      </c>
      <c r="G23" s="1">
        <v>2</v>
      </c>
      <c r="H23" s="1">
        <v>733</v>
      </c>
      <c r="I23" s="1">
        <v>764</v>
      </c>
      <c r="J23" s="1">
        <v>50</v>
      </c>
      <c r="K23" s="1">
        <v>86</v>
      </c>
      <c r="L23" s="51">
        <v>4.5</v>
      </c>
      <c r="M23" s="1" t="s">
        <v>17</v>
      </c>
    </row>
    <row r="24" spans="1:13" x14ac:dyDescent="0.4">
      <c r="A24" s="1">
        <v>1063</v>
      </c>
      <c r="B24" s="2">
        <v>44849</v>
      </c>
      <c r="C24" s="1" t="s">
        <v>13</v>
      </c>
      <c r="D24" s="1" t="s">
        <v>14</v>
      </c>
      <c r="E24" s="1" t="s">
        <v>15</v>
      </c>
      <c r="F24" s="1" t="s">
        <v>16</v>
      </c>
      <c r="G24" s="1">
        <v>1</v>
      </c>
      <c r="H24" s="1">
        <v>544</v>
      </c>
      <c r="I24" s="1">
        <v>523</v>
      </c>
      <c r="J24" s="1">
        <v>60</v>
      </c>
      <c r="K24" s="1">
        <v>70</v>
      </c>
      <c r="L24" s="51">
        <v>4.0999999999999996</v>
      </c>
      <c r="M24" s="1" t="s">
        <v>17</v>
      </c>
    </row>
    <row r="25" spans="1:13" x14ac:dyDescent="0.4">
      <c r="A25" s="1">
        <v>1023</v>
      </c>
      <c r="B25" s="2">
        <v>44853</v>
      </c>
      <c r="C25" s="1" t="s">
        <v>13</v>
      </c>
      <c r="D25" s="1" t="s">
        <v>14</v>
      </c>
      <c r="E25" s="1" t="s">
        <v>25</v>
      </c>
      <c r="F25" s="1" t="s">
        <v>16</v>
      </c>
      <c r="G25" s="1">
        <v>4</v>
      </c>
      <c r="H25" s="1">
        <v>937</v>
      </c>
      <c r="I25" s="1">
        <v>893</v>
      </c>
      <c r="J25" s="1">
        <v>62</v>
      </c>
      <c r="K25" s="1">
        <v>67</v>
      </c>
      <c r="L25" s="51">
        <v>4.7</v>
      </c>
      <c r="M25" s="1" t="s">
        <v>20</v>
      </c>
    </row>
    <row r="26" spans="1:13" x14ac:dyDescent="0.4">
      <c r="A26" s="1">
        <v>1091</v>
      </c>
      <c r="B26" s="2">
        <v>44854</v>
      </c>
      <c r="C26" s="1" t="s">
        <v>24</v>
      </c>
      <c r="D26" s="1" t="s">
        <v>14</v>
      </c>
      <c r="E26" s="1" t="s">
        <v>27</v>
      </c>
      <c r="F26" s="1" t="s">
        <v>26</v>
      </c>
      <c r="G26" s="1">
        <v>2</v>
      </c>
      <c r="H26" s="1">
        <v>222</v>
      </c>
      <c r="I26" s="1">
        <v>213</v>
      </c>
      <c r="J26" s="1">
        <v>55</v>
      </c>
      <c r="K26" s="1">
        <v>80</v>
      </c>
      <c r="L26" s="51">
        <v>4.2</v>
      </c>
      <c r="M26" s="1" t="s">
        <v>20</v>
      </c>
    </row>
    <row r="27" spans="1:13" x14ac:dyDescent="0.4">
      <c r="A27" s="1">
        <v>1057</v>
      </c>
      <c r="B27" s="2">
        <v>44857</v>
      </c>
      <c r="C27" s="1" t="s">
        <v>28</v>
      </c>
      <c r="D27" s="1" t="s">
        <v>14</v>
      </c>
      <c r="E27" s="1" t="s">
        <v>25</v>
      </c>
      <c r="F27" s="1" t="s">
        <v>29</v>
      </c>
      <c r="G27" s="1">
        <v>4</v>
      </c>
      <c r="H27" s="1">
        <v>681</v>
      </c>
      <c r="I27" s="1">
        <v>649</v>
      </c>
      <c r="J27" s="1">
        <v>50</v>
      </c>
      <c r="K27" s="1">
        <v>63</v>
      </c>
      <c r="L27" s="51">
        <v>4.8</v>
      </c>
      <c r="M27" s="1" t="s">
        <v>20</v>
      </c>
    </row>
    <row r="28" spans="1:13" x14ac:dyDescent="0.4">
      <c r="A28" s="1">
        <v>1037</v>
      </c>
      <c r="B28" s="2">
        <v>44859</v>
      </c>
      <c r="C28" s="1" t="s">
        <v>18</v>
      </c>
      <c r="D28" s="1" t="s">
        <v>14</v>
      </c>
      <c r="E28" s="1" t="s">
        <v>25</v>
      </c>
      <c r="F28" s="1" t="s">
        <v>19</v>
      </c>
      <c r="G28" s="1">
        <v>2</v>
      </c>
      <c r="H28" s="1">
        <v>679</v>
      </c>
      <c r="I28" s="1">
        <v>646</v>
      </c>
      <c r="J28" s="1">
        <v>62</v>
      </c>
      <c r="K28" s="1">
        <v>66</v>
      </c>
      <c r="L28" s="51">
        <v>4</v>
      </c>
      <c r="M28" s="1" t="s">
        <v>20</v>
      </c>
    </row>
    <row r="29" spans="1:13" x14ac:dyDescent="0.4">
      <c r="A29" s="1">
        <v>1052</v>
      </c>
      <c r="B29" s="2">
        <v>44859</v>
      </c>
      <c r="C29" s="1" t="s">
        <v>18</v>
      </c>
      <c r="D29" s="1" t="s">
        <v>14</v>
      </c>
      <c r="E29" s="1" t="s">
        <v>27</v>
      </c>
      <c r="F29" s="1" t="s">
        <v>19</v>
      </c>
      <c r="G29" s="1">
        <v>4</v>
      </c>
      <c r="H29" s="1">
        <v>246</v>
      </c>
      <c r="I29" s="1">
        <v>234</v>
      </c>
      <c r="J29" s="1">
        <v>50</v>
      </c>
      <c r="K29" s="1">
        <v>75</v>
      </c>
      <c r="L29" s="51">
        <v>4.2</v>
      </c>
      <c r="M29" s="1" t="s">
        <v>20</v>
      </c>
    </row>
    <row r="30" spans="1:13" x14ac:dyDescent="0.4">
      <c r="A30" s="1">
        <v>1019</v>
      </c>
      <c r="B30" s="2">
        <v>44860</v>
      </c>
      <c r="C30" s="1" t="s">
        <v>18</v>
      </c>
      <c r="D30" s="1" t="s">
        <v>14</v>
      </c>
      <c r="E30" s="1" t="s">
        <v>22</v>
      </c>
      <c r="F30" s="1" t="s">
        <v>19</v>
      </c>
      <c r="G30" s="1">
        <v>5</v>
      </c>
      <c r="H30" s="1">
        <v>458</v>
      </c>
      <c r="I30" s="1">
        <v>436</v>
      </c>
      <c r="J30" s="1">
        <v>60</v>
      </c>
      <c r="K30" s="1">
        <v>77</v>
      </c>
      <c r="L30" s="51">
        <v>4.8</v>
      </c>
      <c r="M30" s="1" t="s">
        <v>17</v>
      </c>
    </row>
    <row r="31" spans="1:13" x14ac:dyDescent="0.4">
      <c r="A31" s="1">
        <v>1099</v>
      </c>
      <c r="B31" s="2">
        <v>44864</v>
      </c>
      <c r="C31" s="1" t="s">
        <v>30</v>
      </c>
      <c r="D31" s="1" t="s">
        <v>31</v>
      </c>
      <c r="E31" s="1" t="s">
        <v>27</v>
      </c>
      <c r="F31" s="1" t="s">
        <v>32</v>
      </c>
      <c r="G31" s="1">
        <v>5</v>
      </c>
      <c r="H31" s="1">
        <v>765</v>
      </c>
      <c r="I31" s="1">
        <v>797</v>
      </c>
      <c r="J31" s="1">
        <v>50</v>
      </c>
      <c r="K31" s="1">
        <v>57</v>
      </c>
      <c r="L31" s="51">
        <v>4.5</v>
      </c>
      <c r="M31" s="1" t="s">
        <v>20</v>
      </c>
    </row>
    <row r="32" spans="1:13" x14ac:dyDescent="0.4">
      <c r="A32" s="1">
        <v>1106</v>
      </c>
      <c r="B32" s="2">
        <v>44865</v>
      </c>
      <c r="C32" s="1" t="s">
        <v>30</v>
      </c>
      <c r="D32" s="1" t="s">
        <v>31</v>
      </c>
      <c r="E32" s="1" t="s">
        <v>15</v>
      </c>
      <c r="F32" s="1" t="s">
        <v>32</v>
      </c>
      <c r="G32" s="1">
        <v>1</v>
      </c>
      <c r="H32" s="1">
        <v>712</v>
      </c>
      <c r="I32" s="1">
        <v>742</v>
      </c>
      <c r="J32" s="1">
        <v>63</v>
      </c>
      <c r="K32" s="1">
        <v>86</v>
      </c>
      <c r="L32" s="51">
        <v>4.5</v>
      </c>
      <c r="M32" s="1" t="s">
        <v>17</v>
      </c>
    </row>
    <row r="33" spans="1:13" x14ac:dyDescent="0.4">
      <c r="A33" s="1">
        <v>1085</v>
      </c>
      <c r="B33" s="2">
        <v>44866</v>
      </c>
      <c r="C33" s="1" t="s">
        <v>18</v>
      </c>
      <c r="D33" s="1" t="s">
        <v>14</v>
      </c>
      <c r="E33" s="1" t="s">
        <v>22</v>
      </c>
      <c r="F33" s="1" t="s">
        <v>19</v>
      </c>
      <c r="G33" s="1">
        <v>5</v>
      </c>
      <c r="H33" s="1">
        <v>1032</v>
      </c>
      <c r="I33" s="1">
        <v>993</v>
      </c>
      <c r="J33" s="1">
        <v>55</v>
      </c>
      <c r="K33" s="1">
        <v>87</v>
      </c>
      <c r="L33" s="51">
        <v>4.9000000000000004</v>
      </c>
      <c r="M33" s="1" t="s">
        <v>17</v>
      </c>
    </row>
    <row r="34" spans="1:13" x14ac:dyDescent="0.4">
      <c r="A34" s="1">
        <v>1124</v>
      </c>
      <c r="B34" s="2">
        <v>44868</v>
      </c>
      <c r="C34" s="1" t="s">
        <v>28</v>
      </c>
      <c r="D34" s="1" t="s">
        <v>14</v>
      </c>
      <c r="E34" s="1" t="s">
        <v>25</v>
      </c>
      <c r="F34" s="1" t="s">
        <v>29</v>
      </c>
      <c r="G34" s="1">
        <v>1</v>
      </c>
      <c r="H34" s="1">
        <v>248</v>
      </c>
      <c r="I34" s="1">
        <v>256</v>
      </c>
      <c r="J34" s="1">
        <v>50</v>
      </c>
      <c r="K34" s="1">
        <v>65</v>
      </c>
      <c r="L34" s="51">
        <v>4.9000000000000004</v>
      </c>
      <c r="M34" s="1" t="s">
        <v>20</v>
      </c>
    </row>
    <row r="35" spans="1:13" x14ac:dyDescent="0.4">
      <c r="A35" s="1">
        <v>1054</v>
      </c>
      <c r="B35" s="2">
        <v>44869</v>
      </c>
      <c r="C35" s="1" t="s">
        <v>21</v>
      </c>
      <c r="D35" s="1" t="s">
        <v>14</v>
      </c>
      <c r="E35" s="1" t="s">
        <v>25</v>
      </c>
      <c r="F35" s="1" t="s">
        <v>23</v>
      </c>
      <c r="G35" s="1">
        <v>3</v>
      </c>
      <c r="H35" s="1">
        <v>560</v>
      </c>
      <c r="I35" s="1">
        <v>533</v>
      </c>
      <c r="J35" s="1">
        <v>62</v>
      </c>
      <c r="K35" s="1">
        <v>67</v>
      </c>
      <c r="L35" s="51">
        <v>4.7</v>
      </c>
      <c r="M35" s="1" t="s">
        <v>20</v>
      </c>
    </row>
    <row r="36" spans="1:13" x14ac:dyDescent="0.4">
      <c r="A36" s="1">
        <v>1011</v>
      </c>
      <c r="B36" s="2">
        <v>44871</v>
      </c>
      <c r="C36" s="1" t="s">
        <v>28</v>
      </c>
      <c r="D36" s="1" t="s">
        <v>14</v>
      </c>
      <c r="E36" s="1" t="s">
        <v>15</v>
      </c>
      <c r="F36" s="1" t="s">
        <v>29</v>
      </c>
      <c r="G36" s="1">
        <v>1</v>
      </c>
      <c r="H36" s="1">
        <v>844</v>
      </c>
      <c r="I36" s="1">
        <v>803</v>
      </c>
      <c r="J36" s="1">
        <v>60</v>
      </c>
      <c r="K36" s="1">
        <v>85</v>
      </c>
      <c r="L36" s="51">
        <v>4.2</v>
      </c>
      <c r="M36" s="1" t="s">
        <v>17</v>
      </c>
    </row>
    <row r="37" spans="1:13" x14ac:dyDescent="0.4">
      <c r="A37" s="1">
        <v>1068</v>
      </c>
      <c r="B37" s="2">
        <v>44871</v>
      </c>
      <c r="C37" s="1" t="s">
        <v>18</v>
      </c>
      <c r="D37" s="1" t="s">
        <v>14</v>
      </c>
      <c r="E37" s="1" t="s">
        <v>15</v>
      </c>
      <c r="F37" s="1" t="s">
        <v>19</v>
      </c>
      <c r="G37" s="1">
        <v>1</v>
      </c>
      <c r="H37" s="1">
        <v>247</v>
      </c>
      <c r="I37" s="1">
        <v>238</v>
      </c>
      <c r="J37" s="1">
        <v>41</v>
      </c>
      <c r="K37" s="1">
        <v>90</v>
      </c>
      <c r="L37" s="51">
        <v>4.8</v>
      </c>
      <c r="M37" s="1" t="s">
        <v>17</v>
      </c>
    </row>
    <row r="38" spans="1:13" x14ac:dyDescent="0.4">
      <c r="A38" s="1">
        <v>1076</v>
      </c>
      <c r="B38" s="2">
        <v>44872</v>
      </c>
      <c r="C38" s="1" t="s">
        <v>18</v>
      </c>
      <c r="D38" s="1" t="s">
        <v>14</v>
      </c>
      <c r="E38" s="1" t="s">
        <v>27</v>
      </c>
      <c r="F38" s="1" t="s">
        <v>19</v>
      </c>
      <c r="G38" s="1">
        <v>4</v>
      </c>
      <c r="H38" s="1">
        <v>644</v>
      </c>
      <c r="I38" s="1">
        <v>619</v>
      </c>
      <c r="J38" s="1">
        <v>41</v>
      </c>
      <c r="K38" s="1">
        <v>77</v>
      </c>
      <c r="L38" s="51">
        <v>4.8</v>
      </c>
      <c r="M38" s="1" t="s">
        <v>17</v>
      </c>
    </row>
    <row r="39" spans="1:13" x14ac:dyDescent="0.4">
      <c r="A39" s="1">
        <v>1034</v>
      </c>
      <c r="B39" s="2">
        <v>44875</v>
      </c>
      <c r="C39" s="1" t="s">
        <v>28</v>
      </c>
      <c r="D39" s="1" t="s">
        <v>14</v>
      </c>
      <c r="E39" s="1" t="s">
        <v>25</v>
      </c>
      <c r="F39" s="1" t="s">
        <v>29</v>
      </c>
      <c r="G39" s="1">
        <v>1</v>
      </c>
      <c r="H39" s="1">
        <v>599</v>
      </c>
      <c r="I39" s="1">
        <v>570</v>
      </c>
      <c r="J39" s="1">
        <v>50</v>
      </c>
      <c r="K39" s="1">
        <v>63</v>
      </c>
      <c r="L39" s="51">
        <v>4.2</v>
      </c>
      <c r="M39" s="1" t="s">
        <v>20</v>
      </c>
    </row>
    <row r="40" spans="1:13" x14ac:dyDescent="0.4">
      <c r="A40" s="1">
        <v>1017</v>
      </c>
      <c r="B40" s="2">
        <v>44879</v>
      </c>
      <c r="C40" s="1" t="s">
        <v>13</v>
      </c>
      <c r="D40" s="1" t="s">
        <v>14</v>
      </c>
      <c r="E40" s="1" t="s">
        <v>22</v>
      </c>
      <c r="F40" s="1" t="s">
        <v>16</v>
      </c>
      <c r="G40" s="1">
        <v>3</v>
      </c>
      <c r="H40" s="1">
        <v>279</v>
      </c>
      <c r="I40" s="1">
        <v>265</v>
      </c>
      <c r="J40" s="1">
        <v>50</v>
      </c>
      <c r="K40" s="1">
        <v>87</v>
      </c>
      <c r="L40" s="51">
        <v>4</v>
      </c>
      <c r="M40" s="1" t="s">
        <v>17</v>
      </c>
    </row>
    <row r="41" spans="1:13" x14ac:dyDescent="0.4">
      <c r="A41" s="1">
        <v>1055</v>
      </c>
      <c r="B41" s="2">
        <v>44880</v>
      </c>
      <c r="C41" s="1" t="s">
        <v>28</v>
      </c>
      <c r="D41" s="1" t="s">
        <v>14</v>
      </c>
      <c r="E41" s="1" t="s">
        <v>22</v>
      </c>
      <c r="F41" s="1" t="s">
        <v>29</v>
      </c>
      <c r="G41" s="1">
        <v>2</v>
      </c>
      <c r="H41" s="1">
        <v>131</v>
      </c>
      <c r="I41" s="1">
        <v>125</v>
      </c>
      <c r="J41" s="1">
        <v>66</v>
      </c>
      <c r="K41" s="1">
        <v>90</v>
      </c>
      <c r="L41" s="51">
        <v>3.5</v>
      </c>
      <c r="M41" s="1" t="s">
        <v>17</v>
      </c>
    </row>
    <row r="42" spans="1:13" x14ac:dyDescent="0.4">
      <c r="A42" s="1">
        <v>1083</v>
      </c>
      <c r="B42" s="2">
        <v>44883</v>
      </c>
      <c r="C42" s="1" t="s">
        <v>28</v>
      </c>
      <c r="D42" s="1" t="s">
        <v>14</v>
      </c>
      <c r="E42" s="1" t="s">
        <v>15</v>
      </c>
      <c r="F42" s="1" t="s">
        <v>29</v>
      </c>
      <c r="G42" s="1">
        <v>4</v>
      </c>
      <c r="H42" s="1">
        <v>904</v>
      </c>
      <c r="I42" s="1">
        <v>869</v>
      </c>
      <c r="J42" s="1">
        <v>50</v>
      </c>
      <c r="K42" s="1">
        <v>75</v>
      </c>
      <c r="L42" s="51">
        <v>4.7</v>
      </c>
      <c r="M42" s="1" t="s">
        <v>17</v>
      </c>
    </row>
    <row r="43" spans="1:13" x14ac:dyDescent="0.4">
      <c r="A43" s="1">
        <v>1049</v>
      </c>
      <c r="B43" s="2">
        <v>44885</v>
      </c>
      <c r="C43" s="1" t="s">
        <v>13</v>
      </c>
      <c r="D43" s="1" t="s">
        <v>14</v>
      </c>
      <c r="E43" s="1" t="s">
        <v>15</v>
      </c>
      <c r="F43" s="1" t="s">
        <v>16</v>
      </c>
      <c r="G43" s="1">
        <v>2</v>
      </c>
      <c r="H43" s="1">
        <v>544</v>
      </c>
      <c r="I43" s="1">
        <v>518</v>
      </c>
      <c r="J43" s="1">
        <v>50</v>
      </c>
      <c r="K43" s="1">
        <v>70</v>
      </c>
      <c r="L43" s="51">
        <v>4.2</v>
      </c>
      <c r="M43" s="1" t="s">
        <v>17</v>
      </c>
    </row>
    <row r="44" spans="1:13" x14ac:dyDescent="0.4">
      <c r="A44" s="1">
        <v>1047</v>
      </c>
      <c r="B44" s="2">
        <v>44892</v>
      </c>
      <c r="C44" s="1" t="s">
        <v>18</v>
      </c>
      <c r="D44" s="1" t="s">
        <v>14</v>
      </c>
      <c r="E44" s="1" t="s">
        <v>22</v>
      </c>
      <c r="F44" s="1" t="s">
        <v>19</v>
      </c>
      <c r="G44" s="1">
        <v>2</v>
      </c>
      <c r="H44" s="1">
        <v>636</v>
      </c>
      <c r="I44" s="1">
        <v>606</v>
      </c>
      <c r="J44" s="1">
        <v>60</v>
      </c>
      <c r="K44" s="1">
        <v>86</v>
      </c>
      <c r="L44" s="51">
        <v>4.7</v>
      </c>
      <c r="M44" s="1" t="s">
        <v>17</v>
      </c>
    </row>
    <row r="45" spans="1:13" x14ac:dyDescent="0.4">
      <c r="A45" s="1">
        <v>1062</v>
      </c>
      <c r="B45" s="2">
        <v>44892</v>
      </c>
      <c r="C45" s="1" t="s">
        <v>13</v>
      </c>
      <c r="D45" s="1" t="s">
        <v>14</v>
      </c>
      <c r="E45" s="1" t="s">
        <v>25</v>
      </c>
      <c r="F45" s="1" t="s">
        <v>16</v>
      </c>
      <c r="G45" s="1">
        <v>5</v>
      </c>
      <c r="H45" s="1">
        <v>730</v>
      </c>
      <c r="I45" s="1">
        <v>702</v>
      </c>
      <c r="J45" s="1">
        <v>66</v>
      </c>
      <c r="K45" s="1">
        <v>65</v>
      </c>
      <c r="L45" s="51">
        <v>4.7</v>
      </c>
      <c r="M45" s="1" t="s">
        <v>20</v>
      </c>
    </row>
    <row r="46" spans="1:13" x14ac:dyDescent="0.4">
      <c r="A46" s="1">
        <v>1040</v>
      </c>
      <c r="B46" s="2">
        <v>44896</v>
      </c>
      <c r="C46" s="1" t="s">
        <v>24</v>
      </c>
      <c r="D46" s="1" t="s">
        <v>14</v>
      </c>
      <c r="E46" s="1" t="s">
        <v>15</v>
      </c>
      <c r="F46" s="1" t="s">
        <v>26</v>
      </c>
      <c r="G46" s="1">
        <v>5</v>
      </c>
      <c r="H46" s="1">
        <v>748</v>
      </c>
      <c r="I46" s="1">
        <v>712</v>
      </c>
      <c r="J46" s="1">
        <v>62</v>
      </c>
      <c r="K46" s="1">
        <v>74</v>
      </c>
      <c r="L46" s="51">
        <v>4.2</v>
      </c>
      <c r="M46" s="1" t="s">
        <v>17</v>
      </c>
    </row>
    <row r="47" spans="1:13" x14ac:dyDescent="0.4">
      <c r="A47" s="1">
        <v>1048</v>
      </c>
      <c r="B47" s="2">
        <v>44897</v>
      </c>
      <c r="C47" s="1" t="s">
        <v>24</v>
      </c>
      <c r="D47" s="1" t="s">
        <v>14</v>
      </c>
      <c r="E47" s="1" t="s">
        <v>15</v>
      </c>
      <c r="F47" s="1" t="s">
        <v>26</v>
      </c>
      <c r="G47" s="1">
        <v>5</v>
      </c>
      <c r="H47" s="1">
        <v>529</v>
      </c>
      <c r="I47" s="1">
        <v>503</v>
      </c>
      <c r="J47" s="1">
        <v>63</v>
      </c>
      <c r="K47" s="1">
        <v>74</v>
      </c>
      <c r="L47" s="51">
        <v>4.2</v>
      </c>
      <c r="M47" s="1" t="s">
        <v>17</v>
      </c>
    </row>
    <row r="48" spans="1:13" x14ac:dyDescent="0.4">
      <c r="A48" s="1">
        <v>1111</v>
      </c>
      <c r="B48" s="2">
        <v>44900</v>
      </c>
      <c r="C48" s="1" t="s">
        <v>21</v>
      </c>
      <c r="D48" s="1" t="s">
        <v>14</v>
      </c>
      <c r="E48" s="1" t="s">
        <v>25</v>
      </c>
      <c r="F48" s="1" t="s">
        <v>23</v>
      </c>
      <c r="G48" s="1">
        <v>5</v>
      </c>
      <c r="H48" s="1">
        <v>755</v>
      </c>
      <c r="I48" s="1">
        <v>786</v>
      </c>
      <c r="J48" s="1">
        <v>50</v>
      </c>
      <c r="K48" s="1">
        <v>58</v>
      </c>
      <c r="L48" s="51">
        <v>4.8</v>
      </c>
      <c r="M48" s="1" t="s">
        <v>20</v>
      </c>
    </row>
    <row r="49" spans="1:13" x14ac:dyDescent="0.4">
      <c r="A49" s="1">
        <v>1032</v>
      </c>
      <c r="B49" s="2">
        <v>44902</v>
      </c>
      <c r="C49" s="1" t="s">
        <v>13</v>
      </c>
      <c r="D49" s="1" t="s">
        <v>14</v>
      </c>
      <c r="E49" s="1" t="s">
        <v>15</v>
      </c>
      <c r="F49" s="1" t="s">
        <v>16</v>
      </c>
      <c r="G49" s="1">
        <v>3</v>
      </c>
      <c r="H49" s="1">
        <v>506</v>
      </c>
      <c r="I49" s="1">
        <v>482</v>
      </c>
      <c r="J49" s="1">
        <v>50</v>
      </c>
      <c r="K49" s="1">
        <v>74</v>
      </c>
      <c r="L49" s="51">
        <v>4.2</v>
      </c>
      <c r="M49" s="1" t="s">
        <v>17</v>
      </c>
    </row>
    <row r="50" spans="1:13" x14ac:dyDescent="0.4">
      <c r="A50" s="1">
        <v>1065</v>
      </c>
      <c r="B50" s="2">
        <v>44904</v>
      </c>
      <c r="C50" s="1" t="s">
        <v>21</v>
      </c>
      <c r="D50" s="1" t="s">
        <v>14</v>
      </c>
      <c r="E50" s="1" t="s">
        <v>22</v>
      </c>
      <c r="F50" s="1" t="s">
        <v>23</v>
      </c>
      <c r="G50" s="1">
        <v>4</v>
      </c>
      <c r="H50" s="1">
        <v>505</v>
      </c>
      <c r="I50" s="1">
        <v>486</v>
      </c>
      <c r="J50" s="1">
        <v>60</v>
      </c>
      <c r="K50" s="1">
        <v>85</v>
      </c>
      <c r="L50" s="51">
        <v>4.9000000000000004</v>
      </c>
      <c r="M50" s="1" t="s">
        <v>17</v>
      </c>
    </row>
    <row r="51" spans="1:13" x14ac:dyDescent="0.4">
      <c r="A51" s="1">
        <v>1036</v>
      </c>
      <c r="B51" s="2">
        <v>44905</v>
      </c>
      <c r="C51" s="1" t="s">
        <v>30</v>
      </c>
      <c r="D51" s="1" t="s">
        <v>31</v>
      </c>
      <c r="E51" s="1" t="s">
        <v>25</v>
      </c>
      <c r="F51" s="1" t="s">
        <v>32</v>
      </c>
      <c r="G51" s="1">
        <v>3</v>
      </c>
      <c r="H51" s="1">
        <v>321</v>
      </c>
      <c r="I51" s="1">
        <v>305</v>
      </c>
      <c r="J51" s="1">
        <v>61</v>
      </c>
      <c r="K51" s="1">
        <v>63</v>
      </c>
      <c r="L51" s="51">
        <v>4.0999999999999996</v>
      </c>
      <c r="M51" s="1" t="s">
        <v>20</v>
      </c>
    </row>
    <row r="52" spans="1:13" x14ac:dyDescent="0.4">
      <c r="A52" s="1">
        <v>1125</v>
      </c>
      <c r="B52" s="2">
        <v>44909</v>
      </c>
      <c r="C52" s="1" t="s">
        <v>13</v>
      </c>
      <c r="D52" s="1" t="s">
        <v>14</v>
      </c>
      <c r="E52" s="1" t="s">
        <v>27</v>
      </c>
      <c r="F52" s="1" t="s">
        <v>16</v>
      </c>
      <c r="G52" s="1">
        <v>2</v>
      </c>
      <c r="H52" s="1">
        <v>733</v>
      </c>
      <c r="I52" s="1">
        <v>756</v>
      </c>
      <c r="J52" s="1">
        <v>60</v>
      </c>
      <c r="K52" s="1">
        <v>65</v>
      </c>
      <c r="L52" s="51">
        <v>4.7</v>
      </c>
      <c r="M52" s="1" t="s">
        <v>20</v>
      </c>
    </row>
    <row r="53" spans="1:13" x14ac:dyDescent="0.4">
      <c r="A53" s="1">
        <v>1118</v>
      </c>
      <c r="B53" s="2">
        <v>44911</v>
      </c>
      <c r="C53" s="1" t="s">
        <v>30</v>
      </c>
      <c r="D53" s="1" t="s">
        <v>31</v>
      </c>
      <c r="E53" s="1" t="s">
        <v>15</v>
      </c>
      <c r="F53" s="1" t="s">
        <v>32</v>
      </c>
      <c r="G53" s="1">
        <v>2</v>
      </c>
      <c r="H53" s="1">
        <v>287</v>
      </c>
      <c r="I53" s="1">
        <v>299</v>
      </c>
      <c r="J53" s="1">
        <v>60</v>
      </c>
      <c r="K53" s="1">
        <v>87</v>
      </c>
      <c r="L53" s="51">
        <v>4.0999999999999996</v>
      </c>
      <c r="M53" s="1" t="s">
        <v>17</v>
      </c>
    </row>
    <row r="54" spans="1:13" x14ac:dyDescent="0.4">
      <c r="A54" s="1">
        <v>1084</v>
      </c>
      <c r="B54" s="2">
        <v>44912</v>
      </c>
      <c r="C54" s="1" t="s">
        <v>13</v>
      </c>
      <c r="D54" s="1" t="s">
        <v>14</v>
      </c>
      <c r="E54" s="1" t="s">
        <v>15</v>
      </c>
      <c r="F54" s="1" t="s">
        <v>16</v>
      </c>
      <c r="G54" s="1">
        <v>3</v>
      </c>
      <c r="H54" s="1">
        <v>307</v>
      </c>
      <c r="I54" s="1">
        <v>295</v>
      </c>
      <c r="J54" s="1">
        <v>60</v>
      </c>
      <c r="K54" s="1">
        <v>75</v>
      </c>
      <c r="L54" s="51">
        <v>4.8</v>
      </c>
      <c r="M54" s="1" t="s">
        <v>17</v>
      </c>
    </row>
    <row r="55" spans="1:13" x14ac:dyDescent="0.4">
      <c r="A55" s="1">
        <v>1053</v>
      </c>
      <c r="B55" s="2">
        <v>44914</v>
      </c>
      <c r="C55" s="1" t="s">
        <v>18</v>
      </c>
      <c r="D55" s="1" t="s">
        <v>14</v>
      </c>
      <c r="E55" s="1" t="s">
        <v>22</v>
      </c>
      <c r="F55" s="1" t="s">
        <v>19</v>
      </c>
      <c r="G55" s="1">
        <v>4</v>
      </c>
      <c r="H55" s="1">
        <v>739</v>
      </c>
      <c r="I55" s="1">
        <v>704</v>
      </c>
      <c r="J55" s="1">
        <v>66</v>
      </c>
      <c r="K55" s="1">
        <v>87</v>
      </c>
      <c r="L55" s="51">
        <v>4</v>
      </c>
      <c r="M55" s="1" t="s">
        <v>17</v>
      </c>
    </row>
    <row r="56" spans="1:13" x14ac:dyDescent="0.4">
      <c r="A56" s="1">
        <v>1077</v>
      </c>
      <c r="B56" s="2">
        <v>44916</v>
      </c>
      <c r="C56" s="1" t="s">
        <v>30</v>
      </c>
      <c r="D56" s="1" t="s">
        <v>31</v>
      </c>
      <c r="E56" s="1" t="s">
        <v>27</v>
      </c>
      <c r="F56" s="1" t="s">
        <v>32</v>
      </c>
      <c r="G56" s="1">
        <v>1</v>
      </c>
      <c r="H56" s="1">
        <v>985</v>
      </c>
      <c r="I56" s="1">
        <v>947</v>
      </c>
      <c r="J56" s="1">
        <v>60</v>
      </c>
      <c r="K56" s="1">
        <v>70</v>
      </c>
      <c r="L56" s="51">
        <v>4.7</v>
      </c>
      <c r="M56" s="1" t="s">
        <v>20</v>
      </c>
    </row>
    <row r="57" spans="1:13" x14ac:dyDescent="0.4">
      <c r="A57" s="1">
        <v>1031</v>
      </c>
      <c r="B57" s="2">
        <v>44921</v>
      </c>
      <c r="C57" s="1" t="s">
        <v>24</v>
      </c>
      <c r="D57" s="1" t="s">
        <v>14</v>
      </c>
      <c r="E57" s="1" t="s">
        <v>25</v>
      </c>
      <c r="F57" s="1" t="s">
        <v>26</v>
      </c>
      <c r="G57" s="1">
        <v>1</v>
      </c>
      <c r="H57" s="1">
        <v>874</v>
      </c>
      <c r="I57" s="1">
        <v>833</v>
      </c>
      <c r="J57" s="1">
        <v>61</v>
      </c>
      <c r="K57" s="1">
        <v>69</v>
      </c>
      <c r="L57" s="51">
        <v>4.0999999999999996</v>
      </c>
      <c r="M57" s="1" t="s">
        <v>20</v>
      </c>
    </row>
    <row r="58" spans="1:13" x14ac:dyDescent="0.4">
      <c r="A58" s="1">
        <v>1020</v>
      </c>
      <c r="B58" s="2">
        <v>44925</v>
      </c>
      <c r="C58" s="1" t="s">
        <v>21</v>
      </c>
      <c r="D58" s="1" t="s">
        <v>14</v>
      </c>
      <c r="E58" s="1" t="s">
        <v>22</v>
      </c>
      <c r="F58" s="1" t="s">
        <v>23</v>
      </c>
      <c r="G58" s="1">
        <v>4</v>
      </c>
      <c r="H58" s="1">
        <v>607</v>
      </c>
      <c r="I58" s="1">
        <v>578</v>
      </c>
      <c r="J58" s="1">
        <v>41</v>
      </c>
      <c r="K58" s="1">
        <v>74</v>
      </c>
      <c r="L58" s="51">
        <v>4.7</v>
      </c>
      <c r="M58" s="1" t="s">
        <v>17</v>
      </c>
    </row>
    <row r="59" spans="1:13" x14ac:dyDescent="0.4">
      <c r="A59" s="1">
        <v>1102</v>
      </c>
      <c r="B59" s="2">
        <v>44926</v>
      </c>
      <c r="C59" s="1" t="s">
        <v>24</v>
      </c>
      <c r="D59" s="1" t="s">
        <v>14</v>
      </c>
      <c r="E59" s="1" t="s">
        <v>25</v>
      </c>
      <c r="F59" s="1" t="s">
        <v>26</v>
      </c>
      <c r="G59" s="1">
        <v>2</v>
      </c>
      <c r="H59" s="1">
        <v>144</v>
      </c>
      <c r="I59" s="1">
        <v>150</v>
      </c>
      <c r="J59" s="1">
        <v>53</v>
      </c>
      <c r="K59" s="1">
        <v>68</v>
      </c>
      <c r="L59" s="51">
        <v>4.5</v>
      </c>
      <c r="M59" s="1" t="s">
        <v>20</v>
      </c>
    </row>
    <row r="60" spans="1:13" x14ac:dyDescent="0.4">
      <c r="A60" s="1">
        <v>1030</v>
      </c>
      <c r="B60" s="2">
        <v>44930</v>
      </c>
      <c r="C60" s="1" t="s">
        <v>30</v>
      </c>
      <c r="D60" s="1" t="s">
        <v>31</v>
      </c>
      <c r="E60" s="1" t="s">
        <v>15</v>
      </c>
      <c r="F60" s="1" t="s">
        <v>32</v>
      </c>
      <c r="G60" s="1">
        <v>1</v>
      </c>
      <c r="H60" s="1">
        <v>177</v>
      </c>
      <c r="I60" s="1">
        <v>169</v>
      </c>
      <c r="J60" s="1">
        <v>55</v>
      </c>
      <c r="K60" s="1">
        <v>77</v>
      </c>
      <c r="L60" s="51">
        <v>3.5</v>
      </c>
      <c r="M60" s="1" t="s">
        <v>17</v>
      </c>
    </row>
    <row r="61" spans="1:13" x14ac:dyDescent="0.4">
      <c r="A61" s="1">
        <v>1004</v>
      </c>
      <c r="B61" s="2">
        <v>44938</v>
      </c>
      <c r="C61" s="1" t="s">
        <v>28</v>
      </c>
      <c r="D61" s="1" t="s">
        <v>14</v>
      </c>
      <c r="E61" s="1" t="s">
        <v>15</v>
      </c>
      <c r="F61" s="1" t="s">
        <v>29</v>
      </c>
      <c r="G61" s="1">
        <v>2</v>
      </c>
      <c r="H61" s="1">
        <v>865</v>
      </c>
      <c r="I61" s="1">
        <v>824</v>
      </c>
      <c r="J61" s="1">
        <v>50</v>
      </c>
      <c r="K61" s="1">
        <v>77</v>
      </c>
      <c r="L61" s="51">
        <v>4.2</v>
      </c>
      <c r="M61" s="1" t="s">
        <v>17</v>
      </c>
    </row>
    <row r="62" spans="1:13" x14ac:dyDescent="0.4">
      <c r="A62" s="1">
        <v>1022</v>
      </c>
      <c r="B62" s="2">
        <v>44938</v>
      </c>
      <c r="C62" s="1" t="s">
        <v>13</v>
      </c>
      <c r="D62" s="1" t="s">
        <v>14</v>
      </c>
      <c r="E62" s="1" t="s">
        <v>25</v>
      </c>
      <c r="F62" s="1" t="s">
        <v>16</v>
      </c>
      <c r="G62" s="1">
        <v>1</v>
      </c>
      <c r="H62" s="1">
        <v>697</v>
      </c>
      <c r="I62" s="1">
        <v>664</v>
      </c>
      <c r="J62" s="1">
        <v>50</v>
      </c>
      <c r="K62" s="1">
        <v>90</v>
      </c>
      <c r="L62" s="51">
        <v>4.5</v>
      </c>
      <c r="M62" s="1" t="s">
        <v>20</v>
      </c>
    </row>
    <row r="63" spans="1:13" x14ac:dyDescent="0.4">
      <c r="A63" s="1">
        <v>1117</v>
      </c>
      <c r="B63" s="2">
        <v>44938</v>
      </c>
      <c r="C63" s="1" t="s">
        <v>28</v>
      </c>
      <c r="D63" s="1" t="s">
        <v>14</v>
      </c>
      <c r="E63" s="1" t="s">
        <v>15</v>
      </c>
      <c r="F63" s="1" t="s">
        <v>29</v>
      </c>
      <c r="G63" s="1">
        <v>4</v>
      </c>
      <c r="H63" s="1">
        <v>260</v>
      </c>
      <c r="I63" s="1">
        <v>271</v>
      </c>
      <c r="J63" s="1">
        <v>50</v>
      </c>
      <c r="K63" s="1">
        <v>87</v>
      </c>
      <c r="L63" s="51">
        <v>3.5</v>
      </c>
      <c r="M63" s="1" t="s">
        <v>17</v>
      </c>
    </row>
    <row r="64" spans="1:13" x14ac:dyDescent="0.4">
      <c r="A64" s="1">
        <v>1025</v>
      </c>
      <c r="B64" s="2">
        <v>44939</v>
      </c>
      <c r="C64" s="1" t="s">
        <v>30</v>
      </c>
      <c r="D64" s="1" t="s">
        <v>31</v>
      </c>
      <c r="E64" s="1" t="s">
        <v>27</v>
      </c>
      <c r="F64" s="1" t="s">
        <v>32</v>
      </c>
      <c r="G64" s="1">
        <v>5</v>
      </c>
      <c r="H64" s="1">
        <v>800</v>
      </c>
      <c r="I64" s="1">
        <v>761</v>
      </c>
      <c r="J64" s="1">
        <v>62</v>
      </c>
      <c r="K64" s="1">
        <v>75</v>
      </c>
      <c r="L64" s="51">
        <v>4.5999999999999996</v>
      </c>
      <c r="M64" s="1" t="s">
        <v>20</v>
      </c>
    </row>
    <row r="65" spans="1:13" x14ac:dyDescent="0.4">
      <c r="A65" s="1">
        <v>1070</v>
      </c>
      <c r="B65" s="2">
        <v>44940</v>
      </c>
      <c r="C65" s="1" t="s">
        <v>13</v>
      </c>
      <c r="D65" s="1" t="s">
        <v>14</v>
      </c>
      <c r="E65" s="1" t="s">
        <v>25</v>
      </c>
      <c r="F65" s="1" t="s">
        <v>16</v>
      </c>
      <c r="G65" s="1">
        <v>1</v>
      </c>
      <c r="H65" s="1">
        <v>981</v>
      </c>
      <c r="I65" s="1">
        <v>943</v>
      </c>
      <c r="J65" s="1">
        <v>66</v>
      </c>
      <c r="K65" s="1">
        <v>85</v>
      </c>
      <c r="L65" s="51">
        <v>4</v>
      </c>
      <c r="M65" s="1" t="s">
        <v>20</v>
      </c>
    </row>
    <row r="66" spans="1:13" x14ac:dyDescent="0.4">
      <c r="A66" s="1">
        <v>1105</v>
      </c>
      <c r="B66" s="2">
        <v>44943</v>
      </c>
      <c r="C66" s="1" t="s">
        <v>28</v>
      </c>
      <c r="D66" s="1" t="s">
        <v>14</v>
      </c>
      <c r="E66" s="1" t="s">
        <v>27</v>
      </c>
      <c r="F66" s="1" t="s">
        <v>29</v>
      </c>
      <c r="G66" s="1">
        <v>4</v>
      </c>
      <c r="H66" s="1">
        <v>165</v>
      </c>
      <c r="I66" s="1">
        <v>172</v>
      </c>
      <c r="J66" s="1">
        <v>68</v>
      </c>
      <c r="K66" s="1">
        <v>65</v>
      </c>
      <c r="L66" s="51">
        <v>4.2</v>
      </c>
      <c r="M66" s="1" t="s">
        <v>20</v>
      </c>
    </row>
    <row r="67" spans="1:13" x14ac:dyDescent="0.4">
      <c r="A67" s="1">
        <v>1028</v>
      </c>
      <c r="B67" s="2">
        <v>44945</v>
      </c>
      <c r="C67" s="1" t="s">
        <v>21</v>
      </c>
      <c r="D67" s="1" t="s">
        <v>14</v>
      </c>
      <c r="E67" s="1" t="s">
        <v>27</v>
      </c>
      <c r="F67" s="1" t="s">
        <v>23</v>
      </c>
      <c r="G67" s="1">
        <v>3</v>
      </c>
      <c r="H67" s="1">
        <v>844</v>
      </c>
      <c r="I67" s="1">
        <v>804</v>
      </c>
      <c r="J67" s="1">
        <v>63</v>
      </c>
      <c r="K67" s="1">
        <v>77</v>
      </c>
      <c r="L67" s="51">
        <v>4.0999999999999996</v>
      </c>
      <c r="M67" s="1" t="s">
        <v>20</v>
      </c>
    </row>
    <row r="68" spans="1:13" x14ac:dyDescent="0.4">
      <c r="A68" s="1">
        <v>1113</v>
      </c>
      <c r="B68" s="2">
        <v>44946</v>
      </c>
      <c r="C68" s="1" t="s">
        <v>13</v>
      </c>
      <c r="D68" s="1" t="s">
        <v>14</v>
      </c>
      <c r="E68" s="1" t="s">
        <v>27</v>
      </c>
      <c r="F68" s="1" t="s">
        <v>16</v>
      </c>
      <c r="G68" s="1">
        <v>2</v>
      </c>
      <c r="H68" s="1">
        <v>918</v>
      </c>
      <c r="I68" s="1">
        <v>956</v>
      </c>
      <c r="J68" s="1">
        <v>63</v>
      </c>
      <c r="K68" s="1">
        <v>80</v>
      </c>
      <c r="L68" s="51">
        <v>4</v>
      </c>
      <c r="M68" s="1" t="s">
        <v>20</v>
      </c>
    </row>
    <row r="69" spans="1:13" x14ac:dyDescent="0.4">
      <c r="A69" s="1">
        <v>1109</v>
      </c>
      <c r="B69" s="2">
        <v>44947</v>
      </c>
      <c r="C69" s="1" t="s">
        <v>21</v>
      </c>
      <c r="D69" s="1" t="s">
        <v>14</v>
      </c>
      <c r="E69" s="1" t="s">
        <v>15</v>
      </c>
      <c r="F69" s="1" t="s">
        <v>23</v>
      </c>
      <c r="G69" s="1">
        <v>5</v>
      </c>
      <c r="H69" s="1">
        <v>862</v>
      </c>
      <c r="I69" s="1">
        <v>898</v>
      </c>
      <c r="J69" s="1">
        <v>41</v>
      </c>
      <c r="K69" s="1">
        <v>80</v>
      </c>
      <c r="L69" s="51">
        <v>4.8</v>
      </c>
      <c r="M69" s="1" t="s">
        <v>17</v>
      </c>
    </row>
    <row r="70" spans="1:13" x14ac:dyDescent="0.4">
      <c r="A70" s="1">
        <v>1122</v>
      </c>
      <c r="B70" s="2">
        <v>44947</v>
      </c>
      <c r="C70" s="1" t="s">
        <v>13</v>
      </c>
      <c r="D70" s="1" t="s">
        <v>14</v>
      </c>
      <c r="E70" s="1" t="s">
        <v>22</v>
      </c>
      <c r="F70" s="1" t="s">
        <v>16</v>
      </c>
      <c r="G70" s="1">
        <v>3</v>
      </c>
      <c r="H70" s="1">
        <v>426</v>
      </c>
      <c r="I70" s="1">
        <v>444</v>
      </c>
      <c r="J70" s="1">
        <v>55</v>
      </c>
      <c r="K70" s="1">
        <v>77</v>
      </c>
      <c r="L70" s="51">
        <v>4.2</v>
      </c>
      <c r="M70" s="1" t="s">
        <v>17</v>
      </c>
    </row>
    <row r="71" spans="1:13" x14ac:dyDescent="0.4">
      <c r="A71" s="1">
        <v>1039</v>
      </c>
      <c r="B71" s="2">
        <v>44950</v>
      </c>
      <c r="C71" s="1" t="s">
        <v>13</v>
      </c>
      <c r="D71" s="1" t="s">
        <v>14</v>
      </c>
      <c r="E71" s="1" t="s">
        <v>22</v>
      </c>
      <c r="F71" s="1" t="s">
        <v>16</v>
      </c>
      <c r="G71" s="1">
        <v>5</v>
      </c>
      <c r="H71" s="1">
        <v>546</v>
      </c>
      <c r="I71" s="1">
        <v>520</v>
      </c>
      <c r="J71" s="1">
        <v>41</v>
      </c>
      <c r="K71" s="1">
        <v>65</v>
      </c>
      <c r="L71" s="51">
        <v>4.2</v>
      </c>
      <c r="M71" s="1" t="s">
        <v>17</v>
      </c>
    </row>
    <row r="72" spans="1:13" x14ac:dyDescent="0.4">
      <c r="A72" s="1">
        <v>1107</v>
      </c>
      <c r="B72" s="2">
        <v>44952</v>
      </c>
      <c r="C72" s="1" t="s">
        <v>28</v>
      </c>
      <c r="D72" s="1" t="s">
        <v>14</v>
      </c>
      <c r="E72" s="1" t="s">
        <v>25</v>
      </c>
      <c r="F72" s="1" t="s">
        <v>29</v>
      </c>
      <c r="G72" s="1">
        <v>2</v>
      </c>
      <c r="H72" s="1">
        <v>222</v>
      </c>
      <c r="I72" s="1">
        <v>231</v>
      </c>
      <c r="J72" s="1">
        <v>50</v>
      </c>
      <c r="K72" s="1">
        <v>80</v>
      </c>
      <c r="L72" s="51">
        <v>4</v>
      </c>
      <c r="M72" s="1" t="s">
        <v>20</v>
      </c>
    </row>
    <row r="73" spans="1:13" x14ac:dyDescent="0.4">
      <c r="A73" s="1">
        <v>1123</v>
      </c>
      <c r="B73" s="2">
        <v>44957</v>
      </c>
      <c r="C73" s="1" t="s">
        <v>24</v>
      </c>
      <c r="D73" s="1" t="s">
        <v>14</v>
      </c>
      <c r="E73" s="1" t="s">
        <v>15</v>
      </c>
      <c r="F73" s="1" t="s">
        <v>26</v>
      </c>
      <c r="G73" s="1">
        <v>4</v>
      </c>
      <c r="H73" s="1">
        <v>244</v>
      </c>
      <c r="I73" s="1">
        <v>254</v>
      </c>
      <c r="J73" s="1">
        <v>55</v>
      </c>
      <c r="K73" s="1">
        <v>70</v>
      </c>
      <c r="L73" s="51">
        <v>4.2</v>
      </c>
      <c r="M73" s="1" t="s">
        <v>17</v>
      </c>
    </row>
    <row r="74" spans="1:13" x14ac:dyDescent="0.4">
      <c r="A74" s="1">
        <v>1056</v>
      </c>
      <c r="B74" s="2">
        <v>44973</v>
      </c>
      <c r="C74" s="1" t="s">
        <v>21</v>
      </c>
      <c r="D74" s="1" t="s">
        <v>14</v>
      </c>
      <c r="E74" s="1" t="s">
        <v>15</v>
      </c>
      <c r="F74" s="1" t="s">
        <v>23</v>
      </c>
      <c r="G74" s="1">
        <v>2</v>
      </c>
      <c r="H74" s="1">
        <v>464</v>
      </c>
      <c r="I74" s="1">
        <v>442</v>
      </c>
      <c r="J74" s="1">
        <v>63</v>
      </c>
      <c r="K74" s="1">
        <v>75</v>
      </c>
      <c r="L74" s="51">
        <v>4.8</v>
      </c>
      <c r="M74" s="1" t="s">
        <v>17</v>
      </c>
    </row>
    <row r="75" spans="1:13" x14ac:dyDescent="0.4">
      <c r="A75" s="1">
        <v>1014</v>
      </c>
      <c r="B75" s="2">
        <v>44978</v>
      </c>
      <c r="C75" s="1" t="s">
        <v>28</v>
      </c>
      <c r="D75" s="1" t="s">
        <v>14</v>
      </c>
      <c r="E75" s="1" t="s">
        <v>27</v>
      </c>
      <c r="F75" s="1" t="s">
        <v>29</v>
      </c>
      <c r="G75" s="1">
        <v>2</v>
      </c>
      <c r="H75" s="1">
        <v>940</v>
      </c>
      <c r="I75" s="1">
        <v>895</v>
      </c>
      <c r="J75" s="1">
        <v>60</v>
      </c>
      <c r="K75" s="1">
        <v>75</v>
      </c>
      <c r="L75" s="51">
        <v>4.0999999999999996</v>
      </c>
      <c r="M75" s="1" t="s">
        <v>20</v>
      </c>
    </row>
    <row r="76" spans="1:13" x14ac:dyDescent="0.4">
      <c r="A76" s="1">
        <v>1003</v>
      </c>
      <c r="B76" s="2">
        <v>44981</v>
      </c>
      <c r="C76" s="1" t="s">
        <v>13</v>
      </c>
      <c r="D76" s="1" t="s">
        <v>14</v>
      </c>
      <c r="E76" s="1" t="s">
        <v>27</v>
      </c>
      <c r="F76" s="1" t="s">
        <v>16</v>
      </c>
      <c r="G76" s="1">
        <v>4</v>
      </c>
      <c r="H76" s="1">
        <v>815</v>
      </c>
      <c r="I76" s="1">
        <v>777</v>
      </c>
      <c r="J76" s="1">
        <v>50</v>
      </c>
      <c r="K76" s="1">
        <v>85</v>
      </c>
      <c r="L76" s="51">
        <v>3.5</v>
      </c>
      <c r="M76" s="1" t="s">
        <v>20</v>
      </c>
    </row>
    <row r="77" spans="1:13" x14ac:dyDescent="0.4">
      <c r="A77" s="1">
        <v>1029</v>
      </c>
      <c r="B77" s="2">
        <v>44982</v>
      </c>
      <c r="C77" s="1" t="s">
        <v>13</v>
      </c>
      <c r="D77" s="1" t="s">
        <v>14</v>
      </c>
      <c r="E77" s="1" t="s">
        <v>25</v>
      </c>
      <c r="F77" s="1" t="s">
        <v>16</v>
      </c>
      <c r="G77" s="1">
        <v>5</v>
      </c>
      <c r="H77" s="1">
        <v>765</v>
      </c>
      <c r="I77" s="1">
        <v>729</v>
      </c>
      <c r="J77" s="1">
        <v>50</v>
      </c>
      <c r="K77" s="1">
        <v>46</v>
      </c>
      <c r="L77" s="51">
        <v>3.5</v>
      </c>
      <c r="M77" s="1" t="s">
        <v>20</v>
      </c>
    </row>
    <row r="78" spans="1:13" x14ac:dyDescent="0.4">
      <c r="A78" s="1">
        <v>1100</v>
      </c>
      <c r="B78" s="2">
        <v>44982</v>
      </c>
      <c r="C78" s="1" t="s">
        <v>13</v>
      </c>
      <c r="D78" s="1" t="s">
        <v>14</v>
      </c>
      <c r="E78" s="1" t="s">
        <v>15</v>
      </c>
      <c r="F78" s="1" t="s">
        <v>16</v>
      </c>
      <c r="G78" s="1">
        <v>3</v>
      </c>
      <c r="H78" s="1">
        <v>497</v>
      </c>
      <c r="I78" s="1">
        <v>518</v>
      </c>
      <c r="J78" s="1">
        <v>50</v>
      </c>
      <c r="K78" s="1">
        <v>70</v>
      </c>
      <c r="L78" s="51">
        <v>4.8</v>
      </c>
      <c r="M78" s="1" t="s">
        <v>17</v>
      </c>
    </row>
    <row r="79" spans="1:13" x14ac:dyDescent="0.4">
      <c r="A79" s="1">
        <v>1114</v>
      </c>
      <c r="B79" s="2">
        <v>44982</v>
      </c>
      <c r="C79" s="1" t="s">
        <v>30</v>
      </c>
      <c r="D79" s="1" t="s">
        <v>31</v>
      </c>
      <c r="E79" s="1" t="s">
        <v>27</v>
      </c>
      <c r="F79" s="1" t="s">
        <v>32</v>
      </c>
      <c r="G79" s="1">
        <v>1</v>
      </c>
      <c r="H79" s="1">
        <v>875</v>
      </c>
      <c r="I79" s="1">
        <v>912</v>
      </c>
      <c r="J79" s="1">
        <v>50</v>
      </c>
      <c r="K79" s="1">
        <v>57</v>
      </c>
      <c r="L79" s="51">
        <v>4</v>
      </c>
      <c r="M79" s="1" t="s">
        <v>20</v>
      </c>
    </row>
    <row r="80" spans="1:13" x14ac:dyDescent="0.4">
      <c r="A80" s="1">
        <v>1041</v>
      </c>
      <c r="B80" s="2">
        <v>44992</v>
      </c>
      <c r="C80" s="1" t="s">
        <v>30</v>
      </c>
      <c r="D80" s="1" t="s">
        <v>31</v>
      </c>
      <c r="E80" s="1" t="s">
        <v>15</v>
      </c>
      <c r="F80" s="1" t="s">
        <v>32</v>
      </c>
      <c r="G80" s="1">
        <v>3</v>
      </c>
      <c r="H80" s="1">
        <v>914</v>
      </c>
      <c r="I80" s="1">
        <v>871</v>
      </c>
      <c r="J80" s="1">
        <v>61</v>
      </c>
      <c r="K80" s="1">
        <v>65</v>
      </c>
      <c r="L80" s="51">
        <v>4.7</v>
      </c>
      <c r="M80" s="1" t="s">
        <v>17</v>
      </c>
    </row>
    <row r="81" spans="1:13" x14ac:dyDescent="0.4">
      <c r="A81" s="1">
        <v>1021</v>
      </c>
      <c r="B81" s="2">
        <v>44995</v>
      </c>
      <c r="C81" s="1" t="s">
        <v>30</v>
      </c>
      <c r="D81" s="1" t="s">
        <v>31</v>
      </c>
      <c r="E81" s="1" t="s">
        <v>25</v>
      </c>
      <c r="F81" s="1" t="s">
        <v>32</v>
      </c>
      <c r="G81" s="1">
        <v>1</v>
      </c>
      <c r="H81" s="1">
        <v>679</v>
      </c>
      <c r="I81" s="1">
        <v>647</v>
      </c>
      <c r="J81" s="1">
        <v>55</v>
      </c>
      <c r="K81" s="1">
        <v>86</v>
      </c>
      <c r="L81" s="51">
        <v>4.5</v>
      </c>
      <c r="M81" s="1" t="s">
        <v>20</v>
      </c>
    </row>
    <row r="82" spans="1:13" x14ac:dyDescent="0.4">
      <c r="A82" s="1">
        <v>1120</v>
      </c>
      <c r="B82" s="2">
        <v>44995</v>
      </c>
      <c r="C82" s="1" t="s">
        <v>30</v>
      </c>
      <c r="D82" s="1" t="s">
        <v>31</v>
      </c>
      <c r="E82" s="1" t="s">
        <v>27</v>
      </c>
      <c r="F82" s="1" t="s">
        <v>32</v>
      </c>
      <c r="G82" s="1">
        <v>4</v>
      </c>
      <c r="H82" s="1">
        <v>531</v>
      </c>
      <c r="I82" s="1">
        <v>553</v>
      </c>
      <c r="J82" s="1">
        <v>41</v>
      </c>
      <c r="K82" s="1">
        <v>80</v>
      </c>
      <c r="L82" s="51">
        <v>3.5</v>
      </c>
      <c r="M82" s="1" t="s">
        <v>20</v>
      </c>
    </row>
    <row r="83" spans="1:13" x14ac:dyDescent="0.4">
      <c r="A83" s="1">
        <v>1035</v>
      </c>
      <c r="B83" s="2">
        <v>44996</v>
      </c>
      <c r="C83" s="1" t="s">
        <v>13</v>
      </c>
      <c r="D83" s="1" t="s">
        <v>14</v>
      </c>
      <c r="E83" s="1" t="s">
        <v>15</v>
      </c>
      <c r="F83" s="1" t="s">
        <v>16</v>
      </c>
      <c r="G83" s="1">
        <v>2</v>
      </c>
      <c r="H83" s="1">
        <v>760</v>
      </c>
      <c r="I83" s="1">
        <v>724</v>
      </c>
      <c r="J83" s="1">
        <v>55</v>
      </c>
      <c r="K83" s="1">
        <v>70</v>
      </c>
      <c r="L83" s="51">
        <v>4.9000000000000004</v>
      </c>
      <c r="M83" s="1" t="s">
        <v>17</v>
      </c>
    </row>
    <row r="84" spans="1:13" x14ac:dyDescent="0.4">
      <c r="A84" s="1">
        <v>1027</v>
      </c>
      <c r="B84" s="2">
        <v>45001</v>
      </c>
      <c r="C84" s="1" t="s">
        <v>28</v>
      </c>
      <c r="D84" s="1" t="s">
        <v>14</v>
      </c>
      <c r="E84" s="1" t="s">
        <v>27</v>
      </c>
      <c r="F84" s="1" t="s">
        <v>29</v>
      </c>
      <c r="G84" s="1">
        <v>4</v>
      </c>
      <c r="H84" s="1">
        <v>375</v>
      </c>
      <c r="I84" s="1">
        <v>357</v>
      </c>
      <c r="J84" s="1">
        <v>68</v>
      </c>
      <c r="K84" s="1">
        <v>85</v>
      </c>
      <c r="L84" s="51">
        <v>4.5</v>
      </c>
      <c r="M84" s="1" t="s">
        <v>20</v>
      </c>
    </row>
    <row r="85" spans="1:13" x14ac:dyDescent="0.4">
      <c r="A85" s="1">
        <v>1071</v>
      </c>
      <c r="B85" s="2">
        <v>45001</v>
      </c>
      <c r="C85" s="1" t="s">
        <v>24</v>
      </c>
      <c r="D85" s="1" t="s">
        <v>14</v>
      </c>
      <c r="E85" s="1" t="s">
        <v>15</v>
      </c>
      <c r="F85" s="1" t="s">
        <v>26</v>
      </c>
      <c r="G85" s="1">
        <v>5</v>
      </c>
      <c r="H85" s="1">
        <v>243</v>
      </c>
      <c r="I85" s="1">
        <v>234</v>
      </c>
      <c r="J85" s="1">
        <v>66</v>
      </c>
      <c r="K85" s="1">
        <v>77</v>
      </c>
      <c r="L85" s="51">
        <v>4.2</v>
      </c>
      <c r="M85" s="1" t="s">
        <v>17</v>
      </c>
    </row>
    <row r="86" spans="1:13" x14ac:dyDescent="0.4">
      <c r="A86" s="1">
        <v>1090</v>
      </c>
      <c r="B86" s="2">
        <v>45006</v>
      </c>
      <c r="C86" s="1" t="s">
        <v>13</v>
      </c>
      <c r="D86" s="1" t="s">
        <v>14</v>
      </c>
      <c r="E86" s="1" t="s">
        <v>15</v>
      </c>
      <c r="F86" s="1" t="s">
        <v>16</v>
      </c>
      <c r="G86" s="1">
        <v>1</v>
      </c>
      <c r="H86" s="1">
        <v>946</v>
      </c>
      <c r="I86" s="1">
        <v>910</v>
      </c>
      <c r="J86" s="1">
        <v>66</v>
      </c>
      <c r="K86" s="1">
        <v>85</v>
      </c>
      <c r="L86" s="51">
        <v>4.2</v>
      </c>
      <c r="M86" s="1" t="s">
        <v>17</v>
      </c>
    </row>
    <row r="87" spans="1:13" x14ac:dyDescent="0.4">
      <c r="A87" s="1">
        <v>1078</v>
      </c>
      <c r="B87" s="2">
        <v>45009</v>
      </c>
      <c r="C87" s="1" t="s">
        <v>21</v>
      </c>
      <c r="D87" s="1" t="s">
        <v>14</v>
      </c>
      <c r="E87" s="1" t="s">
        <v>22</v>
      </c>
      <c r="F87" s="1" t="s">
        <v>23</v>
      </c>
      <c r="G87" s="1">
        <v>1</v>
      </c>
      <c r="H87" s="1">
        <v>621</v>
      </c>
      <c r="I87" s="1">
        <v>597</v>
      </c>
      <c r="J87" s="1">
        <v>50</v>
      </c>
      <c r="K87" s="1">
        <v>57</v>
      </c>
      <c r="L87" s="51">
        <v>4.8</v>
      </c>
      <c r="M87" s="1" t="s">
        <v>17</v>
      </c>
    </row>
    <row r="88" spans="1:13" x14ac:dyDescent="0.4">
      <c r="A88" s="1">
        <v>1018</v>
      </c>
      <c r="B88" s="2">
        <v>45010</v>
      </c>
      <c r="C88" s="1" t="s">
        <v>24</v>
      </c>
      <c r="D88" s="1" t="s">
        <v>14</v>
      </c>
      <c r="E88" s="1" t="s">
        <v>27</v>
      </c>
      <c r="F88" s="1" t="s">
        <v>26</v>
      </c>
      <c r="G88" s="1">
        <v>2</v>
      </c>
      <c r="H88" s="1">
        <v>706</v>
      </c>
      <c r="I88" s="1">
        <v>673</v>
      </c>
      <c r="J88" s="1">
        <v>60</v>
      </c>
      <c r="K88" s="1">
        <v>86</v>
      </c>
      <c r="L88" s="51">
        <v>4.9000000000000004</v>
      </c>
      <c r="M88" s="1" t="s">
        <v>20</v>
      </c>
    </row>
    <row r="89" spans="1:13" x14ac:dyDescent="0.4">
      <c r="A89" s="1">
        <v>1012</v>
      </c>
      <c r="B89" s="2">
        <v>45013</v>
      </c>
      <c r="C89" s="1" t="s">
        <v>21</v>
      </c>
      <c r="D89" s="1" t="s">
        <v>14</v>
      </c>
      <c r="E89" s="1" t="s">
        <v>25</v>
      </c>
      <c r="F89" s="1" t="s">
        <v>23</v>
      </c>
      <c r="G89" s="1">
        <v>3</v>
      </c>
      <c r="H89" s="1">
        <v>931</v>
      </c>
      <c r="I89" s="1">
        <v>887</v>
      </c>
      <c r="J89" s="1">
        <v>41</v>
      </c>
      <c r="K89" s="1">
        <v>75</v>
      </c>
      <c r="L89" s="51">
        <v>4.7</v>
      </c>
      <c r="M89" s="1" t="s">
        <v>20</v>
      </c>
    </row>
    <row r="90" spans="1:13" x14ac:dyDescent="0.4">
      <c r="A90" s="1">
        <v>1101</v>
      </c>
      <c r="B90" s="2">
        <v>45016</v>
      </c>
      <c r="C90" s="1" t="s">
        <v>21</v>
      </c>
      <c r="D90" s="1" t="s">
        <v>14</v>
      </c>
      <c r="E90" s="1" t="s">
        <v>22</v>
      </c>
      <c r="F90" s="1" t="s">
        <v>23</v>
      </c>
      <c r="G90" s="1">
        <v>5</v>
      </c>
      <c r="H90" s="1">
        <v>409</v>
      </c>
      <c r="I90" s="1">
        <v>426</v>
      </c>
      <c r="J90" s="1">
        <v>68</v>
      </c>
      <c r="K90" s="1">
        <v>77</v>
      </c>
      <c r="L90" s="51">
        <v>4.5</v>
      </c>
      <c r="M90" s="1" t="s">
        <v>17</v>
      </c>
    </row>
    <row r="91" spans="1:13" x14ac:dyDescent="0.4">
      <c r="A91" s="1">
        <v>1058</v>
      </c>
      <c r="B91" s="2">
        <v>45017</v>
      </c>
      <c r="C91" s="1" t="s">
        <v>21</v>
      </c>
      <c r="D91" s="1" t="s">
        <v>14</v>
      </c>
      <c r="E91" s="1" t="s">
        <v>27</v>
      </c>
      <c r="F91" s="1" t="s">
        <v>23</v>
      </c>
      <c r="G91" s="1">
        <v>1</v>
      </c>
      <c r="H91" s="1">
        <v>898</v>
      </c>
      <c r="I91" s="1">
        <v>855</v>
      </c>
      <c r="J91" s="1">
        <v>60</v>
      </c>
      <c r="K91" s="1">
        <v>57</v>
      </c>
      <c r="L91" s="51">
        <v>4.5999999999999996</v>
      </c>
      <c r="M91" s="1" t="s">
        <v>20</v>
      </c>
    </row>
    <row r="92" spans="1:13" x14ac:dyDescent="0.4">
      <c r="A92" s="1">
        <v>1013</v>
      </c>
      <c r="B92" s="2">
        <v>45024</v>
      </c>
      <c r="C92" s="1" t="s">
        <v>28</v>
      </c>
      <c r="D92" s="1" t="s">
        <v>14</v>
      </c>
      <c r="E92" s="1" t="s">
        <v>27</v>
      </c>
      <c r="F92" s="1" t="s">
        <v>29</v>
      </c>
      <c r="G92" s="1">
        <v>2</v>
      </c>
      <c r="H92" s="1">
        <v>690</v>
      </c>
      <c r="I92" s="1">
        <v>657</v>
      </c>
      <c r="J92" s="1">
        <v>55</v>
      </c>
      <c r="K92" s="1">
        <v>77</v>
      </c>
      <c r="L92" s="51">
        <v>4.5</v>
      </c>
      <c r="M92" s="1" t="s">
        <v>20</v>
      </c>
    </row>
    <row r="93" spans="1:13" x14ac:dyDescent="0.4">
      <c r="A93" s="1">
        <v>1079</v>
      </c>
      <c r="B93" s="2">
        <v>45031</v>
      </c>
      <c r="C93" s="1" t="s">
        <v>30</v>
      </c>
      <c r="D93" s="1" t="s">
        <v>31</v>
      </c>
      <c r="E93" s="1" t="s">
        <v>27</v>
      </c>
      <c r="F93" s="1" t="s">
        <v>32</v>
      </c>
      <c r="G93" s="1">
        <v>5</v>
      </c>
      <c r="H93" s="1">
        <v>895</v>
      </c>
      <c r="I93" s="1">
        <v>861</v>
      </c>
      <c r="J93" s="1">
        <v>50</v>
      </c>
      <c r="K93" s="1">
        <v>65</v>
      </c>
      <c r="L93" s="51">
        <v>4</v>
      </c>
      <c r="M93" s="1" t="s">
        <v>20</v>
      </c>
    </row>
    <row r="94" spans="1:13" x14ac:dyDescent="0.4">
      <c r="A94" s="1">
        <v>1026</v>
      </c>
      <c r="B94" s="2">
        <v>45033</v>
      </c>
      <c r="C94" s="1" t="s">
        <v>13</v>
      </c>
      <c r="D94" s="1" t="s">
        <v>14</v>
      </c>
      <c r="E94" s="1" t="s">
        <v>27</v>
      </c>
      <c r="F94" s="1" t="s">
        <v>16</v>
      </c>
      <c r="G94" s="1">
        <v>4</v>
      </c>
      <c r="H94" s="1">
        <v>453</v>
      </c>
      <c r="I94" s="1">
        <v>431</v>
      </c>
      <c r="J94" s="1">
        <v>63</v>
      </c>
      <c r="K94" s="1">
        <v>85</v>
      </c>
      <c r="L94" s="51">
        <v>4</v>
      </c>
      <c r="M94" s="1" t="s">
        <v>20</v>
      </c>
    </row>
    <row r="95" spans="1:13" x14ac:dyDescent="0.4">
      <c r="A95" s="1">
        <v>1080</v>
      </c>
      <c r="B95" s="2">
        <v>45038</v>
      </c>
      <c r="C95" s="1" t="s">
        <v>30</v>
      </c>
      <c r="D95" s="1" t="s">
        <v>31</v>
      </c>
      <c r="E95" s="1" t="s">
        <v>22</v>
      </c>
      <c r="F95" s="1" t="s">
        <v>32</v>
      </c>
      <c r="G95" s="1">
        <v>4</v>
      </c>
      <c r="H95" s="1">
        <v>207</v>
      </c>
      <c r="I95" s="1">
        <v>199</v>
      </c>
      <c r="J95" s="1">
        <v>68</v>
      </c>
      <c r="K95" s="1">
        <v>87</v>
      </c>
      <c r="L95" s="51">
        <v>4.8</v>
      </c>
      <c r="M95" s="1" t="s">
        <v>17</v>
      </c>
    </row>
    <row r="96" spans="1:13" x14ac:dyDescent="0.4">
      <c r="A96" s="1">
        <v>1082</v>
      </c>
      <c r="B96" s="2">
        <v>45038</v>
      </c>
      <c r="C96" s="1" t="s">
        <v>24</v>
      </c>
      <c r="D96" s="1" t="s">
        <v>14</v>
      </c>
      <c r="E96" s="1" t="s">
        <v>27</v>
      </c>
      <c r="F96" s="1" t="s">
        <v>26</v>
      </c>
      <c r="G96" s="1">
        <v>5</v>
      </c>
      <c r="H96" s="1">
        <v>688</v>
      </c>
      <c r="I96" s="1">
        <v>662</v>
      </c>
      <c r="J96" s="1">
        <v>63</v>
      </c>
      <c r="K96" s="1">
        <v>77</v>
      </c>
      <c r="L96" s="51">
        <v>4.8</v>
      </c>
      <c r="M96" s="1" t="s">
        <v>20</v>
      </c>
    </row>
    <row r="97" spans="1:13" x14ac:dyDescent="0.4">
      <c r="A97" s="1">
        <v>1016</v>
      </c>
      <c r="B97" s="2">
        <v>45046</v>
      </c>
      <c r="C97" s="1" t="s">
        <v>28</v>
      </c>
      <c r="D97" s="1" t="s">
        <v>14</v>
      </c>
      <c r="E97" s="1" t="s">
        <v>15</v>
      </c>
      <c r="F97" s="1" t="s">
        <v>29</v>
      </c>
      <c r="G97" s="1">
        <v>2</v>
      </c>
      <c r="H97" s="1">
        <v>637</v>
      </c>
      <c r="I97" s="1">
        <v>606</v>
      </c>
      <c r="J97" s="1">
        <v>60</v>
      </c>
      <c r="K97" s="1">
        <v>80</v>
      </c>
      <c r="L97" s="51">
        <v>4.0999999999999996</v>
      </c>
      <c r="M97" s="1" t="s">
        <v>17</v>
      </c>
    </row>
    <row r="98" spans="1:13" x14ac:dyDescent="0.4">
      <c r="A98" s="1">
        <v>1006</v>
      </c>
      <c r="B98" s="2">
        <v>45054</v>
      </c>
      <c r="C98" s="1" t="s">
        <v>30</v>
      </c>
      <c r="D98" s="1" t="s">
        <v>31</v>
      </c>
      <c r="E98" s="1" t="s">
        <v>25</v>
      </c>
      <c r="F98" s="1" t="s">
        <v>32</v>
      </c>
      <c r="G98" s="1">
        <v>2</v>
      </c>
      <c r="H98" s="1">
        <v>879</v>
      </c>
      <c r="I98" s="1">
        <v>838</v>
      </c>
      <c r="J98" s="1">
        <v>66</v>
      </c>
      <c r="K98" s="1">
        <v>77</v>
      </c>
      <c r="L98" s="51">
        <v>4.5999999999999996</v>
      </c>
      <c r="M98" s="1" t="s">
        <v>20</v>
      </c>
    </row>
    <row r="99" spans="1:13" x14ac:dyDescent="0.4">
      <c r="A99" s="1">
        <v>1087</v>
      </c>
      <c r="B99" s="2">
        <v>45056</v>
      </c>
      <c r="C99" s="1" t="s">
        <v>28</v>
      </c>
      <c r="D99" s="1" t="s">
        <v>14</v>
      </c>
      <c r="E99" s="1" t="s">
        <v>27</v>
      </c>
      <c r="F99" s="1" t="s">
        <v>29</v>
      </c>
      <c r="G99" s="1">
        <v>5</v>
      </c>
      <c r="H99" s="1">
        <v>200</v>
      </c>
      <c r="I99" s="1">
        <v>197</v>
      </c>
      <c r="J99" s="1">
        <v>61</v>
      </c>
      <c r="K99" s="1">
        <v>70</v>
      </c>
      <c r="L99" s="51">
        <v>4.8</v>
      </c>
      <c r="M99" s="1" t="s">
        <v>20</v>
      </c>
    </row>
    <row r="100" spans="1:13" x14ac:dyDescent="0.4">
      <c r="A100" s="1">
        <v>1005</v>
      </c>
      <c r="B100" s="2">
        <v>45058</v>
      </c>
      <c r="C100" s="1" t="s">
        <v>13</v>
      </c>
      <c r="D100" s="1" t="s">
        <v>14</v>
      </c>
      <c r="E100" s="1" t="s">
        <v>22</v>
      </c>
      <c r="F100" s="1" t="s">
        <v>16</v>
      </c>
      <c r="G100" s="1">
        <v>4</v>
      </c>
      <c r="H100" s="1">
        <v>153</v>
      </c>
      <c r="I100" s="1">
        <v>145</v>
      </c>
      <c r="J100" s="1">
        <v>63</v>
      </c>
      <c r="K100" s="1">
        <v>75</v>
      </c>
      <c r="L100" s="51">
        <v>4</v>
      </c>
      <c r="M100" s="1" t="s">
        <v>17</v>
      </c>
    </row>
    <row r="101" spans="1:13" x14ac:dyDescent="0.4">
      <c r="A101" s="1">
        <v>1015</v>
      </c>
      <c r="B101" s="2">
        <v>45059</v>
      </c>
      <c r="C101" s="1" t="s">
        <v>13</v>
      </c>
      <c r="D101" s="1" t="s">
        <v>14</v>
      </c>
      <c r="E101" s="1" t="s">
        <v>22</v>
      </c>
      <c r="F101" s="1" t="s">
        <v>16</v>
      </c>
      <c r="G101" s="1">
        <v>1</v>
      </c>
      <c r="H101" s="1">
        <v>565</v>
      </c>
      <c r="I101" s="1">
        <v>530</v>
      </c>
      <c r="J101" s="1">
        <v>50</v>
      </c>
      <c r="K101" s="1">
        <v>80</v>
      </c>
      <c r="L101" s="51">
        <v>4.7</v>
      </c>
      <c r="M101" s="1" t="s">
        <v>17</v>
      </c>
    </row>
    <row r="102" spans="1:13" x14ac:dyDescent="0.4">
      <c r="A102" s="1">
        <v>1098</v>
      </c>
      <c r="B102" s="2">
        <v>45059</v>
      </c>
      <c r="C102" s="1" t="s">
        <v>28</v>
      </c>
      <c r="D102" s="1" t="s">
        <v>14</v>
      </c>
      <c r="E102" s="1" t="s">
        <v>25</v>
      </c>
      <c r="F102" s="1" t="s">
        <v>29</v>
      </c>
      <c r="G102" s="1">
        <v>5</v>
      </c>
      <c r="H102" s="1">
        <v>640</v>
      </c>
      <c r="I102" s="1">
        <v>666</v>
      </c>
      <c r="J102" s="1">
        <v>61</v>
      </c>
      <c r="K102" s="1">
        <v>85</v>
      </c>
      <c r="L102" s="51">
        <v>4.5999999999999996</v>
      </c>
      <c r="M102" s="1" t="s">
        <v>20</v>
      </c>
    </row>
    <row r="103" spans="1:13" x14ac:dyDescent="0.4">
      <c r="A103" s="1">
        <v>1007</v>
      </c>
      <c r="B103" s="2">
        <v>45060</v>
      </c>
      <c r="C103" s="1" t="s">
        <v>28</v>
      </c>
      <c r="D103" s="1" t="s">
        <v>14</v>
      </c>
      <c r="E103" s="1" t="s">
        <v>25</v>
      </c>
      <c r="F103" s="1" t="s">
        <v>29</v>
      </c>
      <c r="G103" s="1">
        <v>2</v>
      </c>
      <c r="H103" s="1">
        <v>700</v>
      </c>
      <c r="I103" s="1">
        <v>667</v>
      </c>
      <c r="J103" s="1">
        <v>62</v>
      </c>
      <c r="K103" s="1">
        <v>57</v>
      </c>
      <c r="L103" s="51">
        <v>4.5</v>
      </c>
      <c r="M103" s="1" t="s">
        <v>20</v>
      </c>
    </row>
    <row r="104" spans="1:13" x14ac:dyDescent="0.4">
      <c r="A104" s="1">
        <v>1075</v>
      </c>
      <c r="B104" s="2">
        <v>45062</v>
      </c>
      <c r="C104" s="1" t="s">
        <v>18</v>
      </c>
      <c r="D104" s="1" t="s">
        <v>14</v>
      </c>
      <c r="E104" s="1" t="s">
        <v>22</v>
      </c>
      <c r="F104" s="1" t="s">
        <v>19</v>
      </c>
      <c r="G104" s="1">
        <v>4</v>
      </c>
      <c r="H104" s="1">
        <v>596</v>
      </c>
      <c r="I104" s="1">
        <v>573</v>
      </c>
      <c r="J104" s="1">
        <v>55</v>
      </c>
      <c r="K104" s="1">
        <v>46</v>
      </c>
      <c r="L104" s="51">
        <v>4.8</v>
      </c>
      <c r="M104" s="1" t="s">
        <v>17</v>
      </c>
    </row>
    <row r="105" spans="1:13" x14ac:dyDescent="0.4">
      <c r="A105" s="1">
        <v>1116</v>
      </c>
      <c r="B105" s="2">
        <v>45062</v>
      </c>
      <c r="C105" s="1" t="s">
        <v>28</v>
      </c>
      <c r="D105" s="1" t="s">
        <v>14</v>
      </c>
      <c r="E105" s="1" t="s">
        <v>27</v>
      </c>
      <c r="F105" s="1" t="s">
        <v>29</v>
      </c>
      <c r="G105" s="1">
        <v>4</v>
      </c>
      <c r="H105" s="1">
        <v>535</v>
      </c>
      <c r="I105" s="1">
        <v>557</v>
      </c>
      <c r="J105" s="1">
        <v>62</v>
      </c>
      <c r="K105" s="1">
        <v>77</v>
      </c>
      <c r="L105" s="51">
        <v>4</v>
      </c>
      <c r="M105" s="1" t="s">
        <v>20</v>
      </c>
    </row>
    <row r="106" spans="1:13" x14ac:dyDescent="0.4">
      <c r="A106" s="1">
        <v>1088</v>
      </c>
      <c r="B106" s="2">
        <v>45063</v>
      </c>
      <c r="C106" s="1" t="s">
        <v>13</v>
      </c>
      <c r="D106" s="1" t="s">
        <v>14</v>
      </c>
      <c r="E106" s="1" t="s">
        <v>25</v>
      </c>
      <c r="F106" s="1" t="s">
        <v>16</v>
      </c>
      <c r="G106" s="1">
        <v>2</v>
      </c>
      <c r="H106" s="1">
        <v>244</v>
      </c>
      <c r="I106" s="1">
        <v>235</v>
      </c>
      <c r="J106" s="1">
        <v>61</v>
      </c>
      <c r="K106" s="1">
        <v>60</v>
      </c>
      <c r="L106" s="51">
        <v>4</v>
      </c>
      <c r="M106" s="1" t="s">
        <v>20</v>
      </c>
    </row>
    <row r="107" spans="1:13" x14ac:dyDescent="0.4">
      <c r="A107" s="1">
        <v>1072</v>
      </c>
      <c r="B107" s="2">
        <v>45065</v>
      </c>
      <c r="C107" s="1" t="s">
        <v>18</v>
      </c>
      <c r="D107" s="1" t="s">
        <v>14</v>
      </c>
      <c r="E107" s="1" t="s">
        <v>22</v>
      </c>
      <c r="F107" s="1" t="s">
        <v>19</v>
      </c>
      <c r="G107" s="1">
        <v>5</v>
      </c>
      <c r="H107" s="1">
        <v>187</v>
      </c>
      <c r="I107" s="1">
        <v>179</v>
      </c>
      <c r="J107" s="1">
        <v>50</v>
      </c>
      <c r="K107" s="1">
        <v>74</v>
      </c>
      <c r="L107" s="51">
        <v>4.7</v>
      </c>
      <c r="M107" s="1" t="s">
        <v>17</v>
      </c>
    </row>
    <row r="108" spans="1:13" x14ac:dyDescent="0.4">
      <c r="A108" s="1">
        <v>1115</v>
      </c>
      <c r="B108" s="2">
        <v>45065</v>
      </c>
      <c r="C108" s="1" t="s">
        <v>28</v>
      </c>
      <c r="D108" s="1" t="s">
        <v>14</v>
      </c>
      <c r="E108" s="1" t="s">
        <v>27</v>
      </c>
      <c r="F108" s="1" t="s">
        <v>29</v>
      </c>
      <c r="G108" s="1">
        <v>4</v>
      </c>
      <c r="H108" s="1">
        <v>846</v>
      </c>
      <c r="I108" s="1">
        <v>881</v>
      </c>
      <c r="J108" s="1">
        <v>61</v>
      </c>
      <c r="K108" s="1">
        <v>86</v>
      </c>
      <c r="L108" s="51">
        <v>4.0999999999999996</v>
      </c>
      <c r="M108" s="1" t="s">
        <v>20</v>
      </c>
    </row>
    <row r="109" spans="1:13" x14ac:dyDescent="0.4">
      <c r="A109" s="1">
        <v>1108</v>
      </c>
      <c r="B109" s="2">
        <v>45069</v>
      </c>
      <c r="C109" s="1" t="s">
        <v>21</v>
      </c>
      <c r="D109" s="1" t="s">
        <v>14</v>
      </c>
      <c r="E109" s="1" t="s">
        <v>15</v>
      </c>
      <c r="F109" s="1" t="s">
        <v>23</v>
      </c>
      <c r="G109" s="1">
        <v>5</v>
      </c>
      <c r="H109" s="1">
        <v>120</v>
      </c>
      <c r="I109" s="1">
        <v>124</v>
      </c>
      <c r="J109" s="1">
        <v>50</v>
      </c>
      <c r="K109" s="1">
        <v>77</v>
      </c>
      <c r="L109" s="51">
        <v>4.2</v>
      </c>
      <c r="M109" s="1" t="s">
        <v>17</v>
      </c>
    </row>
    <row r="110" spans="1:13" x14ac:dyDescent="0.4">
      <c r="A110" s="1">
        <v>1089</v>
      </c>
      <c r="B110" s="2">
        <v>45073</v>
      </c>
      <c r="C110" s="1" t="s">
        <v>13</v>
      </c>
      <c r="D110" s="1" t="s">
        <v>14</v>
      </c>
      <c r="E110" s="1" t="s">
        <v>22</v>
      </c>
      <c r="F110" s="1" t="s">
        <v>16</v>
      </c>
      <c r="G110" s="1">
        <v>2</v>
      </c>
      <c r="H110" s="1">
        <v>725</v>
      </c>
      <c r="I110" s="1">
        <v>697</v>
      </c>
      <c r="J110" s="1">
        <v>41</v>
      </c>
      <c r="K110" s="1">
        <v>77</v>
      </c>
      <c r="L110" s="51">
        <v>4.2</v>
      </c>
      <c r="M110" s="1" t="s">
        <v>17</v>
      </c>
    </row>
    <row r="111" spans="1:13" x14ac:dyDescent="0.4">
      <c r="A111" s="1">
        <v>1081</v>
      </c>
      <c r="B111" s="2">
        <v>45082</v>
      </c>
      <c r="C111" s="1" t="s">
        <v>28</v>
      </c>
      <c r="D111" s="1" t="s">
        <v>14</v>
      </c>
      <c r="E111" s="1" t="s">
        <v>25</v>
      </c>
      <c r="F111" s="1" t="s">
        <v>29</v>
      </c>
      <c r="G111" s="1">
        <v>3</v>
      </c>
      <c r="H111" s="1">
        <v>547</v>
      </c>
      <c r="I111" s="1">
        <v>526</v>
      </c>
      <c r="J111" s="1">
        <v>60</v>
      </c>
      <c r="K111" s="1">
        <v>65</v>
      </c>
      <c r="L111" s="51">
        <v>4.8</v>
      </c>
      <c r="M111" s="1" t="s">
        <v>20</v>
      </c>
    </row>
    <row r="112" spans="1:13" x14ac:dyDescent="0.4">
      <c r="A112" s="1">
        <v>1045</v>
      </c>
      <c r="B112" s="2">
        <v>45088</v>
      </c>
      <c r="C112" s="1" t="s">
        <v>30</v>
      </c>
      <c r="D112" s="1" t="s">
        <v>31</v>
      </c>
      <c r="E112" s="1" t="s">
        <v>15</v>
      </c>
      <c r="F112" s="1" t="s">
        <v>32</v>
      </c>
      <c r="G112" s="1">
        <v>2</v>
      </c>
      <c r="H112" s="1">
        <v>724</v>
      </c>
      <c r="I112" s="1">
        <v>690</v>
      </c>
      <c r="J112" s="1">
        <v>60</v>
      </c>
      <c r="K112" s="1">
        <v>90</v>
      </c>
      <c r="L112" s="51">
        <v>4.8</v>
      </c>
      <c r="M112" s="1" t="s">
        <v>17</v>
      </c>
    </row>
    <row r="113" spans="1:13" x14ac:dyDescent="0.4">
      <c r="A113" s="1">
        <v>1066</v>
      </c>
      <c r="B113" s="2">
        <v>45091</v>
      </c>
      <c r="C113" s="1" t="s">
        <v>24</v>
      </c>
      <c r="D113" s="1" t="s">
        <v>14</v>
      </c>
      <c r="E113" s="1" t="s">
        <v>15</v>
      </c>
      <c r="F113" s="1" t="s">
        <v>26</v>
      </c>
      <c r="G113" s="1">
        <v>5</v>
      </c>
      <c r="H113" s="1">
        <v>800</v>
      </c>
      <c r="I113" s="1">
        <v>769</v>
      </c>
      <c r="J113" s="1">
        <v>41</v>
      </c>
      <c r="K113" s="1">
        <v>70</v>
      </c>
      <c r="L113" s="51">
        <v>4.0999999999999996</v>
      </c>
      <c r="M113" s="1" t="s">
        <v>17</v>
      </c>
    </row>
    <row r="114" spans="1:13" x14ac:dyDescent="0.4">
      <c r="A114" s="1">
        <v>1033</v>
      </c>
      <c r="B114" s="2">
        <v>45097</v>
      </c>
      <c r="C114" s="1" t="s">
        <v>18</v>
      </c>
      <c r="D114" s="1" t="s">
        <v>14</v>
      </c>
      <c r="E114" s="1" t="s">
        <v>27</v>
      </c>
      <c r="F114" s="1" t="s">
        <v>19</v>
      </c>
      <c r="G114" s="1">
        <v>4</v>
      </c>
      <c r="H114" s="1">
        <v>178</v>
      </c>
      <c r="I114" s="1">
        <v>169</v>
      </c>
      <c r="J114" s="1">
        <v>41</v>
      </c>
      <c r="K114" s="1">
        <v>86</v>
      </c>
      <c r="L114" s="51">
        <v>4.9000000000000004</v>
      </c>
      <c r="M114" s="1" t="s">
        <v>20</v>
      </c>
    </row>
    <row r="115" spans="1:13" x14ac:dyDescent="0.4">
      <c r="A115" s="1">
        <v>1067</v>
      </c>
      <c r="B115" s="2">
        <v>45101</v>
      </c>
      <c r="C115" s="1" t="s">
        <v>30</v>
      </c>
      <c r="D115" s="1" t="s">
        <v>31</v>
      </c>
      <c r="E115" s="1" t="s">
        <v>15</v>
      </c>
      <c r="F115" s="1" t="s">
        <v>32</v>
      </c>
      <c r="G115" s="1">
        <v>5</v>
      </c>
      <c r="H115" s="1">
        <v>891</v>
      </c>
      <c r="I115" s="1">
        <v>857</v>
      </c>
      <c r="J115" s="1">
        <v>55</v>
      </c>
      <c r="K115" s="1">
        <v>57</v>
      </c>
      <c r="L115" s="51">
        <v>4.5</v>
      </c>
      <c r="M115" s="1" t="s">
        <v>17</v>
      </c>
    </row>
    <row r="116" spans="1:13" x14ac:dyDescent="0.4">
      <c r="A116" s="1">
        <v>1103</v>
      </c>
      <c r="B116" s="2">
        <v>45112</v>
      </c>
      <c r="C116" s="1" t="s">
        <v>13</v>
      </c>
      <c r="D116" s="1" t="s">
        <v>14</v>
      </c>
      <c r="E116" s="1" t="s">
        <v>22</v>
      </c>
      <c r="F116" s="1" t="s">
        <v>16</v>
      </c>
      <c r="G116" s="1">
        <v>3</v>
      </c>
      <c r="H116" s="1">
        <v>295</v>
      </c>
      <c r="I116" s="1">
        <v>308</v>
      </c>
      <c r="J116" s="1">
        <v>41</v>
      </c>
      <c r="K116" s="1">
        <v>86</v>
      </c>
      <c r="L116" s="51">
        <v>4</v>
      </c>
      <c r="M116" s="1" t="s">
        <v>17</v>
      </c>
    </row>
    <row r="117" spans="1:13" x14ac:dyDescent="0.4">
      <c r="A117" s="1">
        <v>1074</v>
      </c>
      <c r="B117" s="2">
        <v>45114</v>
      </c>
      <c r="C117" s="1" t="s">
        <v>13</v>
      </c>
      <c r="D117" s="1" t="s">
        <v>14</v>
      </c>
      <c r="E117" s="1" t="s">
        <v>22</v>
      </c>
      <c r="F117" s="1" t="s">
        <v>16</v>
      </c>
      <c r="G117" s="1">
        <v>5</v>
      </c>
      <c r="H117" s="1">
        <v>150</v>
      </c>
      <c r="I117" s="1">
        <v>103</v>
      </c>
      <c r="J117" s="1">
        <v>60</v>
      </c>
      <c r="K117" s="1">
        <v>77</v>
      </c>
      <c r="L117" s="51">
        <v>4.9000000000000004</v>
      </c>
      <c r="M117" s="1" t="s">
        <v>17</v>
      </c>
    </row>
    <row r="118" spans="1:13" x14ac:dyDescent="0.4">
      <c r="A118" s="1">
        <v>1093</v>
      </c>
      <c r="B118" s="2">
        <v>45114</v>
      </c>
      <c r="C118" s="1" t="s">
        <v>13</v>
      </c>
      <c r="D118" s="1" t="s">
        <v>14</v>
      </c>
      <c r="E118" s="1" t="s">
        <v>25</v>
      </c>
      <c r="F118" s="1" t="s">
        <v>16</v>
      </c>
      <c r="G118" s="1">
        <v>5</v>
      </c>
      <c r="H118" s="1">
        <v>1035</v>
      </c>
      <c r="I118" s="1">
        <v>995</v>
      </c>
      <c r="J118" s="1">
        <v>41</v>
      </c>
      <c r="K118" s="1">
        <v>65</v>
      </c>
      <c r="L118" s="51">
        <v>4.7</v>
      </c>
      <c r="M118" s="1" t="s">
        <v>20</v>
      </c>
    </row>
    <row r="119" spans="1:13" x14ac:dyDescent="0.4">
      <c r="A119" s="1">
        <v>1119</v>
      </c>
      <c r="B119" s="2">
        <v>45115</v>
      </c>
      <c r="C119" s="1" t="s">
        <v>21</v>
      </c>
      <c r="D119" s="1" t="s">
        <v>14</v>
      </c>
      <c r="E119" s="1" t="s">
        <v>27</v>
      </c>
      <c r="F119" s="1" t="s">
        <v>23</v>
      </c>
      <c r="G119" s="1">
        <v>5</v>
      </c>
      <c r="H119" s="1">
        <v>422</v>
      </c>
      <c r="I119" s="1">
        <v>440</v>
      </c>
      <c r="J119" s="1">
        <v>50</v>
      </c>
      <c r="K119" s="1">
        <v>74</v>
      </c>
      <c r="L119" s="51">
        <v>4.2</v>
      </c>
      <c r="M119" s="1" t="s">
        <v>20</v>
      </c>
    </row>
    <row r="120" spans="1:13" x14ac:dyDescent="0.4">
      <c r="A120" s="1">
        <v>1086</v>
      </c>
      <c r="B120" s="2">
        <v>45122</v>
      </c>
      <c r="C120" s="1" t="s">
        <v>28</v>
      </c>
      <c r="D120" s="1" t="s">
        <v>14</v>
      </c>
      <c r="E120" s="1" t="s">
        <v>15</v>
      </c>
      <c r="F120" s="1" t="s">
        <v>29</v>
      </c>
      <c r="G120" s="1">
        <v>2</v>
      </c>
      <c r="H120" s="1">
        <v>667</v>
      </c>
      <c r="I120" s="1">
        <v>641</v>
      </c>
      <c r="J120" s="1">
        <v>61</v>
      </c>
      <c r="K120" s="1">
        <v>87</v>
      </c>
      <c r="L120" s="51">
        <v>4.8</v>
      </c>
      <c r="M120" s="1" t="s">
        <v>17</v>
      </c>
    </row>
    <row r="121" spans="1:13" x14ac:dyDescent="0.4">
      <c r="A121" s="1">
        <v>1002</v>
      </c>
      <c r="B121" s="2">
        <v>45126</v>
      </c>
      <c r="C121" s="1" t="s">
        <v>18</v>
      </c>
      <c r="D121" s="1" t="s">
        <v>14</v>
      </c>
      <c r="E121" s="1" t="s">
        <v>25</v>
      </c>
      <c r="F121" s="1" t="s">
        <v>19</v>
      </c>
      <c r="G121" s="1">
        <v>2</v>
      </c>
      <c r="H121" s="1">
        <v>611</v>
      </c>
      <c r="I121" s="1">
        <v>582</v>
      </c>
      <c r="J121" s="1">
        <v>61</v>
      </c>
      <c r="K121" s="1">
        <v>77</v>
      </c>
      <c r="L121" s="51">
        <v>4.5999999999999996</v>
      </c>
      <c r="M121" s="1" t="s">
        <v>20</v>
      </c>
    </row>
    <row r="122" spans="1:13" x14ac:dyDescent="0.4">
      <c r="A122" s="1">
        <v>1038</v>
      </c>
      <c r="B122" s="2">
        <v>45135</v>
      </c>
      <c r="C122" s="1" t="s">
        <v>24</v>
      </c>
      <c r="D122" s="1" t="s">
        <v>14</v>
      </c>
      <c r="E122" s="1" t="s">
        <v>25</v>
      </c>
      <c r="F122" s="1" t="s">
        <v>26</v>
      </c>
      <c r="G122" s="1">
        <v>2</v>
      </c>
      <c r="H122" s="1">
        <v>542</v>
      </c>
      <c r="I122" s="1">
        <v>516</v>
      </c>
      <c r="J122" s="1">
        <v>60</v>
      </c>
      <c r="K122" s="1">
        <v>77</v>
      </c>
      <c r="L122" s="51">
        <v>4.2</v>
      </c>
      <c r="M122" s="1" t="s">
        <v>20</v>
      </c>
    </row>
    <row r="123" spans="1:13" x14ac:dyDescent="0.4">
      <c r="A123" s="1">
        <v>1046</v>
      </c>
      <c r="B123" s="2">
        <v>45135</v>
      </c>
      <c r="C123" s="1" t="s">
        <v>13</v>
      </c>
      <c r="D123" s="1" t="s">
        <v>14</v>
      </c>
      <c r="E123" s="1" t="s">
        <v>25</v>
      </c>
      <c r="F123" s="1" t="s">
        <v>16</v>
      </c>
      <c r="G123" s="1">
        <v>2</v>
      </c>
      <c r="H123" s="1">
        <v>221</v>
      </c>
      <c r="I123" s="1">
        <v>210</v>
      </c>
      <c r="J123" s="1">
        <v>50</v>
      </c>
      <c r="K123" s="1">
        <v>85</v>
      </c>
      <c r="L123" s="51">
        <v>4.2</v>
      </c>
      <c r="M123" s="1" t="s">
        <v>20</v>
      </c>
    </row>
    <row r="124" spans="1:13" x14ac:dyDescent="0.4">
      <c r="A124" s="1">
        <v>1061</v>
      </c>
      <c r="B124" s="2">
        <v>45139</v>
      </c>
      <c r="C124" s="1" t="s">
        <v>18</v>
      </c>
      <c r="D124" s="1" t="s">
        <v>14</v>
      </c>
      <c r="E124" s="1" t="s">
        <v>27</v>
      </c>
      <c r="F124" s="1" t="s">
        <v>19</v>
      </c>
      <c r="G124" s="1">
        <v>2</v>
      </c>
      <c r="H124" s="1">
        <v>900</v>
      </c>
      <c r="I124" s="1">
        <v>862</v>
      </c>
      <c r="J124" s="1">
        <v>55</v>
      </c>
      <c r="K124" s="1">
        <v>70</v>
      </c>
      <c r="L124" s="51">
        <v>4.2</v>
      </c>
      <c r="M124" s="1" t="s">
        <v>20</v>
      </c>
    </row>
    <row r="125" spans="1:13" x14ac:dyDescent="0.4">
      <c r="A125" s="1">
        <v>1008</v>
      </c>
      <c r="B125" s="2">
        <v>45140</v>
      </c>
      <c r="C125" s="1" t="s">
        <v>28</v>
      </c>
      <c r="D125" s="1" t="s">
        <v>14</v>
      </c>
      <c r="E125" s="1" t="s">
        <v>27</v>
      </c>
      <c r="F125" s="1" t="s">
        <v>29</v>
      </c>
      <c r="G125" s="1">
        <v>2</v>
      </c>
      <c r="H125" s="1">
        <v>800</v>
      </c>
      <c r="I125" s="1">
        <v>758</v>
      </c>
      <c r="J125" s="1">
        <v>50</v>
      </c>
      <c r="K125" s="1">
        <v>90</v>
      </c>
      <c r="L125" s="51">
        <v>4.9000000000000004</v>
      </c>
      <c r="M125" s="1" t="s">
        <v>20</v>
      </c>
    </row>
    <row r="126" spans="1:13" x14ac:dyDescent="0.4">
      <c r="A126" s="1">
        <v>1050</v>
      </c>
      <c r="B126" s="2">
        <v>45141</v>
      </c>
      <c r="C126" s="1" t="s">
        <v>18</v>
      </c>
      <c r="D126" s="1" t="s">
        <v>14</v>
      </c>
      <c r="E126" s="1" t="s">
        <v>15</v>
      </c>
      <c r="F126" s="1" t="s">
        <v>19</v>
      </c>
      <c r="G126" s="1">
        <v>1</v>
      </c>
      <c r="H126" s="1">
        <v>888</v>
      </c>
      <c r="I126" s="1">
        <v>846</v>
      </c>
      <c r="J126" s="1">
        <v>41</v>
      </c>
      <c r="K126" s="1">
        <v>65</v>
      </c>
      <c r="L126" s="51">
        <v>4</v>
      </c>
      <c r="M126" s="1" t="s">
        <v>17</v>
      </c>
    </row>
    <row r="127" spans="1:13" x14ac:dyDescent="0.4">
      <c r="A127" s="1">
        <v>1126</v>
      </c>
      <c r="B127" s="2">
        <v>44682</v>
      </c>
      <c r="C127" s="1" t="s">
        <v>28</v>
      </c>
      <c r="D127" s="1" t="s">
        <v>14</v>
      </c>
      <c r="E127" s="1" t="s">
        <v>15</v>
      </c>
      <c r="F127" s="1" t="s">
        <v>29</v>
      </c>
      <c r="G127" s="1">
        <v>2</v>
      </c>
      <c r="H127" s="1">
        <v>630</v>
      </c>
      <c r="I127" s="1">
        <v>600</v>
      </c>
      <c r="J127" s="1">
        <v>52</v>
      </c>
      <c r="K127" s="1">
        <v>85</v>
      </c>
      <c r="L127" s="51">
        <v>4.5</v>
      </c>
      <c r="M127" s="1" t="s">
        <v>17</v>
      </c>
    </row>
    <row r="128" spans="1:13" x14ac:dyDescent="0.4">
      <c r="A128" s="1">
        <v>1127</v>
      </c>
      <c r="B128" s="2">
        <v>44682</v>
      </c>
      <c r="C128" s="1" t="s">
        <v>28</v>
      </c>
      <c r="D128" s="1" t="s">
        <v>14</v>
      </c>
      <c r="E128" s="1" t="s">
        <v>33</v>
      </c>
      <c r="F128" s="1" t="s">
        <v>29</v>
      </c>
      <c r="G128" s="1">
        <v>3</v>
      </c>
      <c r="H128" s="1">
        <v>740</v>
      </c>
      <c r="I128" s="1">
        <v>760</v>
      </c>
      <c r="J128" s="1">
        <v>43</v>
      </c>
      <c r="K128" s="1">
        <v>75</v>
      </c>
      <c r="L128" s="51">
        <v>3.6</v>
      </c>
      <c r="M128" s="1" t="s">
        <v>20</v>
      </c>
    </row>
    <row r="129" spans="1:13" x14ac:dyDescent="0.4">
      <c r="A129" s="1">
        <v>1128</v>
      </c>
      <c r="B129" s="57">
        <v>44731</v>
      </c>
      <c r="C129" s="52" t="s">
        <v>34</v>
      </c>
      <c r="D129" s="52" t="s">
        <v>31</v>
      </c>
      <c r="E129" s="52" t="s">
        <v>22</v>
      </c>
      <c r="F129" s="1" t="s">
        <v>35</v>
      </c>
      <c r="G129" s="1">
        <v>3</v>
      </c>
      <c r="H129" s="1">
        <v>2000</v>
      </c>
      <c r="I129" s="1">
        <v>2050</v>
      </c>
      <c r="J129" s="1">
        <v>60</v>
      </c>
      <c r="K129" s="1">
        <v>65</v>
      </c>
      <c r="L129" s="51">
        <v>4.5999999999999996</v>
      </c>
      <c r="M129" s="1" t="s">
        <v>17</v>
      </c>
    </row>
    <row r="130" spans="1:13" x14ac:dyDescent="0.4">
      <c r="A130" s="1">
        <v>1129</v>
      </c>
      <c r="B130" s="58">
        <v>44691</v>
      </c>
      <c r="C130" s="52" t="s">
        <v>24</v>
      </c>
      <c r="D130" s="1" t="s">
        <v>14</v>
      </c>
      <c r="E130" s="52" t="s">
        <v>15</v>
      </c>
      <c r="F130" s="1" t="s">
        <v>26</v>
      </c>
      <c r="G130" s="1">
        <v>2</v>
      </c>
      <c r="H130" s="1">
        <v>600</v>
      </c>
      <c r="I130" s="1">
        <v>580</v>
      </c>
      <c r="J130" s="1">
        <v>41</v>
      </c>
      <c r="K130" s="1">
        <v>90</v>
      </c>
      <c r="L130" s="51">
        <v>4.8</v>
      </c>
      <c r="M130" s="1" t="s">
        <v>17</v>
      </c>
    </row>
    <row r="131" spans="1:13" x14ac:dyDescent="0.4">
      <c r="A131" s="1">
        <v>1130</v>
      </c>
      <c r="B131" s="58">
        <v>44715</v>
      </c>
      <c r="C131" s="52" t="s">
        <v>34</v>
      </c>
      <c r="D131" s="52" t="s">
        <v>31</v>
      </c>
      <c r="E131" s="52" t="s">
        <v>25</v>
      </c>
      <c r="F131" s="1" t="s">
        <v>35</v>
      </c>
      <c r="G131" s="1">
        <v>1</v>
      </c>
      <c r="H131" s="1">
        <v>1000</v>
      </c>
      <c r="I131" s="1">
        <v>1000</v>
      </c>
      <c r="J131" s="1">
        <v>50</v>
      </c>
      <c r="K131" s="1">
        <v>55</v>
      </c>
      <c r="L131" s="51">
        <v>4.2</v>
      </c>
      <c r="M131" s="1" t="s">
        <v>20</v>
      </c>
    </row>
    <row r="132" spans="1:13" x14ac:dyDescent="0.4">
      <c r="A132" s="1">
        <v>1131</v>
      </c>
      <c r="B132" s="53">
        <v>44717</v>
      </c>
      <c r="C132" s="52" t="s">
        <v>24</v>
      </c>
      <c r="D132" s="1" t="s">
        <v>14</v>
      </c>
      <c r="E132" s="52" t="s">
        <v>22</v>
      </c>
      <c r="F132" s="1" t="s">
        <v>26</v>
      </c>
      <c r="G132" s="1">
        <v>3</v>
      </c>
      <c r="H132" s="1">
        <v>800</v>
      </c>
      <c r="I132" s="1">
        <v>700</v>
      </c>
      <c r="J132" s="1">
        <v>41</v>
      </c>
      <c r="K132" s="1">
        <v>86</v>
      </c>
      <c r="L132" s="51">
        <v>4.7</v>
      </c>
      <c r="M132" s="1" t="s">
        <v>17</v>
      </c>
    </row>
    <row r="133" spans="1:13" x14ac:dyDescent="0.4">
      <c r="A133" s="1">
        <v>1132</v>
      </c>
      <c r="B133" s="53">
        <v>44771</v>
      </c>
      <c r="C133" s="52" t="s">
        <v>13</v>
      </c>
      <c r="D133" s="1" t="s">
        <v>14</v>
      </c>
      <c r="E133" s="52" t="s">
        <v>22</v>
      </c>
      <c r="F133" s="1" t="s">
        <v>16</v>
      </c>
      <c r="G133" s="1">
        <v>2</v>
      </c>
      <c r="H133" s="1">
        <v>295</v>
      </c>
      <c r="I133" s="1">
        <v>250</v>
      </c>
      <c r="J133" s="1">
        <v>55</v>
      </c>
      <c r="K133" s="1">
        <v>57</v>
      </c>
      <c r="L133" s="51">
        <v>4.5999999999999996</v>
      </c>
      <c r="M133" s="1" t="s">
        <v>17</v>
      </c>
    </row>
    <row r="134" spans="1:13" x14ac:dyDescent="0.4">
      <c r="A134" s="1">
        <v>1133</v>
      </c>
      <c r="B134" s="53">
        <v>44768</v>
      </c>
      <c r="C134" s="1" t="s">
        <v>21</v>
      </c>
      <c r="D134" s="1" t="s">
        <v>14</v>
      </c>
      <c r="E134" s="52" t="s">
        <v>36</v>
      </c>
      <c r="F134" s="1" t="s">
        <v>23</v>
      </c>
      <c r="G134" s="1">
        <v>1</v>
      </c>
      <c r="H134" s="1">
        <v>150</v>
      </c>
      <c r="I134" s="1">
        <v>110</v>
      </c>
      <c r="J134" s="1">
        <v>50</v>
      </c>
      <c r="K134" s="1">
        <v>86</v>
      </c>
      <c r="L134" s="51">
        <v>4.5</v>
      </c>
      <c r="M134" s="1" t="s">
        <v>17</v>
      </c>
    </row>
    <row r="135" spans="1:13" x14ac:dyDescent="0.4">
      <c r="A135" s="1">
        <v>1134</v>
      </c>
      <c r="B135" s="53">
        <v>44719</v>
      </c>
      <c r="C135" s="52" t="s">
        <v>34</v>
      </c>
      <c r="D135" s="52" t="s">
        <v>31</v>
      </c>
      <c r="E135" s="52" t="s">
        <v>15</v>
      </c>
      <c r="F135" s="1" t="s">
        <v>35</v>
      </c>
      <c r="G135" s="1">
        <v>2</v>
      </c>
      <c r="H135" s="1">
        <v>2000</v>
      </c>
      <c r="I135" s="1">
        <v>2050</v>
      </c>
      <c r="J135" s="1">
        <v>50</v>
      </c>
      <c r="K135" s="1">
        <v>77</v>
      </c>
      <c r="L135" s="51">
        <v>4.8</v>
      </c>
      <c r="M135" s="1" t="s">
        <v>17</v>
      </c>
    </row>
    <row r="136" spans="1:13" x14ac:dyDescent="0.4">
      <c r="A136" s="1">
        <v>1135</v>
      </c>
      <c r="B136" s="53">
        <v>44765</v>
      </c>
      <c r="C136" s="1" t="s">
        <v>30</v>
      </c>
      <c r="D136" s="1" t="s">
        <v>31</v>
      </c>
      <c r="E136" s="52" t="s">
        <v>33</v>
      </c>
      <c r="F136" s="1" t="s">
        <v>32</v>
      </c>
      <c r="G136" s="1">
        <v>3</v>
      </c>
      <c r="H136" s="1">
        <v>400</v>
      </c>
      <c r="I136" s="1">
        <v>330</v>
      </c>
      <c r="J136" s="1">
        <v>41</v>
      </c>
      <c r="K136" s="1">
        <v>65</v>
      </c>
      <c r="L136" s="51">
        <v>4</v>
      </c>
      <c r="M136" s="1" t="s">
        <v>20</v>
      </c>
    </row>
    <row r="137" spans="1:13" x14ac:dyDescent="0.4">
      <c r="A137" s="1">
        <v>1136</v>
      </c>
      <c r="B137" s="53">
        <v>44721</v>
      </c>
      <c r="C137" s="52" t="s">
        <v>13</v>
      </c>
      <c r="D137" s="1" t="s">
        <v>14</v>
      </c>
      <c r="E137" s="52" t="s">
        <v>15</v>
      </c>
      <c r="F137" s="1" t="s">
        <v>16</v>
      </c>
      <c r="G137" s="1">
        <v>4</v>
      </c>
      <c r="H137" s="1">
        <v>667</v>
      </c>
      <c r="I137" s="1">
        <v>600</v>
      </c>
      <c r="J137" s="1">
        <v>55</v>
      </c>
      <c r="K137" s="1">
        <v>84</v>
      </c>
      <c r="L137" s="51">
        <v>4</v>
      </c>
      <c r="M137" s="1" t="s">
        <v>17</v>
      </c>
    </row>
    <row r="138" spans="1:13" x14ac:dyDescent="0.4">
      <c r="A138" s="1">
        <v>1137</v>
      </c>
      <c r="B138" s="53">
        <v>45115</v>
      </c>
      <c r="C138" s="52" t="s">
        <v>34</v>
      </c>
      <c r="D138" s="52" t="s">
        <v>31</v>
      </c>
      <c r="E138" s="52" t="s">
        <v>22</v>
      </c>
      <c r="F138" s="1" t="s">
        <v>35</v>
      </c>
      <c r="G138" s="1">
        <v>5</v>
      </c>
      <c r="H138" s="1">
        <v>3050</v>
      </c>
      <c r="I138" s="1">
        <v>3000</v>
      </c>
      <c r="J138" s="1">
        <v>50</v>
      </c>
      <c r="K138" s="1">
        <v>87</v>
      </c>
      <c r="L138" s="51">
        <v>4.7</v>
      </c>
      <c r="M138" s="1" t="s">
        <v>17</v>
      </c>
    </row>
    <row r="139" spans="1:13" x14ac:dyDescent="0.4">
      <c r="A139" s="1">
        <v>1138</v>
      </c>
      <c r="B139" s="53">
        <v>44715</v>
      </c>
      <c r="C139" s="1" t="s">
        <v>21</v>
      </c>
      <c r="D139" s="1" t="s">
        <v>14</v>
      </c>
      <c r="E139" s="52" t="s">
        <v>15</v>
      </c>
      <c r="F139" s="1" t="s">
        <v>23</v>
      </c>
      <c r="G139" s="1">
        <v>3</v>
      </c>
      <c r="H139" s="1">
        <v>350</v>
      </c>
      <c r="I139" s="1">
        <v>320</v>
      </c>
      <c r="J139" s="1">
        <v>66</v>
      </c>
      <c r="K139" s="1">
        <v>77</v>
      </c>
      <c r="L139" s="51">
        <v>4.0999999999999996</v>
      </c>
      <c r="M139" s="1" t="s">
        <v>17</v>
      </c>
    </row>
    <row r="140" spans="1:13" x14ac:dyDescent="0.4">
      <c r="A140" s="1">
        <v>1139</v>
      </c>
      <c r="B140" s="53">
        <v>44781</v>
      </c>
      <c r="C140" s="52" t="s">
        <v>13</v>
      </c>
      <c r="D140" s="1" t="s">
        <v>14</v>
      </c>
      <c r="E140" s="52" t="s">
        <v>33</v>
      </c>
      <c r="F140" s="1" t="s">
        <v>16</v>
      </c>
      <c r="G140" s="1">
        <v>3</v>
      </c>
      <c r="H140" s="1">
        <v>400</v>
      </c>
      <c r="I140" s="1">
        <v>320</v>
      </c>
      <c r="J140" s="1">
        <v>55</v>
      </c>
      <c r="K140" s="1">
        <v>77</v>
      </c>
      <c r="L140" s="51">
        <v>4.2</v>
      </c>
      <c r="M140" s="1" t="s">
        <v>20</v>
      </c>
    </row>
    <row r="141" spans="1:13" x14ac:dyDescent="0.4">
      <c r="A141" s="1">
        <v>1140</v>
      </c>
      <c r="B141" s="53">
        <v>44795</v>
      </c>
      <c r="C141" s="52" t="s">
        <v>34</v>
      </c>
      <c r="D141" s="1" t="s">
        <v>31</v>
      </c>
      <c r="E141" s="52" t="s">
        <v>15</v>
      </c>
      <c r="F141" s="1" t="s">
        <v>35</v>
      </c>
      <c r="G141" s="1">
        <v>4</v>
      </c>
      <c r="H141" s="1">
        <v>2060</v>
      </c>
      <c r="I141" s="1">
        <v>3000</v>
      </c>
      <c r="J141" s="1">
        <v>47</v>
      </c>
      <c r="K141" s="1">
        <v>85</v>
      </c>
      <c r="L141" s="51">
        <v>4.4000000000000004</v>
      </c>
      <c r="M141" s="1" t="s">
        <v>20</v>
      </c>
    </row>
    <row r="142" spans="1:13" x14ac:dyDescent="0.4">
      <c r="A142" s="1">
        <v>1141</v>
      </c>
      <c r="B142" s="53">
        <v>44691</v>
      </c>
      <c r="C142" s="52" t="s">
        <v>34</v>
      </c>
      <c r="D142" s="52" t="s">
        <v>31</v>
      </c>
      <c r="E142" s="52" t="s">
        <v>15</v>
      </c>
      <c r="F142" s="1" t="s">
        <v>35</v>
      </c>
      <c r="G142" s="1">
        <v>5</v>
      </c>
      <c r="H142" s="1">
        <v>3050</v>
      </c>
      <c r="I142" s="1">
        <v>3000</v>
      </c>
      <c r="J142" s="1">
        <v>66</v>
      </c>
      <c r="K142" s="1">
        <v>70</v>
      </c>
      <c r="L142" s="51">
        <v>4.3</v>
      </c>
      <c r="M142" s="1" t="s">
        <v>20</v>
      </c>
    </row>
    <row r="143" spans="1:13" x14ac:dyDescent="0.4">
      <c r="A143" s="1">
        <v>1142</v>
      </c>
      <c r="B143" s="58">
        <v>44709</v>
      </c>
      <c r="C143" s="52" t="s">
        <v>34</v>
      </c>
      <c r="D143" s="52" t="s">
        <v>31</v>
      </c>
      <c r="E143" s="54" t="s">
        <v>15</v>
      </c>
      <c r="F143" s="1" t="s">
        <v>35</v>
      </c>
      <c r="G143" s="1">
        <v>3</v>
      </c>
      <c r="H143" s="1">
        <v>2060</v>
      </c>
      <c r="I143" s="1">
        <v>2500</v>
      </c>
      <c r="J143" s="1">
        <v>55</v>
      </c>
      <c r="K143" s="1">
        <v>74</v>
      </c>
      <c r="L143" s="51">
        <v>4.3</v>
      </c>
      <c r="M143" s="1" t="s">
        <v>20</v>
      </c>
    </row>
    <row r="144" spans="1:13" x14ac:dyDescent="0.4">
      <c r="A144" s="1">
        <v>1143</v>
      </c>
      <c r="B144" s="58">
        <v>44711</v>
      </c>
      <c r="C144" s="52" t="s">
        <v>34</v>
      </c>
      <c r="D144" s="52" t="s">
        <v>31</v>
      </c>
      <c r="E144" s="54" t="s">
        <v>22</v>
      </c>
      <c r="F144" s="1" t="s">
        <v>35</v>
      </c>
      <c r="G144" s="1">
        <v>3</v>
      </c>
      <c r="H144" s="1">
        <v>2040</v>
      </c>
      <c r="I144" s="1">
        <v>2000</v>
      </c>
      <c r="J144" s="1">
        <v>61</v>
      </c>
      <c r="K144" s="1">
        <v>86</v>
      </c>
      <c r="L144" s="51">
        <v>3.8</v>
      </c>
      <c r="M144" s="1" t="s">
        <v>17</v>
      </c>
    </row>
    <row r="145" spans="1:13" x14ac:dyDescent="0.4">
      <c r="A145" s="1">
        <v>1144</v>
      </c>
      <c r="B145" s="53">
        <v>44721</v>
      </c>
      <c r="C145" s="52" t="s">
        <v>13</v>
      </c>
      <c r="D145" s="1" t="s">
        <v>14</v>
      </c>
      <c r="E145" s="54" t="s">
        <v>15</v>
      </c>
      <c r="F145" s="1" t="s">
        <v>16</v>
      </c>
      <c r="G145" s="1">
        <v>2</v>
      </c>
      <c r="H145" s="1">
        <v>150</v>
      </c>
      <c r="I145" s="1">
        <v>120</v>
      </c>
      <c r="J145" s="1">
        <v>56</v>
      </c>
      <c r="K145" s="1">
        <v>50</v>
      </c>
      <c r="L145" s="51">
        <v>4.2</v>
      </c>
      <c r="M145" s="1" t="s">
        <v>17</v>
      </c>
    </row>
    <row r="146" spans="1:13" x14ac:dyDescent="0.4">
      <c r="A146" s="1">
        <v>1145</v>
      </c>
      <c r="B146" s="53">
        <v>44768</v>
      </c>
      <c r="C146" s="1" t="s">
        <v>21</v>
      </c>
      <c r="D146" s="1" t="s">
        <v>14</v>
      </c>
      <c r="E146" s="54" t="s">
        <v>22</v>
      </c>
      <c r="F146" s="1" t="s">
        <v>23</v>
      </c>
      <c r="G146" s="1">
        <v>1</v>
      </c>
      <c r="H146" s="1">
        <v>110</v>
      </c>
      <c r="I146" s="1">
        <v>100</v>
      </c>
      <c r="J146" s="1">
        <v>45</v>
      </c>
      <c r="K146" s="1">
        <v>80</v>
      </c>
      <c r="L146" s="51">
        <v>3.9</v>
      </c>
      <c r="M146" s="1" t="s">
        <v>17</v>
      </c>
    </row>
  </sheetData>
  <sheetProtection algorithmName="SHA-512" hashValue="nQfoXJEEW+enJmKiKTWrVGlh5o0VMxTdm3FwbzvghcC1qupPh9ji9sTOrbXAUMaRrWPmpwBXM19Q/Yq0CouLBA==" saltValue="Nj6M1LTSIbz1q/xh2woN9A==" spinCount="100000" sheet="1" objects="1" scenarios="1" selectLockedCells="1" sort="0" autoFilter="0" selectUnlockedCells="1"/>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BFCF-CD17-4843-BAF8-0CCC9A70EFAA}">
  <dimension ref="A2:J123"/>
  <sheetViews>
    <sheetView showGridLines="0" topLeftCell="A6" workbookViewId="0">
      <selection activeCell="D103" sqref="D103"/>
    </sheetView>
  </sheetViews>
  <sheetFormatPr defaultRowHeight="26.25" x14ac:dyDescent="0.4"/>
  <cols>
    <col min="1" max="1" width="13.78515625" customWidth="1"/>
    <col min="2" max="2" width="10.78515625" bestFit="1" customWidth="1"/>
    <col min="3" max="3" width="14" bestFit="1" customWidth="1"/>
    <col min="4" max="4" width="20.28515625" bestFit="1" customWidth="1"/>
    <col min="5" max="5" width="17.35546875" bestFit="1" customWidth="1"/>
    <col min="6" max="6" width="10.78515625" bestFit="1" customWidth="1"/>
    <col min="7" max="8" width="25.5703125" bestFit="1" customWidth="1"/>
  </cols>
  <sheetData>
    <row r="2" spans="2:8" x14ac:dyDescent="0.4">
      <c r="B2" s="14" t="s">
        <v>37</v>
      </c>
      <c r="F2" s="41" t="s">
        <v>38</v>
      </c>
    </row>
    <row r="3" spans="2:8" ht="52.5" x14ac:dyDescent="0.4">
      <c r="B3" s="3" t="s">
        <v>39</v>
      </c>
      <c r="C3" s="32" t="s">
        <v>40</v>
      </c>
      <c r="E3" s="3" t="s">
        <v>39</v>
      </c>
      <c r="F3" s="32" t="s">
        <v>40</v>
      </c>
      <c r="G3" t="s">
        <v>41</v>
      </c>
      <c r="H3" t="s">
        <v>42</v>
      </c>
    </row>
    <row r="4" spans="2:8" x14ac:dyDescent="0.4">
      <c r="B4" s="4" t="s">
        <v>43</v>
      </c>
      <c r="C4">
        <v>77</v>
      </c>
      <c r="E4" s="4" t="s">
        <v>43</v>
      </c>
      <c r="F4" s="5"/>
      <c r="G4" s="5"/>
      <c r="H4">
        <v>225</v>
      </c>
    </row>
    <row r="5" spans="2:8" x14ac:dyDescent="0.4">
      <c r="B5" s="4" t="s">
        <v>44</v>
      </c>
      <c r="C5">
        <v>68</v>
      </c>
      <c r="E5" s="4" t="s">
        <v>44</v>
      </c>
      <c r="F5" s="5">
        <v>-0.11688311688311688</v>
      </c>
      <c r="G5" s="5">
        <v>-0.21210012600379893</v>
      </c>
      <c r="H5">
        <v>213</v>
      </c>
    </row>
    <row r="6" spans="2:8" x14ac:dyDescent="0.4">
      <c r="B6" s="4" t="s">
        <v>45</v>
      </c>
      <c r="C6">
        <v>145</v>
      </c>
    </row>
    <row r="7" spans="2:8" x14ac:dyDescent="0.4">
      <c r="E7" t="s">
        <v>46</v>
      </c>
      <c r="F7" t="s">
        <v>47</v>
      </c>
      <c r="G7" s="10" t="s">
        <v>48</v>
      </c>
      <c r="H7" t="s">
        <v>49</v>
      </c>
    </row>
    <row r="8" spans="2:8" x14ac:dyDescent="0.4">
      <c r="B8" s="35" t="s">
        <v>50</v>
      </c>
      <c r="C8" s="36">
        <f>GETPIVOTDATA("[Measures].[Count of Employee ID]",$B$3)</f>
        <v>145</v>
      </c>
      <c r="E8" s="4" t="s">
        <v>43</v>
      </c>
      <c r="F8" s="5"/>
      <c r="G8" s="5"/>
      <c r="H8">
        <v>230</v>
      </c>
    </row>
    <row r="9" spans="2:8" x14ac:dyDescent="0.4">
      <c r="E9" s="4" t="s">
        <v>44</v>
      </c>
      <c r="F9" s="5">
        <f t="shared" ref="F9" si="0">-14.1%</f>
        <v>-0.14099999999999999</v>
      </c>
      <c r="G9" s="5">
        <f t="shared" ref="G9" si="1">-30.76%</f>
        <v>-0.30760000000000004</v>
      </c>
      <c r="H9">
        <v>208</v>
      </c>
    </row>
    <row r="10" spans="2:8" x14ac:dyDescent="0.4">
      <c r="G10" s="6"/>
    </row>
    <row r="11" spans="2:8" x14ac:dyDescent="0.4">
      <c r="G11" s="10"/>
    </row>
    <row r="16" spans="2:8" x14ac:dyDescent="0.4">
      <c r="B16" s="14" t="s">
        <v>51</v>
      </c>
    </row>
    <row r="17" spans="1:7" x14ac:dyDescent="0.4">
      <c r="B17" s="3" t="s">
        <v>39</v>
      </c>
      <c r="C17" t="s">
        <v>52</v>
      </c>
      <c r="D17" t="s">
        <v>53</v>
      </c>
      <c r="E17" t="s">
        <v>54</v>
      </c>
    </row>
    <row r="18" spans="1:7" x14ac:dyDescent="0.4">
      <c r="B18" s="4">
        <v>2022</v>
      </c>
      <c r="C18">
        <v>0</v>
      </c>
      <c r="D18">
        <v>0</v>
      </c>
      <c r="E18">
        <v>230</v>
      </c>
    </row>
    <row r="19" spans="1:7" x14ac:dyDescent="0.4">
      <c r="B19" s="4">
        <v>2023</v>
      </c>
      <c r="C19" s="9">
        <v>-0.14099999999999999</v>
      </c>
      <c r="D19" s="9">
        <v>-0.30760000000000004</v>
      </c>
      <c r="E19">
        <v>208</v>
      </c>
    </row>
    <row r="21" spans="1:7" x14ac:dyDescent="0.4">
      <c r="B21" s="50" t="s">
        <v>55</v>
      </c>
      <c r="C21" s="55">
        <f>IFERROR(GETPIVOTDATA("[Measures].[Sum of EmployeeParticipation_Difference]",$B$17,"[calculation_change].[Year]","[calculation_change].[Year].&amp;[2023]"),0)</f>
        <v>-0.14099999999999999</v>
      </c>
      <c r="D21" s="38" t="s">
        <v>56</v>
      </c>
      <c r="E21" s="56">
        <f>IFERROR(GETPIVOTDATA("[Measures].[Sum of %Change of Cost]",$B$17,"[calculation_change].[Year]","[calculation_change].[Year].&amp;[2023]"),0)</f>
        <v>-0.30760000000000004</v>
      </c>
    </row>
    <row r="23" spans="1:7" x14ac:dyDescent="0.4">
      <c r="G23" s="73" t="s">
        <v>128</v>
      </c>
    </row>
    <row r="24" spans="1:7" x14ac:dyDescent="0.4">
      <c r="B24" t="s">
        <v>42</v>
      </c>
      <c r="C24" t="s">
        <v>41</v>
      </c>
      <c r="E24" s="41"/>
      <c r="F24" s="3" t="s">
        <v>57</v>
      </c>
      <c r="G24" t="s">
        <v>42</v>
      </c>
    </row>
    <row r="25" spans="1:7" x14ac:dyDescent="0.4">
      <c r="B25">
        <v>438</v>
      </c>
      <c r="C25">
        <v>95068</v>
      </c>
      <c r="F25" s="4" t="s">
        <v>58</v>
      </c>
      <c r="G25">
        <v>42</v>
      </c>
    </row>
    <row r="26" spans="1:7" x14ac:dyDescent="0.4">
      <c r="F26" s="4" t="s">
        <v>59</v>
      </c>
      <c r="G26">
        <v>17</v>
      </c>
    </row>
    <row r="27" spans="1:7" x14ac:dyDescent="0.4">
      <c r="F27" s="4" t="s">
        <v>60</v>
      </c>
      <c r="G27">
        <v>31</v>
      </c>
    </row>
    <row r="28" spans="1:7" x14ac:dyDescent="0.4">
      <c r="A28" s="40" t="s">
        <v>61</v>
      </c>
      <c r="B28" s="61">
        <f>GETPIVOTDATA("[Measures].[Sum of Training Cost]",$C$24)</f>
        <v>95068</v>
      </c>
      <c r="F28" s="4" t="s">
        <v>62</v>
      </c>
      <c r="G28">
        <v>23</v>
      </c>
    </row>
    <row r="29" spans="1:7" x14ac:dyDescent="0.4">
      <c r="A29" s="7" t="s">
        <v>63</v>
      </c>
      <c r="B29" s="39">
        <f>GETPIVOTDATA("[Measures].[Sum of Training Duration(Days)]",$B$24)</f>
        <v>438</v>
      </c>
      <c r="F29" s="4" t="s">
        <v>64</v>
      </c>
      <c r="G29">
        <v>63</v>
      </c>
    </row>
    <row r="30" spans="1:7" x14ac:dyDescent="0.4">
      <c r="A30" s="7" t="s">
        <v>65</v>
      </c>
      <c r="B30" s="13">
        <f>3.1</f>
        <v>3.1</v>
      </c>
      <c r="F30" s="4" t="s">
        <v>66</v>
      </c>
      <c r="G30">
        <v>37</v>
      </c>
    </row>
    <row r="31" spans="1:7" x14ac:dyDescent="0.4">
      <c r="F31" s="4" t="s">
        <v>67</v>
      </c>
      <c r="G31">
        <v>38</v>
      </c>
    </row>
    <row r="32" spans="1:7" x14ac:dyDescent="0.4">
      <c r="F32" s="4" t="s">
        <v>68</v>
      </c>
      <c r="G32">
        <v>39</v>
      </c>
    </row>
    <row r="33" spans="2:10" x14ac:dyDescent="0.4">
      <c r="F33" s="4" t="s">
        <v>69</v>
      </c>
      <c r="G33">
        <v>26</v>
      </c>
    </row>
    <row r="34" spans="2:10" x14ac:dyDescent="0.4">
      <c r="B34" s="49" t="s">
        <v>70</v>
      </c>
      <c r="F34" s="4" t="s">
        <v>71</v>
      </c>
      <c r="G34">
        <v>44</v>
      </c>
    </row>
    <row r="35" spans="2:10" x14ac:dyDescent="0.4">
      <c r="B35" s="42" t="s">
        <v>57</v>
      </c>
      <c r="C35" s="77" t="s">
        <v>40</v>
      </c>
      <c r="F35" s="4" t="s">
        <v>72</v>
      </c>
      <c r="G35">
        <v>34</v>
      </c>
    </row>
    <row r="36" spans="2:10" x14ac:dyDescent="0.4">
      <c r="B36" s="4" t="s">
        <v>31</v>
      </c>
      <c r="C36" s="5">
        <v>0.1793103448275862</v>
      </c>
      <c r="F36" s="4" t="s">
        <v>73</v>
      </c>
      <c r="G36">
        <v>44</v>
      </c>
      <c r="H36" s="59" t="s">
        <v>74</v>
      </c>
    </row>
    <row r="37" spans="2:10" x14ac:dyDescent="0.4">
      <c r="B37" s="4" t="s">
        <v>14</v>
      </c>
      <c r="C37" s="5">
        <v>0.82068965517241377</v>
      </c>
      <c r="F37" s="4" t="s">
        <v>45</v>
      </c>
      <c r="G37">
        <v>438</v>
      </c>
      <c r="H37" s="17">
        <f>GETPIVOTDATA("[Measures].[Sum of Training Duration(Days)]",$F$24)</f>
        <v>438</v>
      </c>
    </row>
    <row r="38" spans="2:10" x14ac:dyDescent="0.4">
      <c r="F38" s="41"/>
    </row>
    <row r="39" spans="2:10" x14ac:dyDescent="0.4">
      <c r="I39" s="4" t="s">
        <v>58</v>
      </c>
      <c r="J39">
        <f t="shared" ref="J39:J50" si="2">G25</f>
        <v>42</v>
      </c>
    </row>
    <row r="40" spans="2:10" x14ac:dyDescent="0.4">
      <c r="I40" s="4" t="s">
        <v>59</v>
      </c>
      <c r="J40">
        <f t="shared" si="2"/>
        <v>17</v>
      </c>
    </row>
    <row r="41" spans="2:10" x14ac:dyDescent="0.4">
      <c r="C41" s="5"/>
      <c r="I41" s="4" t="s">
        <v>60</v>
      </c>
      <c r="J41">
        <f t="shared" si="2"/>
        <v>31</v>
      </c>
    </row>
    <row r="42" spans="2:10" x14ac:dyDescent="0.4">
      <c r="I42" s="4" t="s">
        <v>62</v>
      </c>
      <c r="J42">
        <f t="shared" si="2"/>
        <v>23</v>
      </c>
    </row>
    <row r="43" spans="2:10" x14ac:dyDescent="0.4">
      <c r="I43" s="4" t="s">
        <v>64</v>
      </c>
      <c r="J43">
        <f t="shared" si="2"/>
        <v>63</v>
      </c>
    </row>
    <row r="44" spans="2:10" x14ac:dyDescent="0.4">
      <c r="I44" s="4" t="s">
        <v>66</v>
      </c>
      <c r="J44">
        <f t="shared" si="2"/>
        <v>37</v>
      </c>
    </row>
    <row r="45" spans="2:10" x14ac:dyDescent="0.4">
      <c r="I45" s="4" t="s">
        <v>67</v>
      </c>
      <c r="J45">
        <f t="shared" si="2"/>
        <v>38</v>
      </c>
    </row>
    <row r="46" spans="2:10" x14ac:dyDescent="0.4">
      <c r="I46" s="4" t="s">
        <v>68</v>
      </c>
      <c r="J46">
        <f t="shared" si="2"/>
        <v>39</v>
      </c>
    </row>
    <row r="47" spans="2:10" x14ac:dyDescent="0.4">
      <c r="I47" s="4" t="s">
        <v>69</v>
      </c>
      <c r="J47">
        <f t="shared" si="2"/>
        <v>26</v>
      </c>
    </row>
    <row r="48" spans="2:10" x14ac:dyDescent="0.4">
      <c r="I48" s="4" t="s">
        <v>71</v>
      </c>
      <c r="J48">
        <f t="shared" si="2"/>
        <v>44</v>
      </c>
    </row>
    <row r="49" spans="2:10" x14ac:dyDescent="0.4">
      <c r="I49" s="4" t="s">
        <v>72</v>
      </c>
      <c r="J49">
        <f t="shared" si="2"/>
        <v>34</v>
      </c>
    </row>
    <row r="50" spans="2:10" x14ac:dyDescent="0.4">
      <c r="I50" s="4" t="s">
        <v>73</v>
      </c>
      <c r="J50">
        <f t="shared" si="2"/>
        <v>44</v>
      </c>
    </row>
    <row r="52" spans="2:10" x14ac:dyDescent="0.4">
      <c r="B52" s="80" t="s">
        <v>75</v>
      </c>
      <c r="C52" s="80"/>
    </row>
    <row r="54" spans="2:10" x14ac:dyDescent="0.4">
      <c r="B54" s="3" t="s">
        <v>57</v>
      </c>
      <c r="C54" t="s">
        <v>40</v>
      </c>
    </row>
    <row r="55" spans="2:10" x14ac:dyDescent="0.4">
      <c r="B55" s="4" t="s">
        <v>15</v>
      </c>
      <c r="C55" s="9">
        <v>0.30344827586206896</v>
      </c>
    </row>
    <row r="56" spans="2:10" x14ac:dyDescent="0.4">
      <c r="B56" s="4" t="s">
        <v>25</v>
      </c>
      <c r="C56" s="9">
        <v>0.22758620689655173</v>
      </c>
    </row>
    <row r="57" spans="2:10" x14ac:dyDescent="0.4">
      <c r="B57" s="4" t="s">
        <v>33</v>
      </c>
      <c r="C57" s="9">
        <v>0.24827586206896551</v>
      </c>
    </row>
    <row r="58" spans="2:10" x14ac:dyDescent="0.4">
      <c r="B58" s="4" t="s">
        <v>22</v>
      </c>
      <c r="C58" s="9">
        <v>0.22068965517241379</v>
      </c>
    </row>
    <row r="68" spans="1:3" x14ac:dyDescent="0.4">
      <c r="B68" s="49" t="s">
        <v>76</v>
      </c>
    </row>
    <row r="69" spans="1:3" x14ac:dyDescent="0.4">
      <c r="B69" s="3" t="s">
        <v>57</v>
      </c>
      <c r="C69" t="s">
        <v>77</v>
      </c>
    </row>
    <row r="70" spans="1:3" x14ac:dyDescent="0.4">
      <c r="B70" s="4" t="s">
        <v>15</v>
      </c>
      <c r="C70">
        <v>76</v>
      </c>
    </row>
    <row r="71" spans="1:3" x14ac:dyDescent="0.4">
      <c r="B71" s="4" t="s">
        <v>78</v>
      </c>
      <c r="C71">
        <v>69</v>
      </c>
    </row>
    <row r="74" spans="1:3" x14ac:dyDescent="0.4">
      <c r="A74" s="20"/>
    </row>
    <row r="80" spans="1:3" x14ac:dyDescent="0.4">
      <c r="A80" s="24"/>
      <c r="B80" s="78" t="s">
        <v>79</v>
      </c>
      <c r="C80" s="79"/>
    </row>
    <row r="81" spans="1:4" x14ac:dyDescent="0.4">
      <c r="A81" s="81"/>
      <c r="B81" s="81"/>
    </row>
    <row r="83" spans="1:4" x14ac:dyDescent="0.4">
      <c r="B83" t="s">
        <v>80</v>
      </c>
    </row>
    <row r="84" spans="1:4" x14ac:dyDescent="0.4">
      <c r="B84" s="9">
        <v>0.36406170966110274</v>
      </c>
    </row>
    <row r="87" spans="1:4" x14ac:dyDescent="0.4">
      <c r="A87" s="43" t="s">
        <v>80</v>
      </c>
      <c r="B87" s="44">
        <f>GETPIVOTDATA("[Measures].[Performance Growth]",$B$83)</f>
        <v>0.36406170966110274</v>
      </c>
      <c r="C87" s="34">
        <f>1-GETPIVOTDATA("[Measures].[Performance Growth]",$B$83)</f>
        <v>0.63593829033889726</v>
      </c>
      <c r="D87" s="44">
        <f>1</f>
        <v>1</v>
      </c>
    </row>
    <row r="103" spans="1:5" x14ac:dyDescent="0.4">
      <c r="A103" s="82" t="s">
        <v>129</v>
      </c>
      <c r="B103" s="82"/>
      <c r="C103" s="82"/>
    </row>
    <row r="105" spans="1:5" x14ac:dyDescent="0.4">
      <c r="B105" s="3" t="s">
        <v>57</v>
      </c>
      <c r="C105" t="s">
        <v>81</v>
      </c>
    </row>
    <row r="106" spans="1:5" x14ac:dyDescent="0.4">
      <c r="B106" s="4" t="s">
        <v>58</v>
      </c>
      <c r="C106">
        <v>14</v>
      </c>
    </row>
    <row r="107" spans="1:5" x14ac:dyDescent="0.4">
      <c r="B107" s="4" t="s">
        <v>59</v>
      </c>
      <c r="C107">
        <v>6</v>
      </c>
    </row>
    <row r="108" spans="1:5" x14ac:dyDescent="0.4">
      <c r="B108" s="4" t="s">
        <v>60</v>
      </c>
      <c r="C108">
        <v>11</v>
      </c>
    </row>
    <row r="109" spans="1:5" x14ac:dyDescent="0.4">
      <c r="B109" s="4" t="s">
        <v>62</v>
      </c>
      <c r="C109">
        <v>7</v>
      </c>
    </row>
    <row r="110" spans="1:5" x14ac:dyDescent="0.4">
      <c r="B110" s="4" t="s">
        <v>64</v>
      </c>
      <c r="C110">
        <v>19</v>
      </c>
      <c r="E110" s="9"/>
    </row>
    <row r="111" spans="1:5" x14ac:dyDescent="0.4">
      <c r="B111" s="4" t="s">
        <v>66</v>
      </c>
      <c r="C111">
        <v>12</v>
      </c>
    </row>
    <row r="112" spans="1:5" x14ac:dyDescent="0.4">
      <c r="B112" s="4" t="s">
        <v>67</v>
      </c>
      <c r="C112">
        <v>13</v>
      </c>
    </row>
    <row r="113" spans="2:3" x14ac:dyDescent="0.4">
      <c r="B113" s="4" t="s">
        <v>68</v>
      </c>
      <c r="C113">
        <v>13</v>
      </c>
    </row>
    <row r="114" spans="2:3" x14ac:dyDescent="0.4">
      <c r="B114" s="4" t="s">
        <v>69</v>
      </c>
      <c r="C114">
        <v>8</v>
      </c>
    </row>
    <row r="115" spans="2:3" x14ac:dyDescent="0.4">
      <c r="B115" s="4" t="s">
        <v>71</v>
      </c>
      <c r="C115">
        <v>15</v>
      </c>
    </row>
    <row r="116" spans="2:3" x14ac:dyDescent="0.4">
      <c r="B116" s="4" t="s">
        <v>72</v>
      </c>
      <c r="C116">
        <v>13</v>
      </c>
    </row>
    <row r="117" spans="2:3" x14ac:dyDescent="0.4">
      <c r="B117" s="4" t="s">
        <v>73</v>
      </c>
      <c r="C117">
        <v>14</v>
      </c>
    </row>
    <row r="123" spans="2:3" x14ac:dyDescent="0.4">
      <c r="B123" t="s">
        <v>82</v>
      </c>
    </row>
  </sheetData>
  <mergeCells count="3">
    <mergeCell ref="B52:C52"/>
    <mergeCell ref="A81:B81"/>
    <mergeCell ref="A103:C103"/>
  </mergeCells>
  <pageMargins left="0.7" right="0.7" top="0.75" bottom="0.75" header="0.3" footer="0.3"/>
  <drawing r:id="rId12"/>
  <tableParts count="1">
    <tablePart r:id="rId13"/>
  </tableParts>
  <extLst>
    <ext xmlns:x14="http://schemas.microsoft.com/office/spreadsheetml/2009/9/main" uri="{05C60535-1F16-4fd2-B633-F4F36F0B64E0}">
      <x14:sparklineGroups xmlns:xm="http://schemas.microsoft.com/office/excel/2006/main">
        <x14:sparklineGroup type="column" displayEmptyCellsAs="gap" high="1" xr2:uid="{9F4EDD7A-61FA-42FE-86EA-C780E79190DA}">
          <x14:colorSeries rgb="FF000000"/>
          <x14:colorNegative rgb="FF0070C0"/>
          <x14:colorAxis rgb="FF000000"/>
          <x14:colorMarkers rgb="FF0070C0"/>
          <x14:colorFirst rgb="FF0070C0"/>
          <x14:colorLast rgb="FF0070C0"/>
          <x14:colorHigh rgb="FFFF781D"/>
          <x14:colorLow rgb="FF0070C0"/>
          <x14:sparklines>
            <x14:sparkline>
              <xm:f>'Training Overview'!J39:J50</xm:f>
              <xm:sqref>L39</xm:sqref>
            </x14:sparkline>
          </x14:sparklines>
        </x14:sparklineGroup>
      </x14:sparklineGroups>
    </ex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E7BA7-75D8-49CE-A648-8211231FA852}">
  <dimension ref="A5:I170"/>
  <sheetViews>
    <sheetView zoomScale="90" zoomScaleNormal="90" workbookViewId="0">
      <selection activeCell="F74" sqref="F74"/>
    </sheetView>
  </sheetViews>
  <sheetFormatPr defaultRowHeight="26.25" x14ac:dyDescent="0.4"/>
  <cols>
    <col min="1" max="1" width="14.2109375" customWidth="1"/>
    <col min="2" max="2" width="22" bestFit="1" customWidth="1"/>
    <col min="3" max="3" width="13.85546875" bestFit="1" customWidth="1"/>
    <col min="4" max="4" width="11.0703125" bestFit="1" customWidth="1"/>
    <col min="5" max="5" width="8.5703125" bestFit="1" customWidth="1"/>
    <col min="6" max="6" width="10.28515625" bestFit="1" customWidth="1"/>
    <col min="7" max="7" width="20.140625" bestFit="1" customWidth="1"/>
    <col min="8" max="8" width="13" bestFit="1" customWidth="1"/>
    <col min="9" max="9" width="15.5703125" bestFit="1" customWidth="1"/>
    <col min="10" max="10" width="17.42578125" bestFit="1" customWidth="1"/>
    <col min="11" max="11" width="21.2109375" bestFit="1" customWidth="1"/>
    <col min="12" max="12" width="17.42578125" bestFit="1" customWidth="1"/>
    <col min="13" max="14" width="21.2109375" bestFit="1" customWidth="1"/>
    <col min="15" max="15" width="15.140625" bestFit="1" customWidth="1"/>
    <col min="16" max="16" width="19.92578125" bestFit="1" customWidth="1"/>
    <col min="17" max="17" width="20.85546875" bestFit="1" customWidth="1"/>
    <col min="18" max="18" width="17.42578125" bestFit="1" customWidth="1"/>
    <col min="19" max="19" width="13.2109375" bestFit="1" customWidth="1"/>
    <col min="20" max="20" width="18.5" bestFit="1" customWidth="1"/>
    <col min="21" max="21" width="15.140625" bestFit="1" customWidth="1"/>
    <col min="22" max="22" width="19.92578125" bestFit="1" customWidth="1"/>
    <col min="23" max="23" width="20.85546875" bestFit="1" customWidth="1"/>
    <col min="24" max="24" width="17.42578125" bestFit="1" customWidth="1"/>
    <col min="25" max="25" width="13.2109375" bestFit="1" customWidth="1"/>
  </cols>
  <sheetData>
    <row r="5" spans="2:4" x14ac:dyDescent="0.4">
      <c r="B5" s="14" t="s">
        <v>83</v>
      </c>
    </row>
    <row r="7" spans="2:4" x14ac:dyDescent="0.4">
      <c r="B7" s="3" t="s">
        <v>84</v>
      </c>
    </row>
    <row r="8" spans="2:4" x14ac:dyDescent="0.4">
      <c r="C8" t="s">
        <v>20</v>
      </c>
      <c r="D8" t="s">
        <v>17</v>
      </c>
    </row>
    <row r="9" spans="2:4" x14ac:dyDescent="0.4">
      <c r="B9" t="s">
        <v>18</v>
      </c>
      <c r="C9" s="12">
        <v>70.375</v>
      </c>
      <c r="D9" s="12">
        <v>76.555555555555557</v>
      </c>
    </row>
    <row r="10" spans="2:4" x14ac:dyDescent="0.4">
      <c r="B10" t="s">
        <v>21</v>
      </c>
      <c r="C10" s="12">
        <v>70.375</v>
      </c>
      <c r="D10" s="12">
        <v>78.400000000000006</v>
      </c>
    </row>
    <row r="11" spans="2:4" x14ac:dyDescent="0.4">
      <c r="B11" t="s">
        <v>34</v>
      </c>
      <c r="C11" s="12">
        <v>71</v>
      </c>
      <c r="D11" s="12">
        <v>78.75</v>
      </c>
    </row>
    <row r="12" spans="2:4" x14ac:dyDescent="0.4">
      <c r="B12" t="s">
        <v>30</v>
      </c>
      <c r="C12" s="12">
        <v>68.454545454545453</v>
      </c>
      <c r="D12" s="12">
        <v>78.428571428571431</v>
      </c>
    </row>
    <row r="13" spans="2:4" x14ac:dyDescent="0.4">
      <c r="B13" t="s">
        <v>24</v>
      </c>
      <c r="C13" s="12">
        <v>70.333333333333329</v>
      </c>
      <c r="D13" s="12">
        <v>77.285714285714292</v>
      </c>
    </row>
    <row r="14" spans="2:4" x14ac:dyDescent="0.4">
      <c r="B14" t="s">
        <v>13</v>
      </c>
      <c r="C14" s="12">
        <v>73.466666666666669</v>
      </c>
      <c r="D14" s="12">
        <v>74.45</v>
      </c>
    </row>
    <row r="15" spans="2:4" x14ac:dyDescent="0.4">
      <c r="B15" t="s">
        <v>28</v>
      </c>
      <c r="C15" s="12">
        <v>71.888888888888886</v>
      </c>
      <c r="D15" s="12">
        <v>83.6</v>
      </c>
    </row>
    <row r="33" spans="2:7" x14ac:dyDescent="0.4">
      <c r="G33" s="9"/>
    </row>
    <row r="38" spans="2:7" x14ac:dyDescent="0.4">
      <c r="B38" s="72" t="s">
        <v>130</v>
      </c>
    </row>
    <row r="40" spans="2:7" x14ac:dyDescent="0.4">
      <c r="B40" s="3" t="s">
        <v>57</v>
      </c>
      <c r="C40" t="s">
        <v>85</v>
      </c>
      <c r="D40" t="s">
        <v>80</v>
      </c>
      <c r="E40" t="s">
        <v>86</v>
      </c>
    </row>
    <row r="41" spans="2:7" x14ac:dyDescent="0.4">
      <c r="B41" s="4" t="s">
        <v>18</v>
      </c>
      <c r="C41" s="13">
        <v>4.4588235294117649</v>
      </c>
      <c r="D41" s="9">
        <v>0.42434584755403865</v>
      </c>
      <c r="E41" s="13">
        <v>1.8920832496821254</v>
      </c>
    </row>
    <row r="42" spans="2:7" x14ac:dyDescent="0.4">
      <c r="B42" s="4" t="s">
        <v>21</v>
      </c>
      <c r="C42" s="13">
        <v>4.4869565217391303</v>
      </c>
      <c r="D42" s="9">
        <v>0.43127572016460886</v>
      </c>
      <c r="E42" s="13">
        <v>1.9351154052603319</v>
      </c>
    </row>
    <row r="43" spans="2:7" x14ac:dyDescent="0.4">
      <c r="B43" s="4" t="s">
        <v>34</v>
      </c>
      <c r="C43" s="13">
        <v>4.3875000000000002</v>
      </c>
      <c r="D43" s="9">
        <v>0.36446469248291574</v>
      </c>
      <c r="E43" s="13">
        <v>1.5990888382687929</v>
      </c>
    </row>
    <row r="44" spans="2:7" x14ac:dyDescent="0.4">
      <c r="B44" s="4" t="s">
        <v>30</v>
      </c>
      <c r="C44" s="13">
        <v>4.2555555555555555</v>
      </c>
      <c r="D44" s="9">
        <v>0.271484375</v>
      </c>
      <c r="E44" s="13">
        <v>1.1553168402777778</v>
      </c>
    </row>
    <row r="45" spans="2:7" x14ac:dyDescent="0.4">
      <c r="B45" s="4" t="s">
        <v>24</v>
      </c>
      <c r="C45" s="13">
        <v>4.3187499999999996</v>
      </c>
      <c r="D45" s="9">
        <v>0.31319910514541388</v>
      </c>
      <c r="E45" s="13">
        <v>1.352628635346756</v>
      </c>
    </row>
    <row r="46" spans="2:7" x14ac:dyDescent="0.4">
      <c r="B46" s="4" t="s">
        <v>13</v>
      </c>
      <c r="C46" s="13">
        <v>4.28</v>
      </c>
      <c r="D46" s="9">
        <v>0.37089947089947084</v>
      </c>
      <c r="E46" s="13">
        <v>1.5874497354497352</v>
      </c>
    </row>
    <row r="47" spans="2:7" x14ac:dyDescent="0.4">
      <c r="B47" s="4" t="s">
        <v>28</v>
      </c>
      <c r="C47" s="13">
        <v>4.3071428571428569</v>
      </c>
      <c r="D47" s="9">
        <v>0.35928525845564768</v>
      </c>
      <c r="E47" s="13">
        <v>1.5474929346339681</v>
      </c>
    </row>
    <row r="49" spans="2:5" x14ac:dyDescent="0.4">
      <c r="B49" s="27" t="s">
        <v>87</v>
      </c>
      <c r="C49" s="27" t="s">
        <v>88</v>
      </c>
      <c r="D49" s="27" t="s">
        <v>80</v>
      </c>
      <c r="E49" s="27" t="s">
        <v>89</v>
      </c>
    </row>
    <row r="50" spans="2:5" x14ac:dyDescent="0.4">
      <c r="B50" t="str">
        <f t="shared" ref="B50:E55" si="0">B41</f>
        <v>Communication Skills</v>
      </c>
      <c r="C50" s="13">
        <f t="shared" si="0"/>
        <v>4.4588235294117649</v>
      </c>
      <c r="D50" s="10">
        <f t="shared" si="0"/>
        <v>0.42434584755403865</v>
      </c>
      <c r="E50" s="13">
        <f t="shared" si="0"/>
        <v>1.8920832496821254</v>
      </c>
    </row>
    <row r="51" spans="2:5" x14ac:dyDescent="0.4">
      <c r="B51" t="str">
        <f t="shared" si="0"/>
        <v>Customer Service</v>
      </c>
      <c r="C51" s="13">
        <f t="shared" si="0"/>
        <v>4.4869565217391303</v>
      </c>
      <c r="D51" s="10">
        <f t="shared" si="0"/>
        <v>0.43127572016460886</v>
      </c>
      <c r="E51" s="13">
        <f t="shared" si="0"/>
        <v>1.9351154052603319</v>
      </c>
    </row>
    <row r="52" spans="2:5" x14ac:dyDescent="0.4">
      <c r="B52" t="str">
        <f t="shared" si="0"/>
        <v>Database Administration</v>
      </c>
      <c r="C52" s="13">
        <f t="shared" si="0"/>
        <v>4.3875000000000002</v>
      </c>
      <c r="D52" s="10">
        <f t="shared" si="0"/>
        <v>0.36446469248291574</v>
      </c>
      <c r="E52" s="13">
        <f t="shared" si="0"/>
        <v>1.5990888382687929</v>
      </c>
    </row>
    <row r="53" spans="2:5" x14ac:dyDescent="0.4">
      <c r="B53" t="str">
        <f t="shared" si="0"/>
        <v>Excel - Basic to Advance</v>
      </c>
      <c r="C53" s="13">
        <f t="shared" si="0"/>
        <v>4.2555555555555555</v>
      </c>
      <c r="D53" s="10">
        <f t="shared" si="0"/>
        <v>0.271484375</v>
      </c>
      <c r="E53" s="13">
        <f t="shared" si="0"/>
        <v>1.1553168402777778</v>
      </c>
    </row>
    <row r="54" spans="2:5" x14ac:dyDescent="0.4">
      <c r="B54" t="str">
        <f t="shared" si="0"/>
        <v>Leadership Development</v>
      </c>
      <c r="C54" s="13">
        <f t="shared" si="0"/>
        <v>4.3187499999999996</v>
      </c>
      <c r="D54" s="10">
        <f t="shared" si="0"/>
        <v>0.31319910514541388</v>
      </c>
      <c r="E54" s="13">
        <f t="shared" si="0"/>
        <v>1.352628635346756</v>
      </c>
    </row>
    <row r="55" spans="2:5" x14ac:dyDescent="0.4">
      <c r="B55" t="str">
        <f t="shared" si="0"/>
        <v>Project Management</v>
      </c>
      <c r="C55" s="13">
        <f t="shared" si="0"/>
        <v>4.28</v>
      </c>
      <c r="D55" s="10">
        <f t="shared" si="0"/>
        <v>0.37089947089947084</v>
      </c>
      <c r="E55" s="13">
        <f t="shared" si="0"/>
        <v>1.5874497354497352</v>
      </c>
    </row>
    <row r="69" spans="1:8" x14ac:dyDescent="0.4">
      <c r="B69" s="83" t="s">
        <v>90</v>
      </c>
      <c r="C69" s="83"/>
    </row>
    <row r="71" spans="1:8" x14ac:dyDescent="0.4">
      <c r="B71" t="s">
        <v>91</v>
      </c>
    </row>
    <row r="72" spans="1:8" x14ac:dyDescent="0.4">
      <c r="B72" s="5">
        <v>0.22068965517241379</v>
      </c>
    </row>
    <row r="74" spans="1:8" x14ac:dyDescent="0.4">
      <c r="A74" t="s">
        <v>92</v>
      </c>
      <c r="B74" s="10">
        <f>GETPIVOTDATA("[Measures].[emp_success rate]",'Training Performance'!$B$71)</f>
        <v>0.22068965517241379</v>
      </c>
    </row>
    <row r="75" spans="1:8" x14ac:dyDescent="0.4">
      <c r="A75" t="s">
        <v>93</v>
      </c>
      <c r="B75" s="10">
        <f>1-GETPIVOTDATA("[Measures].[emp_success rate]",'Training Performance'!$B$71)</f>
        <v>0.77931034482758621</v>
      </c>
    </row>
    <row r="80" spans="1:8" x14ac:dyDescent="0.4">
      <c r="G80" s="3" t="s">
        <v>57</v>
      </c>
      <c r="H80" t="s">
        <v>94</v>
      </c>
    </row>
    <row r="81" spans="2:8" x14ac:dyDescent="0.4">
      <c r="G81" s="4" t="s">
        <v>18</v>
      </c>
      <c r="H81">
        <v>9</v>
      </c>
    </row>
    <row r="82" spans="2:8" x14ac:dyDescent="0.4">
      <c r="G82" s="4" t="s">
        <v>21</v>
      </c>
      <c r="H82">
        <v>15</v>
      </c>
    </row>
    <row r="83" spans="2:8" x14ac:dyDescent="0.4">
      <c r="G83" s="4" t="s">
        <v>34</v>
      </c>
      <c r="H83">
        <v>4</v>
      </c>
    </row>
    <row r="84" spans="2:8" x14ac:dyDescent="0.4">
      <c r="G84" s="4" t="s">
        <v>30</v>
      </c>
      <c r="H84">
        <v>7</v>
      </c>
    </row>
    <row r="85" spans="2:8" x14ac:dyDescent="0.4">
      <c r="G85" s="4" t="s">
        <v>24</v>
      </c>
      <c r="H85">
        <v>7</v>
      </c>
    </row>
    <row r="86" spans="2:8" x14ac:dyDescent="0.4">
      <c r="G86" s="4" t="s">
        <v>13</v>
      </c>
      <c r="H86">
        <v>20</v>
      </c>
    </row>
    <row r="87" spans="2:8" x14ac:dyDescent="0.4">
      <c r="G87" s="4" t="s">
        <v>28</v>
      </c>
      <c r="H87">
        <v>10</v>
      </c>
    </row>
    <row r="88" spans="2:8" x14ac:dyDescent="0.4">
      <c r="B88" s="72" t="s">
        <v>131</v>
      </c>
    </row>
    <row r="91" spans="2:8" x14ac:dyDescent="0.4">
      <c r="B91" s="28" t="s">
        <v>95</v>
      </c>
      <c r="C91" s="29" t="s">
        <v>96</v>
      </c>
    </row>
    <row r="92" spans="2:8" x14ac:dyDescent="0.4">
      <c r="B92" s="4" t="str">
        <f t="shared" ref="B92:B98" si="1">G81</f>
        <v>Communication Skills</v>
      </c>
      <c r="C92">
        <f t="shared" ref="C92:C98" si="2">H81</f>
        <v>9</v>
      </c>
    </row>
    <row r="93" spans="2:8" x14ac:dyDescent="0.4">
      <c r="B93" s="4" t="str">
        <f t="shared" si="1"/>
        <v>Customer Service</v>
      </c>
      <c r="C93">
        <f t="shared" si="2"/>
        <v>15</v>
      </c>
    </row>
    <row r="94" spans="2:8" x14ac:dyDescent="0.4">
      <c r="B94" s="4" t="str">
        <f t="shared" si="1"/>
        <v>Database Administration</v>
      </c>
      <c r="C94">
        <f t="shared" si="2"/>
        <v>4</v>
      </c>
    </row>
    <row r="95" spans="2:8" x14ac:dyDescent="0.4">
      <c r="B95" s="4" t="str">
        <f t="shared" si="1"/>
        <v>Excel - Basic to Advance</v>
      </c>
      <c r="C95">
        <f t="shared" si="2"/>
        <v>7</v>
      </c>
    </row>
    <row r="96" spans="2:8" x14ac:dyDescent="0.4">
      <c r="B96" s="4" t="str">
        <f t="shared" si="1"/>
        <v>Leadership Development</v>
      </c>
      <c r="C96">
        <f t="shared" si="2"/>
        <v>7</v>
      </c>
    </row>
    <row r="97" spans="2:9" x14ac:dyDescent="0.4">
      <c r="B97" s="4" t="str">
        <f t="shared" si="1"/>
        <v>Project Management</v>
      </c>
      <c r="C97">
        <f t="shared" si="2"/>
        <v>20</v>
      </c>
    </row>
    <row r="98" spans="2:9" x14ac:dyDescent="0.4">
      <c r="B98" s="4" t="str">
        <f t="shared" si="1"/>
        <v>Technical Skills</v>
      </c>
      <c r="C98">
        <f t="shared" si="2"/>
        <v>10</v>
      </c>
    </row>
    <row r="99" spans="2:9" x14ac:dyDescent="0.4">
      <c r="C99" s="17"/>
    </row>
    <row r="102" spans="2:9" x14ac:dyDescent="0.4">
      <c r="D102" s="84" t="s">
        <v>132</v>
      </c>
      <c r="E102" s="84"/>
      <c r="F102" s="84"/>
    </row>
    <row r="104" spans="2:9" x14ac:dyDescent="0.4">
      <c r="B104" s="3" t="s">
        <v>85</v>
      </c>
      <c r="C104" s="3" t="s">
        <v>97</v>
      </c>
    </row>
    <row r="105" spans="2:9" x14ac:dyDescent="0.4">
      <c r="B105" s="3" t="s">
        <v>5</v>
      </c>
      <c r="C105" t="s">
        <v>35</v>
      </c>
      <c r="D105" t="s">
        <v>98</v>
      </c>
      <c r="E105" t="s">
        <v>99</v>
      </c>
      <c r="F105" t="s">
        <v>100</v>
      </c>
      <c r="G105" t="s">
        <v>101</v>
      </c>
      <c r="H105" t="s">
        <v>102</v>
      </c>
      <c r="I105" t="s">
        <v>103</v>
      </c>
    </row>
    <row r="106" spans="2:9" x14ac:dyDescent="0.4">
      <c r="B106" s="4" t="s">
        <v>21</v>
      </c>
      <c r="C106" s="13"/>
      <c r="D106" s="13"/>
      <c r="E106" s="13">
        <v>4.4869565217391303</v>
      </c>
      <c r="F106" s="13"/>
      <c r="G106" s="13"/>
      <c r="H106" s="13"/>
      <c r="I106" s="13"/>
    </row>
    <row r="107" spans="2:9" x14ac:dyDescent="0.4">
      <c r="B107" s="4" t="s">
        <v>18</v>
      </c>
      <c r="C107" s="13"/>
      <c r="D107" s="13">
        <v>4.4588235294117649</v>
      </c>
      <c r="E107" s="13"/>
      <c r="F107" s="13"/>
      <c r="G107" s="13"/>
      <c r="H107" s="13"/>
      <c r="I107" s="13"/>
    </row>
    <row r="108" spans="2:9" x14ac:dyDescent="0.4">
      <c r="B108" s="4" t="s">
        <v>34</v>
      </c>
      <c r="C108" s="13">
        <v>4.3875000000000002</v>
      </c>
      <c r="D108" s="13"/>
      <c r="E108" s="13"/>
      <c r="F108" s="13"/>
      <c r="G108" s="13"/>
      <c r="H108" s="13"/>
      <c r="I108" s="13"/>
    </row>
    <row r="109" spans="2:9" x14ac:dyDescent="0.4">
      <c r="B109" s="4" t="s">
        <v>24</v>
      </c>
      <c r="C109" s="13"/>
      <c r="D109" s="13"/>
      <c r="E109" s="13"/>
      <c r="F109" s="13">
        <v>4.3187499999999996</v>
      </c>
      <c r="G109" s="13"/>
      <c r="H109" s="13"/>
      <c r="I109" s="13"/>
    </row>
    <row r="110" spans="2:9" x14ac:dyDescent="0.4">
      <c r="B110" s="4" t="s">
        <v>28</v>
      </c>
      <c r="C110" s="13"/>
      <c r="D110" s="13"/>
      <c r="E110" s="13"/>
      <c r="F110" s="13"/>
      <c r="G110" s="13"/>
      <c r="H110" s="13">
        <v>4.3071428571428569</v>
      </c>
      <c r="I110" s="13"/>
    </row>
    <row r="111" spans="2:9" x14ac:dyDescent="0.4">
      <c r="B111" s="4" t="s">
        <v>13</v>
      </c>
      <c r="C111" s="13"/>
      <c r="D111" s="13"/>
      <c r="E111" s="13"/>
      <c r="F111" s="13"/>
      <c r="G111" s="13">
        <v>4.28</v>
      </c>
      <c r="H111" s="13"/>
      <c r="I111" s="13"/>
    </row>
    <row r="112" spans="2:9" x14ac:dyDescent="0.4">
      <c r="B112" s="4" t="s">
        <v>30</v>
      </c>
      <c r="C112" s="13"/>
      <c r="D112" s="13"/>
      <c r="E112" s="13"/>
      <c r="F112" s="13"/>
      <c r="G112" s="13"/>
      <c r="H112" s="13"/>
      <c r="I112" s="13">
        <v>4.2555555555555555</v>
      </c>
    </row>
    <row r="128" spans="2:7" x14ac:dyDescent="0.4">
      <c r="B128" s="3" t="s">
        <v>57</v>
      </c>
      <c r="C128" t="s">
        <v>80</v>
      </c>
      <c r="E128" s="84" t="s">
        <v>133</v>
      </c>
      <c r="F128" s="84"/>
      <c r="G128" s="84"/>
    </row>
    <row r="129" spans="2:4" x14ac:dyDescent="0.4">
      <c r="B129" s="4" t="s">
        <v>21</v>
      </c>
      <c r="C129" s="9">
        <v>0.43127572016460886</v>
      </c>
    </row>
    <row r="130" spans="2:4" x14ac:dyDescent="0.4">
      <c r="B130" s="4" t="s">
        <v>18</v>
      </c>
      <c r="C130" s="9">
        <v>0.42434584755403865</v>
      </c>
    </row>
    <row r="131" spans="2:4" x14ac:dyDescent="0.4">
      <c r="B131" s="4" t="s">
        <v>13</v>
      </c>
      <c r="C131" s="9">
        <v>0.37089947089947084</v>
      </c>
    </row>
    <row r="132" spans="2:4" x14ac:dyDescent="0.4">
      <c r="B132" s="4" t="s">
        <v>34</v>
      </c>
      <c r="C132" s="9">
        <v>0.36446469248291574</v>
      </c>
    </row>
    <row r="133" spans="2:4" x14ac:dyDescent="0.4">
      <c r="B133" s="4" t="s">
        <v>28</v>
      </c>
      <c r="C133" s="9">
        <v>0.35928525845564768</v>
      </c>
    </row>
    <row r="134" spans="2:4" x14ac:dyDescent="0.4">
      <c r="B134" s="4" t="s">
        <v>24</v>
      </c>
      <c r="C134" s="9">
        <v>0.31319910514541388</v>
      </c>
    </row>
    <row r="135" spans="2:4" x14ac:dyDescent="0.4">
      <c r="B135" s="4" t="s">
        <v>30</v>
      </c>
      <c r="C135" s="9">
        <v>0.271484375</v>
      </c>
    </row>
    <row r="143" spans="2:4" x14ac:dyDescent="0.4">
      <c r="B143" s="84" t="s">
        <v>134</v>
      </c>
      <c r="C143" s="84"/>
      <c r="D143" s="84"/>
    </row>
    <row r="145" spans="2:4" x14ac:dyDescent="0.4">
      <c r="B145" s="3" t="s">
        <v>57</v>
      </c>
      <c r="C145" t="s">
        <v>104</v>
      </c>
      <c r="D145" t="s">
        <v>84</v>
      </c>
    </row>
    <row r="146" spans="2:4" x14ac:dyDescent="0.4">
      <c r="B146" s="4" t="s">
        <v>18</v>
      </c>
      <c r="C146" s="12">
        <v>51.705882352941174</v>
      </c>
      <c r="D146" s="12">
        <v>73.647058823529406</v>
      </c>
    </row>
    <row r="147" spans="2:4" x14ac:dyDescent="0.4">
      <c r="B147" s="4" t="s">
        <v>21</v>
      </c>
      <c r="C147" s="12">
        <v>52.826086956521742</v>
      </c>
      <c r="D147" s="12">
        <v>75.608695652173907</v>
      </c>
    </row>
    <row r="148" spans="2:4" x14ac:dyDescent="0.4">
      <c r="B148" s="4" t="s">
        <v>34</v>
      </c>
      <c r="C148" s="12">
        <v>54.875</v>
      </c>
      <c r="D148" s="12">
        <v>74.875</v>
      </c>
    </row>
    <row r="149" spans="2:4" x14ac:dyDescent="0.4">
      <c r="B149" s="4" t="s">
        <v>30</v>
      </c>
      <c r="C149" s="12">
        <v>56.888888888888886</v>
      </c>
      <c r="D149" s="12">
        <v>72.333333333333329</v>
      </c>
    </row>
    <row r="150" spans="2:4" x14ac:dyDescent="0.4">
      <c r="B150" s="4" t="s">
        <v>24</v>
      </c>
      <c r="C150" s="12">
        <v>55.875</v>
      </c>
      <c r="D150" s="12">
        <v>73.375</v>
      </c>
    </row>
    <row r="151" spans="2:4" x14ac:dyDescent="0.4">
      <c r="B151" s="4" t="s">
        <v>13</v>
      </c>
      <c r="C151" s="12">
        <v>54</v>
      </c>
      <c r="D151" s="12">
        <v>74.028571428571425</v>
      </c>
    </row>
    <row r="152" spans="2:4" x14ac:dyDescent="0.4">
      <c r="B152" s="4" t="s">
        <v>28</v>
      </c>
      <c r="C152" s="12">
        <v>55.964285714285715</v>
      </c>
      <c r="D152" s="12">
        <v>76.071428571428569</v>
      </c>
    </row>
    <row r="170" spans="2:2" x14ac:dyDescent="0.4">
      <c r="B170" t="s">
        <v>82</v>
      </c>
    </row>
  </sheetData>
  <mergeCells count="4">
    <mergeCell ref="B69:C69"/>
    <mergeCell ref="D102:F102"/>
    <mergeCell ref="E128:G128"/>
    <mergeCell ref="B143:D143"/>
  </mergeCells>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E071-2B53-46D8-BB82-32E7503CC142}">
  <dimension ref="A2:L219"/>
  <sheetViews>
    <sheetView showGridLines="0" topLeftCell="A87" zoomScale="85" zoomScaleNormal="85" workbookViewId="0">
      <selection activeCell="E220" sqref="E220"/>
    </sheetView>
  </sheetViews>
  <sheetFormatPr defaultRowHeight="26.25" x14ac:dyDescent="0.4"/>
  <cols>
    <col min="1" max="1" width="11.140625" bestFit="1" customWidth="1"/>
    <col min="2" max="2" width="16.35546875" bestFit="1" customWidth="1"/>
    <col min="3" max="3" width="17.28515625" bestFit="1" customWidth="1"/>
    <col min="4" max="4" width="17.5" bestFit="1" customWidth="1"/>
    <col min="5" max="5" width="23" customWidth="1"/>
    <col min="6" max="6" width="10.35546875" bestFit="1" customWidth="1"/>
    <col min="7" max="7" width="17.28515625" bestFit="1" customWidth="1"/>
    <col min="8" max="8" width="19.140625" bestFit="1" customWidth="1"/>
    <col min="9" max="9" width="11.140625" bestFit="1" customWidth="1"/>
    <col min="10" max="10" width="11.2109375" bestFit="1" customWidth="1"/>
    <col min="11" max="11" width="17.28515625" bestFit="1" customWidth="1"/>
    <col min="12" max="12" width="25.78515625" bestFit="1" customWidth="1"/>
  </cols>
  <sheetData>
    <row r="2" spans="1:12" x14ac:dyDescent="0.4">
      <c r="A2" s="86" t="s">
        <v>105</v>
      </c>
      <c r="B2" s="86"/>
      <c r="C2" s="86"/>
      <c r="E2" s="84" t="s">
        <v>106</v>
      </c>
      <c r="F2" s="84"/>
      <c r="G2" s="84"/>
    </row>
    <row r="3" spans="1:12" x14ac:dyDescent="0.4">
      <c r="E3" s="3" t="s">
        <v>57</v>
      </c>
      <c r="F3" t="s">
        <v>107</v>
      </c>
    </row>
    <row r="4" spans="1:12" x14ac:dyDescent="0.4">
      <c r="A4" t="s">
        <v>107</v>
      </c>
      <c r="E4" s="4" t="s">
        <v>58</v>
      </c>
      <c r="F4" s="11">
        <v>188.35714285714286</v>
      </c>
    </row>
    <row r="5" spans="1:12" x14ac:dyDescent="0.4">
      <c r="A5">
        <v>217.05022831050229</v>
      </c>
      <c r="E5" s="4" t="s">
        <v>59</v>
      </c>
      <c r="F5" s="11">
        <v>251.35294117647058</v>
      </c>
    </row>
    <row r="6" spans="1:12" x14ac:dyDescent="0.4">
      <c r="E6" s="4" t="s">
        <v>60</v>
      </c>
      <c r="F6" s="11">
        <v>221.90322580645162</v>
      </c>
    </row>
    <row r="7" spans="1:12" x14ac:dyDescent="0.4">
      <c r="E7" s="4" t="s">
        <v>62</v>
      </c>
      <c r="F7" s="11">
        <v>185.69565217391303</v>
      </c>
    </row>
    <row r="8" spans="1:12" x14ac:dyDescent="0.4">
      <c r="E8" s="4" t="s">
        <v>64</v>
      </c>
      <c r="F8" s="11">
        <v>249.66666666666666</v>
      </c>
    </row>
    <row r="9" spans="1:12" x14ac:dyDescent="0.4">
      <c r="E9" s="4" t="s">
        <v>66</v>
      </c>
      <c r="F9" s="11">
        <v>266.24324324324323</v>
      </c>
    </row>
    <row r="10" spans="1:12" x14ac:dyDescent="0.4">
      <c r="E10" s="4" t="s">
        <v>67</v>
      </c>
      <c r="F10" s="11">
        <v>199.60526315789474</v>
      </c>
    </row>
    <row r="11" spans="1:12" x14ac:dyDescent="0.4">
      <c r="A11" s="74" t="s">
        <v>108</v>
      </c>
      <c r="B11" s="62">
        <f>GETPIVOTDATA("[Measures].[per_day_cost]",$A$4)</f>
        <v>217.05022831050229</v>
      </c>
      <c r="E11" s="4" t="s">
        <v>68</v>
      </c>
      <c r="F11" s="11">
        <v>247.30769230769232</v>
      </c>
      <c r="J11" s="10"/>
    </row>
    <row r="12" spans="1:12" x14ac:dyDescent="0.4">
      <c r="E12" s="4" t="s">
        <v>69</v>
      </c>
      <c r="F12" s="11">
        <v>203.88461538461539</v>
      </c>
    </row>
    <row r="13" spans="1:12" x14ac:dyDescent="0.4">
      <c r="E13" s="4" t="s">
        <v>71</v>
      </c>
      <c r="F13" s="11">
        <v>197.5</v>
      </c>
    </row>
    <row r="14" spans="1:12" x14ac:dyDescent="0.4">
      <c r="E14" s="4" t="s">
        <v>72</v>
      </c>
      <c r="F14" s="11">
        <v>208.73529411764707</v>
      </c>
      <c r="K14" s="60" t="s">
        <v>109</v>
      </c>
    </row>
    <row r="15" spans="1:12" x14ac:dyDescent="0.4">
      <c r="E15" s="4" t="s">
        <v>73</v>
      </c>
      <c r="F15" s="11">
        <v>178.09090909090909</v>
      </c>
    </row>
    <row r="16" spans="1:12" x14ac:dyDescent="0.4">
      <c r="I16" s="3" t="s">
        <v>57</v>
      </c>
      <c r="J16" t="s">
        <v>110</v>
      </c>
      <c r="K16" t="s">
        <v>41</v>
      </c>
      <c r="L16" t="s">
        <v>42</v>
      </c>
    </row>
    <row r="17" spans="1:12" x14ac:dyDescent="0.4">
      <c r="I17" s="4" t="s">
        <v>43</v>
      </c>
    </row>
    <row r="18" spans="1:12" x14ac:dyDescent="0.4">
      <c r="I18" s="26" t="s">
        <v>64</v>
      </c>
      <c r="J18" s="12">
        <v>524.44444444444446</v>
      </c>
      <c r="K18">
        <v>9440</v>
      </c>
      <c r="L18">
        <v>18</v>
      </c>
    </row>
    <row r="19" spans="1:12" x14ac:dyDescent="0.4">
      <c r="I19" s="26" t="s">
        <v>66</v>
      </c>
      <c r="J19" s="12">
        <v>380</v>
      </c>
      <c r="K19">
        <v>6840</v>
      </c>
      <c r="L19">
        <v>18</v>
      </c>
    </row>
    <row r="20" spans="1:12" x14ac:dyDescent="0.4">
      <c r="I20" s="26" t="s">
        <v>67</v>
      </c>
      <c r="J20" s="12">
        <v>112.85714285714286</v>
      </c>
      <c r="K20">
        <v>790</v>
      </c>
      <c r="L20">
        <v>7</v>
      </c>
    </row>
    <row r="21" spans="1:12" x14ac:dyDescent="0.4">
      <c r="I21" s="26" t="s">
        <v>68</v>
      </c>
      <c r="J21" s="12">
        <v>211.14705882352942</v>
      </c>
      <c r="K21">
        <v>7179</v>
      </c>
      <c r="L21">
        <v>34</v>
      </c>
    </row>
    <row r="22" spans="1:12" x14ac:dyDescent="0.4">
      <c r="I22" s="26" t="s">
        <v>69</v>
      </c>
      <c r="J22" s="12">
        <v>203.88461538461539</v>
      </c>
      <c r="K22">
        <v>5301</v>
      </c>
      <c r="L22">
        <v>26</v>
      </c>
    </row>
    <row r="23" spans="1:12" x14ac:dyDescent="0.4">
      <c r="I23" s="26" t="s">
        <v>71</v>
      </c>
      <c r="J23" s="12">
        <v>197.5</v>
      </c>
      <c r="K23">
        <v>8690</v>
      </c>
      <c r="L23">
        <v>44</v>
      </c>
    </row>
    <row r="24" spans="1:12" x14ac:dyDescent="0.4">
      <c r="I24" s="26" t="s">
        <v>72</v>
      </c>
      <c r="J24" s="12">
        <v>208.73529411764707</v>
      </c>
      <c r="K24">
        <v>7097</v>
      </c>
      <c r="L24">
        <v>34</v>
      </c>
    </row>
    <row r="25" spans="1:12" x14ac:dyDescent="0.4">
      <c r="I25" s="26" t="s">
        <v>73</v>
      </c>
      <c r="J25" s="12">
        <v>178.09090909090909</v>
      </c>
      <c r="K25">
        <v>7836</v>
      </c>
      <c r="L25">
        <v>44</v>
      </c>
    </row>
    <row r="26" spans="1:12" x14ac:dyDescent="0.4">
      <c r="D26" s="6"/>
      <c r="I26" s="4" t="s">
        <v>44</v>
      </c>
    </row>
    <row r="27" spans="1:12" x14ac:dyDescent="0.4">
      <c r="I27" s="26" t="s">
        <v>58</v>
      </c>
      <c r="J27" s="12">
        <v>188.35714285714286</v>
      </c>
      <c r="K27">
        <v>7911</v>
      </c>
      <c r="L27">
        <v>42</v>
      </c>
    </row>
    <row r="28" spans="1:12" x14ac:dyDescent="0.4">
      <c r="I28" s="26" t="s">
        <v>59</v>
      </c>
      <c r="J28" s="12">
        <v>251.35294117647058</v>
      </c>
      <c r="K28">
        <v>4273</v>
      </c>
      <c r="L28">
        <v>17</v>
      </c>
    </row>
    <row r="29" spans="1:12" x14ac:dyDescent="0.4">
      <c r="I29" s="26" t="s">
        <v>60</v>
      </c>
      <c r="J29" s="12">
        <v>221.90322580645162</v>
      </c>
      <c r="K29">
        <v>6879</v>
      </c>
      <c r="L29">
        <v>31</v>
      </c>
    </row>
    <row r="30" spans="1:12" x14ac:dyDescent="0.4">
      <c r="A30" s="24" t="s">
        <v>111</v>
      </c>
      <c r="B30" s="24"/>
      <c r="C30" s="63">
        <f>IFERROR(GETPIVOTDATA("[Measures].[cost per participant]",$A$32),0)</f>
        <v>655.64137931034486</v>
      </c>
      <c r="I30" s="26" t="s">
        <v>62</v>
      </c>
      <c r="J30" s="12">
        <v>185.69565217391303</v>
      </c>
      <c r="K30">
        <v>4271</v>
      </c>
      <c r="L30">
        <v>23</v>
      </c>
    </row>
    <row r="31" spans="1:12" x14ac:dyDescent="0.4">
      <c r="I31" s="26" t="s">
        <v>64</v>
      </c>
      <c r="J31" s="12">
        <v>139.75555555555556</v>
      </c>
      <c r="K31">
        <v>6289</v>
      </c>
      <c r="L31">
        <v>45</v>
      </c>
    </row>
    <row r="32" spans="1:12" x14ac:dyDescent="0.4">
      <c r="A32" s="3" t="s">
        <v>57</v>
      </c>
      <c r="B32" t="s">
        <v>112</v>
      </c>
      <c r="I32" s="26" t="s">
        <v>66</v>
      </c>
      <c r="J32" s="12">
        <v>158.47368421052633</v>
      </c>
      <c r="K32">
        <v>3011</v>
      </c>
      <c r="L32">
        <v>19</v>
      </c>
    </row>
    <row r="33" spans="1:12" x14ac:dyDescent="0.4">
      <c r="A33" s="4" t="s">
        <v>58</v>
      </c>
      <c r="B33" s="12">
        <v>565.07142857142856</v>
      </c>
      <c r="I33" s="26" t="s">
        <v>67</v>
      </c>
      <c r="J33" s="12">
        <v>219.19354838709677</v>
      </c>
      <c r="K33">
        <v>6795</v>
      </c>
      <c r="L33">
        <v>31</v>
      </c>
    </row>
    <row r="34" spans="1:12" x14ac:dyDescent="0.4">
      <c r="A34" s="4" t="s">
        <v>59</v>
      </c>
      <c r="B34" s="12">
        <v>712.16666666666663</v>
      </c>
      <c r="I34" s="26" t="s">
        <v>68</v>
      </c>
      <c r="J34" s="12">
        <v>493.2</v>
      </c>
      <c r="K34">
        <v>2466</v>
      </c>
      <c r="L34">
        <v>5</v>
      </c>
    </row>
    <row r="35" spans="1:12" x14ac:dyDescent="0.4">
      <c r="A35" s="4" t="s">
        <v>60</v>
      </c>
      <c r="B35" s="12">
        <v>625.36363636363637</v>
      </c>
      <c r="E35" s="11"/>
      <c r="I35" s="4" t="s">
        <v>45</v>
      </c>
      <c r="J35" s="12">
        <v>217.05022831050229</v>
      </c>
      <c r="K35">
        <v>95068</v>
      </c>
      <c r="L35">
        <v>438</v>
      </c>
    </row>
    <row r="36" spans="1:12" x14ac:dyDescent="0.4">
      <c r="A36" s="4" t="s">
        <v>62</v>
      </c>
      <c r="B36" s="12">
        <v>610.14285714285711</v>
      </c>
    </row>
    <row r="37" spans="1:12" x14ac:dyDescent="0.4">
      <c r="A37" s="4" t="s">
        <v>64</v>
      </c>
      <c r="B37" s="12">
        <v>827.84210526315792</v>
      </c>
    </row>
    <row r="38" spans="1:12" x14ac:dyDescent="0.4">
      <c r="A38" s="4" t="s">
        <v>66</v>
      </c>
      <c r="B38" s="12">
        <v>820.91666666666663</v>
      </c>
    </row>
    <row r="39" spans="1:12" x14ac:dyDescent="0.4">
      <c r="A39" s="4" t="s">
        <v>67</v>
      </c>
      <c r="B39" s="12">
        <v>583.46153846153845</v>
      </c>
    </row>
    <row r="40" spans="1:12" x14ac:dyDescent="0.4">
      <c r="A40" s="4" t="s">
        <v>68</v>
      </c>
      <c r="B40" s="12">
        <v>741.92307692307691</v>
      </c>
    </row>
    <row r="41" spans="1:12" x14ac:dyDescent="0.4">
      <c r="A41" s="4" t="s">
        <v>69</v>
      </c>
      <c r="B41" s="12">
        <v>662.625</v>
      </c>
    </row>
    <row r="42" spans="1:12" x14ac:dyDescent="0.4">
      <c r="A42" s="4" t="s">
        <v>71</v>
      </c>
      <c r="B42" s="12">
        <v>579.33333333333337</v>
      </c>
    </row>
    <row r="43" spans="1:12" x14ac:dyDescent="0.4">
      <c r="A43" s="4" t="s">
        <v>72</v>
      </c>
      <c r="B43" s="12">
        <v>545.92307692307691</v>
      </c>
    </row>
    <row r="44" spans="1:12" x14ac:dyDescent="0.4">
      <c r="A44" s="4" t="s">
        <v>73</v>
      </c>
      <c r="B44" s="12">
        <v>559.71428571428567</v>
      </c>
    </row>
    <row r="45" spans="1:12" x14ac:dyDescent="0.4">
      <c r="A45" s="4" t="s">
        <v>45</v>
      </c>
      <c r="B45" s="12">
        <v>655.64137931034486</v>
      </c>
    </row>
    <row r="51" spans="1:2" x14ac:dyDescent="0.4">
      <c r="A51" s="83"/>
      <c r="B51" s="83"/>
    </row>
    <row r="65" spans="1:8" ht="27.75" x14ac:dyDescent="0.5">
      <c r="A65" s="85" t="s">
        <v>113</v>
      </c>
      <c r="B65" s="85"/>
      <c r="C65" s="85"/>
    </row>
    <row r="67" spans="1:8" x14ac:dyDescent="0.4">
      <c r="A67" s="33" t="s">
        <v>114</v>
      </c>
      <c r="B67" s="45">
        <f>GETPIVOTDATA("[Measures].[Sum of Training Cost]",$G$67)</f>
        <v>95068</v>
      </c>
      <c r="G67" s="8" t="s">
        <v>41</v>
      </c>
      <c r="H67" s="8" t="s">
        <v>115</v>
      </c>
    </row>
    <row r="68" spans="1:8" x14ac:dyDescent="0.4">
      <c r="G68">
        <v>95068</v>
      </c>
      <c r="H68">
        <v>96298</v>
      </c>
    </row>
    <row r="70" spans="1:8" x14ac:dyDescent="0.4">
      <c r="G70" s="18"/>
    </row>
    <row r="71" spans="1:8" x14ac:dyDescent="0.4">
      <c r="A71" s="46" t="s">
        <v>116</v>
      </c>
      <c r="B71" s="47">
        <f>GETPIVOTDATA("[Measures].[Sum of Training Cost]",$G$67)</f>
        <v>95068</v>
      </c>
      <c r="F71" s="37" t="s">
        <v>117</v>
      </c>
      <c r="G71" s="34">
        <f>GETPIVOTDATA("[Measures].[Sum of Training Cost]",$G$67)/GETPIVOTDATA("[Measures].[Sum of Training Budget]",$G$67)</f>
        <v>0.98722714905813203</v>
      </c>
    </row>
    <row r="72" spans="1:8" x14ac:dyDescent="0.4">
      <c r="A72" s="46" t="s">
        <v>118</v>
      </c>
      <c r="B72" s="48">
        <f>GETPIVOTDATA("[Measures].[Sum of Training Budget]",$G$67)-GETPIVOTDATA("[Measures].[Sum of Training Cost]",$G$67)</f>
        <v>1230</v>
      </c>
    </row>
    <row r="76" spans="1:8" x14ac:dyDescent="0.4">
      <c r="H76" s="25"/>
    </row>
    <row r="79" spans="1:8" ht="27.75" x14ac:dyDescent="0.5">
      <c r="A79" s="75" t="s">
        <v>119</v>
      </c>
      <c r="B79" s="76"/>
      <c r="C79" s="24"/>
    </row>
    <row r="80" spans="1:8" x14ac:dyDescent="0.4">
      <c r="G80" s="17"/>
    </row>
    <row r="81" spans="1:6" x14ac:dyDescent="0.4">
      <c r="A81" s="3" t="s">
        <v>57</v>
      </c>
      <c r="B81" t="s">
        <v>41</v>
      </c>
      <c r="C81" t="s">
        <v>115</v>
      </c>
      <c r="D81" t="s">
        <v>80</v>
      </c>
    </row>
    <row r="82" spans="1:6" x14ac:dyDescent="0.4">
      <c r="A82" s="4" t="s">
        <v>18</v>
      </c>
      <c r="B82" s="19">
        <v>9330</v>
      </c>
      <c r="C82" s="19">
        <v>9752</v>
      </c>
      <c r="D82" s="9">
        <v>0.42434584755403865</v>
      </c>
    </row>
    <row r="83" spans="1:6" x14ac:dyDescent="0.4">
      <c r="A83" s="4" t="s">
        <v>21</v>
      </c>
      <c r="B83" s="19">
        <v>13185</v>
      </c>
      <c r="C83" s="19">
        <v>13507</v>
      </c>
      <c r="D83" s="9">
        <v>0.43127572016460886</v>
      </c>
      <c r="F83" s="10"/>
    </row>
    <row r="84" spans="1:6" x14ac:dyDescent="0.4">
      <c r="A84" s="4" t="s">
        <v>34</v>
      </c>
      <c r="B84" s="19">
        <v>18600</v>
      </c>
      <c r="C84" s="19">
        <v>17260</v>
      </c>
      <c r="D84" s="9">
        <v>0.36446469248291574</v>
      </c>
    </row>
    <row r="85" spans="1:6" x14ac:dyDescent="0.4">
      <c r="A85" s="4" t="s">
        <v>30</v>
      </c>
      <c r="B85" s="19">
        <v>11446</v>
      </c>
      <c r="C85" s="19">
        <v>11683</v>
      </c>
      <c r="D85" s="9">
        <v>0.271484375</v>
      </c>
    </row>
    <row r="86" spans="1:6" x14ac:dyDescent="0.4">
      <c r="A86" s="4" t="s">
        <v>24</v>
      </c>
      <c r="B86" s="19">
        <v>8134</v>
      </c>
      <c r="C86" s="19">
        <v>8537</v>
      </c>
      <c r="D86" s="9">
        <v>0.31319910514541388</v>
      </c>
      <c r="F86" s="10"/>
    </row>
    <row r="87" spans="1:6" x14ac:dyDescent="0.4">
      <c r="A87" s="4" t="s">
        <v>13</v>
      </c>
      <c r="B87" s="19">
        <v>18229</v>
      </c>
      <c r="C87" s="19">
        <v>18966</v>
      </c>
      <c r="D87" s="9">
        <v>0.37089947089947084</v>
      </c>
    </row>
    <row r="88" spans="1:6" x14ac:dyDescent="0.4">
      <c r="A88" s="4" t="s">
        <v>28</v>
      </c>
      <c r="B88" s="19">
        <v>16144</v>
      </c>
      <c r="C88" s="19">
        <v>16593</v>
      </c>
      <c r="D88" s="9">
        <v>0.35928525845564768</v>
      </c>
    </row>
    <row r="101" spans="1:2" ht="27.75" x14ac:dyDescent="0.5">
      <c r="A101" s="75" t="s">
        <v>120</v>
      </c>
      <c r="B101" s="24"/>
    </row>
    <row r="103" spans="1:2" x14ac:dyDescent="0.4">
      <c r="A103" s="3" t="s">
        <v>3</v>
      </c>
      <c r="B103" t="s">
        <v>121</v>
      </c>
    </row>
    <row r="104" spans="1:2" x14ac:dyDescent="0.4">
      <c r="A104" t="s">
        <v>31</v>
      </c>
      <c r="B104" s="22">
        <v>30046</v>
      </c>
    </row>
    <row r="105" spans="1:2" x14ac:dyDescent="0.4">
      <c r="A105" t="s">
        <v>14</v>
      </c>
      <c r="B105" s="22">
        <v>65022</v>
      </c>
    </row>
    <row r="116" spans="1:4" ht="27.75" x14ac:dyDescent="0.5">
      <c r="A116" s="85" t="s">
        <v>122</v>
      </c>
      <c r="B116" s="85"/>
      <c r="C116" s="85"/>
      <c r="D116" s="85"/>
    </row>
    <row r="118" spans="1:4" x14ac:dyDescent="0.4">
      <c r="A118" s="3" t="s">
        <v>57</v>
      </c>
      <c r="B118" t="s">
        <v>42</v>
      </c>
      <c r="C118" t="s">
        <v>41</v>
      </c>
    </row>
    <row r="119" spans="1:4" x14ac:dyDescent="0.4">
      <c r="A119" s="4" t="s">
        <v>58</v>
      </c>
      <c r="B119">
        <v>42</v>
      </c>
      <c r="C119" s="25">
        <v>7911</v>
      </c>
    </row>
    <row r="120" spans="1:4" x14ac:dyDescent="0.4">
      <c r="A120" s="4" t="s">
        <v>59</v>
      </c>
      <c r="B120">
        <v>17</v>
      </c>
      <c r="C120" s="25">
        <v>4273</v>
      </c>
    </row>
    <row r="121" spans="1:4" x14ac:dyDescent="0.4">
      <c r="A121" s="4" t="s">
        <v>60</v>
      </c>
      <c r="B121">
        <v>31</v>
      </c>
      <c r="C121" s="25">
        <v>6879</v>
      </c>
    </row>
    <row r="122" spans="1:4" x14ac:dyDescent="0.4">
      <c r="A122" s="4" t="s">
        <v>62</v>
      </c>
      <c r="B122">
        <v>23</v>
      </c>
      <c r="C122" s="25">
        <v>4271</v>
      </c>
    </row>
    <row r="123" spans="1:4" x14ac:dyDescent="0.4">
      <c r="A123" s="4" t="s">
        <v>64</v>
      </c>
      <c r="B123">
        <v>63</v>
      </c>
      <c r="C123" s="25">
        <v>15729</v>
      </c>
    </row>
    <row r="124" spans="1:4" x14ac:dyDescent="0.4">
      <c r="A124" s="4" t="s">
        <v>66</v>
      </c>
      <c r="B124">
        <v>37</v>
      </c>
      <c r="C124" s="25">
        <v>9851</v>
      </c>
    </row>
    <row r="125" spans="1:4" x14ac:dyDescent="0.4">
      <c r="A125" s="4" t="s">
        <v>67</v>
      </c>
      <c r="B125">
        <v>38</v>
      </c>
      <c r="C125" s="25">
        <v>7585</v>
      </c>
    </row>
    <row r="126" spans="1:4" x14ac:dyDescent="0.4">
      <c r="A126" s="4" t="s">
        <v>68</v>
      </c>
      <c r="B126">
        <v>39</v>
      </c>
      <c r="C126" s="25">
        <v>9645</v>
      </c>
    </row>
    <row r="127" spans="1:4" x14ac:dyDescent="0.4">
      <c r="A127" s="4" t="s">
        <v>69</v>
      </c>
      <c r="B127">
        <v>26</v>
      </c>
      <c r="C127" s="25">
        <v>5301</v>
      </c>
    </row>
    <row r="128" spans="1:4" x14ac:dyDescent="0.4">
      <c r="A128" s="4" t="s">
        <v>71</v>
      </c>
      <c r="B128">
        <v>44</v>
      </c>
      <c r="C128" s="25">
        <v>8690</v>
      </c>
    </row>
    <row r="129" spans="1:3" x14ac:dyDescent="0.4">
      <c r="A129" s="4" t="s">
        <v>72</v>
      </c>
      <c r="B129">
        <v>34</v>
      </c>
      <c r="C129" s="25">
        <v>7097</v>
      </c>
    </row>
    <row r="130" spans="1:3" x14ac:dyDescent="0.4">
      <c r="A130" s="4" t="s">
        <v>73</v>
      </c>
      <c r="B130">
        <v>44</v>
      </c>
      <c r="C130" s="25">
        <v>7836</v>
      </c>
    </row>
    <row r="147" spans="1:1" x14ac:dyDescent="0.4">
      <c r="A147" t="s">
        <v>123</v>
      </c>
    </row>
    <row r="149" spans="1:1" x14ac:dyDescent="0.4">
      <c r="A149" s="20" t="s">
        <v>124</v>
      </c>
    </row>
    <row r="150" spans="1:1" x14ac:dyDescent="0.4">
      <c r="A150">
        <v>96298</v>
      </c>
    </row>
    <row r="152" spans="1:1" x14ac:dyDescent="0.4">
      <c r="A152" s="64">
        <f>GETPIVOTDATA("[Measures].[Sum of Training Budget]",$A$149)</f>
        <v>96298</v>
      </c>
    </row>
    <row r="157" spans="1:1" x14ac:dyDescent="0.4">
      <c r="A157" s="20" t="s">
        <v>136</v>
      </c>
    </row>
    <row r="166" spans="1:4" x14ac:dyDescent="0.4">
      <c r="A166" s="3" t="s">
        <v>57</v>
      </c>
      <c r="B166" t="s">
        <v>115</v>
      </c>
      <c r="D166" t="s">
        <v>135</v>
      </c>
    </row>
    <row r="167" spans="1:4" x14ac:dyDescent="0.4">
      <c r="A167" s="4" t="s">
        <v>58</v>
      </c>
      <c r="B167" s="23">
        <v>8007</v>
      </c>
    </row>
    <row r="168" spans="1:4" x14ac:dyDescent="0.4">
      <c r="A168" s="4" t="s">
        <v>59</v>
      </c>
      <c r="B168" s="23">
        <v>4356</v>
      </c>
    </row>
    <row r="169" spans="1:4" x14ac:dyDescent="0.4">
      <c r="A169" s="4" t="s">
        <v>60</v>
      </c>
      <c r="B169" s="23">
        <v>7115</v>
      </c>
    </row>
    <row r="170" spans="1:4" x14ac:dyDescent="0.4">
      <c r="A170" s="4" t="s">
        <v>62</v>
      </c>
      <c r="B170" s="23">
        <v>4468</v>
      </c>
    </row>
    <row r="171" spans="1:4" x14ac:dyDescent="0.4">
      <c r="A171" s="4" t="s">
        <v>64</v>
      </c>
      <c r="B171" s="23">
        <v>15510</v>
      </c>
    </row>
    <row r="172" spans="1:4" x14ac:dyDescent="0.4">
      <c r="A172" s="4" t="s">
        <v>66</v>
      </c>
      <c r="B172" s="23">
        <v>10107</v>
      </c>
    </row>
    <row r="173" spans="1:4" x14ac:dyDescent="0.4">
      <c r="A173" s="4" t="s">
        <v>67</v>
      </c>
      <c r="B173" s="23">
        <v>7948</v>
      </c>
    </row>
    <row r="174" spans="1:4" x14ac:dyDescent="0.4">
      <c r="A174" s="4" t="s">
        <v>68</v>
      </c>
      <c r="B174" s="23">
        <v>9007</v>
      </c>
    </row>
    <row r="175" spans="1:4" x14ac:dyDescent="0.4">
      <c r="A175" s="4" t="s">
        <v>69</v>
      </c>
      <c r="B175" s="23">
        <v>5443</v>
      </c>
    </row>
    <row r="176" spans="1:4" x14ac:dyDescent="0.4">
      <c r="A176" s="4" t="s">
        <v>71</v>
      </c>
      <c r="B176" s="23">
        <v>8899</v>
      </c>
    </row>
    <row r="177" spans="1:2" x14ac:dyDescent="0.4">
      <c r="A177" s="4" t="s">
        <v>72</v>
      </c>
      <c r="B177" s="23">
        <v>7398</v>
      </c>
    </row>
    <row r="178" spans="1:2" x14ac:dyDescent="0.4">
      <c r="A178" s="4" t="s">
        <v>73</v>
      </c>
      <c r="B178" s="23">
        <v>8040</v>
      </c>
    </row>
    <row r="190" spans="1:2" x14ac:dyDescent="0.4">
      <c r="B190" t="s">
        <v>82</v>
      </c>
    </row>
    <row r="210" spans="2:6" x14ac:dyDescent="0.4">
      <c r="B210" s="20" t="s">
        <v>137</v>
      </c>
    </row>
    <row r="212" spans="2:6" x14ac:dyDescent="0.4">
      <c r="B212" s="3" t="s">
        <v>2</v>
      </c>
      <c r="C212" t="s">
        <v>121</v>
      </c>
      <c r="D212" t="s">
        <v>7</v>
      </c>
      <c r="E212" t="s">
        <v>125</v>
      </c>
      <c r="F212" t="s">
        <v>80</v>
      </c>
    </row>
    <row r="213" spans="2:6" x14ac:dyDescent="0.4">
      <c r="B213" t="s">
        <v>18</v>
      </c>
      <c r="C213" s="21">
        <v>9330</v>
      </c>
      <c r="D213" s="21">
        <v>9752</v>
      </c>
      <c r="E213" s="21">
        <v>54</v>
      </c>
      <c r="F213" s="9">
        <v>0.42434584755403865</v>
      </c>
    </row>
    <row r="214" spans="2:6" x14ac:dyDescent="0.4">
      <c r="B214" t="s">
        <v>21</v>
      </c>
      <c r="C214" s="21">
        <v>13185</v>
      </c>
      <c r="D214" s="21">
        <v>13507</v>
      </c>
      <c r="E214" s="21">
        <v>70</v>
      </c>
      <c r="F214" s="9">
        <v>0.43127572016460886</v>
      </c>
    </row>
    <row r="215" spans="2:6" x14ac:dyDescent="0.4">
      <c r="B215" t="s">
        <v>34</v>
      </c>
      <c r="C215" s="21">
        <v>18600</v>
      </c>
      <c r="D215" s="21">
        <v>17260</v>
      </c>
      <c r="E215" s="21">
        <v>26</v>
      </c>
      <c r="F215" s="9">
        <v>0.36446469248291574</v>
      </c>
    </row>
    <row r="216" spans="2:6" x14ac:dyDescent="0.4">
      <c r="B216" t="s">
        <v>30</v>
      </c>
      <c r="C216" s="21">
        <v>11446</v>
      </c>
      <c r="D216" s="21">
        <v>11683</v>
      </c>
      <c r="E216" s="21">
        <v>51</v>
      </c>
      <c r="F216" s="9">
        <v>0.271484375</v>
      </c>
    </row>
    <row r="217" spans="2:6" x14ac:dyDescent="0.4">
      <c r="B217" t="s">
        <v>24</v>
      </c>
      <c r="C217" s="21">
        <v>8134</v>
      </c>
      <c r="D217" s="21">
        <v>8537</v>
      </c>
      <c r="E217" s="21">
        <v>56</v>
      </c>
      <c r="F217" s="9">
        <v>0.31319910514541388</v>
      </c>
    </row>
    <row r="218" spans="2:6" x14ac:dyDescent="0.4">
      <c r="B218" t="s">
        <v>13</v>
      </c>
      <c r="C218" s="21">
        <v>18229</v>
      </c>
      <c r="D218" s="21">
        <v>18966</v>
      </c>
      <c r="E218" s="21">
        <v>101</v>
      </c>
      <c r="F218" s="9">
        <v>0.37089947089947084</v>
      </c>
    </row>
    <row r="219" spans="2:6" x14ac:dyDescent="0.4">
      <c r="B219" t="s">
        <v>28</v>
      </c>
      <c r="C219" s="21">
        <v>16144</v>
      </c>
      <c r="D219" s="21">
        <v>16593</v>
      </c>
      <c r="E219" s="21">
        <v>80</v>
      </c>
      <c r="F219" s="9">
        <v>0.35928525845564768</v>
      </c>
    </row>
  </sheetData>
  <mergeCells count="5">
    <mergeCell ref="E2:G2"/>
    <mergeCell ref="A51:B51"/>
    <mergeCell ref="A65:C65"/>
    <mergeCell ref="A2:C2"/>
    <mergeCell ref="A116:D116"/>
  </mergeCells>
  <pageMargins left="0.7" right="0.7" top="0.75" bottom="0.75" header="0.3" footer="0.3"/>
  <drawing r:id="rId12"/>
  <extLst>
    <ext xmlns:x14="http://schemas.microsoft.com/office/spreadsheetml/2009/9/main" uri="{05C60535-1F16-4fd2-B633-F4F36F0B64E0}">
      <x14:sparklineGroups xmlns:xm="http://schemas.microsoft.com/office/excel/2006/main">
        <x14:sparklineGroup type="column" displayEmptyCellsAs="gap" high="1" low="1" first="1" last="1" xr2:uid="{E5D53117-015F-442A-95E1-93BC78899EB8}">
          <x14:colorSeries rgb="FF323232"/>
          <x14:colorNegative rgb="FFD00000"/>
          <x14:colorAxis rgb="FF000000"/>
          <x14:colorMarkers rgb="FFD00000"/>
          <x14:colorFirst rgb="FFFFB265"/>
          <x14:colorLast rgb="FFFFB265"/>
          <x14:colorHigh rgb="FFFA7406"/>
          <x14:colorLow rgb="FFFF0000"/>
          <x14:sparklines>
            <x14:sparkline>
              <xm:f>'Training Cost'!B167:B178</xm:f>
              <xm:sqref>A159</xm:sqref>
            </x14:sparkline>
          </x14:sparklines>
        </x14:sparklineGroup>
        <x14:sparklineGroup type="column" displayEmptyCellsAs="gap" high="1" low="1" first="1" last="1" xr2:uid="{3119C265-CB32-473C-AA16-CB456E4D012B}">
          <x14:colorSeries rgb="FF323232"/>
          <x14:colorNegative rgb="FFD00000"/>
          <x14:colorAxis rgb="FF000000"/>
          <x14:colorMarkers rgb="FFD00000"/>
          <x14:colorFirst theme="3"/>
          <x14:colorLast theme="3"/>
          <x14:colorHigh rgb="FFFF781D"/>
          <x14:colorLow rgb="FFF71F34"/>
          <x14:sparklines>
            <x14:sparkline>
              <xm:f>'Training Cost'!F4:F15</xm:f>
              <xm:sqref>A13</xm:sqref>
            </x14:sparkline>
          </x14:sparklines>
        </x14:sparklineGroup>
        <x14:sparklineGroup type="column" displayEmptyCellsAs="gap" high="1" low="1" xr2:uid="{429ED2E4-D090-45DD-992B-2468D637A0F8}">
          <x14:colorSeries rgb="FF323232"/>
          <x14:colorNegative rgb="FFD00000"/>
          <x14:colorAxis rgb="FF000000"/>
          <x14:colorMarkers rgb="FFD00000"/>
          <x14:colorFirst rgb="FFD00000"/>
          <x14:colorLast rgb="FFD00000"/>
          <x14:colorHigh rgb="FFFF781D"/>
          <x14:colorLow rgb="FFD00000"/>
          <x14:sparklines>
            <x14:sparkline>
              <xm:f>'Training Cost'!B33:B44</xm:f>
              <xm:sqref>B47</xm:sqref>
            </x14:sparkline>
          </x14:sparklines>
        </x14:sparklineGroup>
      </x14:sparklineGroups>
    </ex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EEC03-9C81-4303-BCF3-E9A119A6FC01}">
  <dimension ref="A1:U50"/>
  <sheetViews>
    <sheetView showGridLines="0" tabSelected="1" zoomScale="85" zoomScaleNormal="85" workbookViewId="0">
      <selection sqref="A1:XFD1048576"/>
    </sheetView>
  </sheetViews>
  <sheetFormatPr defaultRowHeight="18.75" x14ac:dyDescent="0.3"/>
  <cols>
    <col min="1" max="15" width="9.140625" style="68"/>
    <col min="16" max="21" width="9.140625" style="69"/>
    <col min="22" max="16384" width="9.140625" style="15"/>
  </cols>
  <sheetData>
    <row r="1" spans="1:18" x14ac:dyDescent="0.3">
      <c r="A1" s="67"/>
    </row>
    <row r="8" spans="1:18" x14ac:dyDescent="0.3">
      <c r="O8" s="70"/>
    </row>
    <row r="10" spans="1:18" ht="26.25" x14ac:dyDescent="0.4">
      <c r="N10" s="66"/>
      <c r="O10" s="66"/>
      <c r="P10" s="66"/>
      <c r="Q10" s="66"/>
      <c r="R10" s="66"/>
    </row>
    <row r="11" spans="1:18" ht="26.25" x14ac:dyDescent="0.4">
      <c r="N11" s="66"/>
      <c r="O11" s="66"/>
      <c r="P11" s="66"/>
      <c r="Q11" s="66"/>
      <c r="R11" s="66"/>
    </row>
    <row r="12" spans="1:18" ht="26.25" x14ac:dyDescent="0.4">
      <c r="N12" s="66"/>
      <c r="O12" s="66"/>
      <c r="P12" s="66"/>
      <c r="Q12" s="66"/>
      <c r="R12" s="66"/>
    </row>
    <row r="13" spans="1:18" ht="26.25" x14ac:dyDescent="0.4">
      <c r="N13" s="66"/>
      <c r="O13" s="66"/>
      <c r="P13" s="66"/>
      <c r="Q13" s="66"/>
      <c r="R13" s="66"/>
    </row>
    <row r="14" spans="1:18" ht="26.25" x14ac:dyDescent="0.4">
      <c r="N14" s="66"/>
      <c r="O14" s="66"/>
      <c r="P14" s="66"/>
      <c r="Q14" s="66"/>
      <c r="R14" s="66"/>
    </row>
    <row r="50" spans="2:2" x14ac:dyDescent="0.3">
      <c r="B50" s="71"/>
    </row>
  </sheetData>
  <sheetProtection algorithmName="SHA-512" hashValue="Qeon/2duyAeZjUUMkG7xH9/2ghq14tSMcpDy359vEoVRVP1biwaMZ/WGOGKBVLVqQ1F2qdar52HndrBNAIwmpw==" saltValue="blw0CFNyOpKWQYxVg1d+Pg==" spinCount="100000" sheet="1" objects="1" scenarios="1" selectLockedCells="1" autoFilter="0" pivotTables="0" selectUnlockedCells="1"/>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7E0D9-9E9F-4C91-8726-A5E6A3A70AA0}">
  <dimension ref="A20:X20"/>
  <sheetViews>
    <sheetView showRowColHeaders="0" zoomScale="78" zoomScaleNormal="78" workbookViewId="0">
      <selection activeCell="P27" sqref="P27"/>
    </sheetView>
  </sheetViews>
  <sheetFormatPr defaultRowHeight="26.25" x14ac:dyDescent="0.4"/>
  <cols>
    <col min="1" max="19" width="9.140625" style="66"/>
    <col min="20" max="24" width="9.140625" style="16"/>
  </cols>
  <sheetData>
    <row r="20" spans="16:16" x14ac:dyDescent="0.4">
      <c r="P20" s="66" t="s">
        <v>126</v>
      </c>
    </row>
  </sheetData>
  <sheetProtection algorithmName="SHA-512" hashValue="wJ/uCpdBKoQP/zNJwCyj/nKR9ct8nJW44mST6/AJd6e8w+86OGhviXpn8Jys+phltNkggFhPv92UKRFNR0vh3A==" saltValue="jFTvcy99fZ7N5dlPx2jtAQ==" spinCount="100000" sheet="1" objects="1" scenarios="1" selectLockedCells="1" sort="0" autoFilter="0" pivotTables="0"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20F59-99D8-4EEB-8F85-DB7B8931A434}">
  <dimension ref="A15:T15"/>
  <sheetViews>
    <sheetView showGridLines="0" topLeftCell="A10" zoomScale="80" zoomScaleNormal="80" workbookViewId="0">
      <selection activeCell="A10" sqref="A1:XFD1048576"/>
    </sheetView>
  </sheetViews>
  <sheetFormatPr defaultRowHeight="15" x14ac:dyDescent="0.25"/>
  <cols>
    <col min="1" max="17" width="9.140625" style="65"/>
    <col min="18" max="20" width="9.140625" style="30"/>
    <col min="21" max="16384" width="9.140625" style="31"/>
  </cols>
  <sheetData>
    <row r="15" spans="1:1" x14ac:dyDescent="0.25">
      <c r="A15" s="65" t="s">
        <v>127</v>
      </c>
    </row>
  </sheetData>
  <sheetProtection algorithmName="SHA-512" hashValue="IkHG3MdaEmWeQENJj1gJ6i0UcyCyDHQWdsX4E9iz5qwMZtFQ8n8tw8dGm3qwFidaa+DA+aNScYjNbjbbRNBDTw==" saltValue="aBiEWf3Y8VHeLSlorxqiIg==" spinCount="100000" sheet="1" objects="1" scenarios="1" insertRows="0" selectLockedCells="1" sort="0" autoFilter="0" pivotTables="0" selectUnlockedCells="1"/>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 T r a i n i n g 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 T r a i n i n g 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 T r a i n i n g   D u r a t i o n ( D a y s )   2 < / K e y > < / D i a g r a m O b j e c t K e y > < D i a g r a m O b j e c t K e y > < K e y > M e a s u r e s \ S u m   o f   T r a i n i n g   D u r a t i o n ( D a y s )   2 \ T a g I n f o \ F o r m u l a < / K e y > < / D i a g r a m O b j e c t K e y > < D i a g r a m O b j e c t K e y > < K e y > M e a s u r e s \ S u m   o f   T r a i n i n g   D u r a t i o n ( D a y s )   2 \ T a g I n f o \ V a l u e < / K e y > < / D i a g r a m O b j e c t K e y > < D i a g r a m O b j e c t K e y > < K e y > C o l u m n s \ T r a i n i n g   D a t e < / K e y > < / D i a g r a m O b j e c t K e y > < D i a g r a m O b j e c t K e y > < K e y > C o l u m n s \ T r a i n i n g   P r o g r a m   N a m e < / K e y > < / D i a g r a m O b j e c t K e y > < D i a g r a m O b j e c t K e y > < K e y > C o l u m n s \ T r a i n i n g   T y p e < / K e y > < / D i a g r a m O b j e c t K e y > < D i a g r a m O b j e c t K e y > < K e y > C o l u m n s \ T r a i n i n g   O u t c o m e < / K e y > < / D i a g r a m O b j e c t K e y > < D i a g r a m O b j e c t K e y > < K e y > C o l u m n s \ T r a i n e r < / K e y > < / D i a g r a m O b j e c t K e y > < D i a g r a m O b j e c t K e y > < K e y > C o l u m n s \ T r a i n i n g   D u r a t i o n ( D a y s ) < / K e y > < / D i a g r a m O b j e c t K e y > < D i a g r a m O b j e c t K e y > < K e y > C o l u m n s \ T r a i n i n g   B u d g e t < / K e y > < / D i a g r a m O b j e c t K e y > < D i a g r a m O b j e c t K e y > < K e y > C o l u m n s \ T r a i n i n g   C o s t < / K e y > < / D i a g r a m O b j e c t K e y > < D i a g r a m O b j e c t K e y > < K e y > C o l u m n s \ P r e T e s t S c o r e < / K e y > < / D i a g r a m O b j e c t K e y > < D i a g r a m O b j e c t K e y > < K e y > C o l u m n s \ P o s t T e s t S c o r e < / K e y > < / D i a g r a m O b j e c t K e y > < D i a g r a m O b j e c t K e y > < K e y > C o l u m n s \ F e e d b a c k S c o r e < / K e y > < / D i a g r a m O b j e c t K e y > < D i a g r a m O b j e c t K e y > < K e y > C o l u m n s \ C e r t i f i c a t e I s s u e d < / K e y > < / D i a g r a m O b j e c t K e y > < D i a g r a m O b j e c t K e y > < K e y > L i n k s \ & l t ; C o l u m n s \ S u m   o f   T r a i n i n g   D u r a t i o n ( D a y s )   2 & g t ; - & l t ; M e a s u r e s \ T r a i n i n g   D u r a t i o n ( D a y s ) & g t ; < / K e y > < / D i a g r a m O b j e c t K e y > < D i a g r a m O b j e c t K e y > < K e y > L i n k s \ & l t ; C o l u m n s \ S u m   o f   T r a i n i n g   D u r a t i o n ( D a y s )   2 & g t ; - & l t ; M e a s u r e s \ T r a i n i n g   D u r a t i o n ( D a y s ) & g t ; \ C O L U M N < / K e y > < / D i a g r a m O b j e c t K e y > < D i a g r a m O b j e c t K e y > < K e y > L i n k s \ & l t ; C o l u m n s \ S u m   o f   T r a i n i n g   D u r a t i o n ( D a y s )   2 & g t ; - & l t ; M e a s u r e s \ T r a i n i n g   D u r a t i o n ( D a y s ) & g t ; \ M E A S U R E 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 T r a i n i n g   D u r a t i o n ( D a y s )   2 < / K e y > < / a : K e y > < a : V a l u e   i : t y p e = " M e a s u r e G r i d N o d e V i e w S t a t e " > < C o l u m n > 6 < / C o l u m n > < L a y e d O u t > t r u e < / L a y e d O u t > < W a s U I I n v i s i b l e > t r u e < / W a s U I I n v i s i b l e > < / a : V a l u e > < / a : K e y V a l u e O f D i a g r a m O b j e c t K e y a n y T y p e z b w N T n L X > < a : K e y V a l u e O f D i a g r a m O b j e c t K e y a n y T y p e z b w N T n L X > < a : K e y > < K e y > M e a s u r e s \ S u m   o f   T r a i n i n g   D u r a t i o n ( D a y s )   2 \ T a g I n f o \ F o r m u l a < / K e y > < / a : K e y > < a : V a l u e   i : t y p e = " M e a s u r e G r i d V i e w S t a t e I D i a g r a m T a g A d d i t i o n a l I n f o " / > < / a : K e y V a l u e O f D i a g r a m O b j e c t K e y a n y T y p e z b w N T n L X > < a : K e y V a l u e O f D i a g r a m O b j e c t K e y a n y T y p e z b w N T n L X > < a : K e y > < K e y > M e a s u r e s \ S u m   o f   T r a i n i n g   D u r a t i o n ( D a y s )   2 \ T a g I n f o \ V a l u e < / K e y > < / a : K e y > < a : V a l u e   i : t y p e = " M e a s u r e G r i d V i e w S t a t e I D i a g r a m T a g A d d i t i o n a l I n f o " / > < / a : K e y V a l u e O f D i a g r a m O b j e c t K e y a n y T y p e z b w N T n L X > < a : K e y V a l u e O f D i a g r a m O b j e c t K e y a n y T y p e z b w N T n L X > < a : K e y > < K e y > C o l u m n s \ T r a i n i n g   D a t e < / K e y > < / a : K e y > < a : V a l u e   i : t y p e = " M e a s u r e G r i d N o d e V i e w S t a t e " > < C o l u m n > 1 < / C o l u m n > < L a y e d O u t > t r u e < / L a y e d O u t > < / a : V a l u e > < / a : K e y V a l u e O f D i a g r a m O b j e c t K e y a n y T y p e z b w N T n L X > < a : K e y V a l u e O f D i a g r a m O b j e c t K e y a n y T y p e z b w N T n L X > < a : K e y > < K e y > C o l u m n s \ T r a i n i n g   P r o g r a m   N a m e < / K e y > < / a : K e y > < a : V a l u e   i : t y p e = " M e a s u r e G r i d N o d e V i e w S t a t e " > < C o l u m n > 2 < / C o l u m n > < L a y e d O u t > t r u e < / L a y e d O u t > < / a : V a l u e > < / a : K e y V a l u e O f D i a g r a m O b j e c t K e y a n y T y p e z b w N T n L X > < a : K e y V a l u e O f D i a g r a m O b j e c t K e y a n y T y p e z b w N T n L X > < a : K e y > < K e y > C o l u m n s \ T r a i n i n g   T y p e < / K e y > < / a : K e y > < a : V a l u e   i : t y p e = " M e a s u r e G r i d N o d e V i e w S t a t e " > < C o l u m n > 3 < / C o l u m n > < L a y e d O u t > t r u e < / L a y e d O u t > < / a : V a l u e > < / a : K e y V a l u e O f D i a g r a m O b j e c t K e y a n y T y p e z b w N T n L X > < a : K e y V a l u e O f D i a g r a m O b j e c t K e y a n y T y p e z b w N T n L X > < a : K e y > < K e y > C o l u m n s \ T r a i n i n g   O u t c o m e < / K e y > < / a : K e y > < a : V a l u e   i : t y p e = " M e a s u r e G r i d N o d e V i e w S t a t e " > < C o l u m n > 4 < / C o l u m n > < L a y e d O u t > t r u e < / L a y e d O u t > < / a : V a l u e > < / a : K e y V a l u e O f D i a g r a m O b j e c t K e y a n y T y p e z b w N T n L X > < a : K e y V a l u e O f D i a g r a m O b j e c t K e y a n y T y p e z b w N T n L X > < a : K e y > < K e y > C o l u m n s \ T r a i n e r < / K e y > < / a : K e y > < a : V a l u e   i : t y p e = " M e a s u r e G r i d N o d e V i e w S t a t e " > < C o l u m n > 5 < / C o l u m n > < L a y e d O u t > t r u e < / L a y e d O u t > < / a : V a l u e > < / a : K e y V a l u e O f D i a g r a m O b j e c t K e y a n y T y p e z b w N T n L X > < a : K e y V a l u e O f D i a g r a m O b j e c t K e y a n y T y p e z b w N T n L X > < a : K e y > < K e y > C o l u m n s \ T r a i n i n g   D u r a t i o n ( D a y s ) < / K e y > < / a : K e y > < a : V a l u e   i : t y p e = " M e a s u r e G r i d N o d e V i e w S t a t e " > < C o l u m n > 6 < / C o l u m n > < L a y e d O u t > t r u e < / L a y e d O u t > < / a : V a l u e > < / a : K e y V a l u e O f D i a g r a m O b j e c t K e y a n y T y p e z b w N T n L X > < a : K e y V a l u e O f D i a g r a m O b j e c t K e y a n y T y p e z b w N T n L X > < a : K e y > < K e y > C o l u m n s \ T r a i n i n g   B u d g e t < / K e y > < / a : K e y > < a : V a l u e   i : t y p e = " M e a s u r e G r i d N o d e V i e w S t a t e " > < C o l u m n > 7 < / C o l u m n > < L a y e d O u t > t r u e < / L a y e d O u t > < / a : V a l u e > < / a : K e y V a l u e O f D i a g r a m O b j e c t K e y a n y T y p e z b w N T n L X > < a : K e y V a l u e O f D i a g r a m O b j e c t K e y a n y T y p e z b w N T n L X > < a : K e y > < K e y > C o l u m n s \ T r a i n i n g   C o s t < / K e y > < / a : K e y > < a : V a l u e   i : t y p e = " M e a s u r e G r i d N o d e V i e w S t a t e " > < C o l u m n > 8 < / C o l u m n > < L a y e d O u t > t r u e < / L a y e d O u t > < / a : V a l u e > < / a : K e y V a l u e O f D i a g r a m O b j e c t K e y a n y T y p e z b w N T n L X > < a : K e y V a l u e O f D i a g r a m O b j e c t K e y a n y T y p e z b w N T n L X > < a : K e y > < K e y > C o l u m n s \ P r e T e s t S c o r e < / K e y > < / a : K e y > < a : V a l u e   i : t y p e = " M e a s u r e G r i d N o d e V i e w S t a t e " > < C o l u m n > 9 < / C o l u m n > < L a y e d O u t > t r u e < / L a y e d O u t > < / a : V a l u e > < / a : K e y V a l u e O f D i a g r a m O b j e c t K e y a n y T y p e z b w N T n L X > < a : K e y V a l u e O f D i a g r a m O b j e c t K e y a n y T y p e z b w N T n L X > < a : K e y > < K e y > C o l u m n s \ P o s t T e s t S c o r e < / K e y > < / a : K e y > < a : V a l u e   i : t y p e = " M e a s u r e G r i d N o d e V i e w S t a t e " > < C o l u m n > 1 0 < / C o l u m n > < L a y e d O u t > t r u e < / L a y e d O u t > < / a : V a l u e > < / a : K e y V a l u e O f D i a g r a m O b j e c t K e y a n y T y p e z b w N T n L X > < a : K e y V a l u e O f D i a g r a m O b j e c t K e y a n y T y p e z b w N T n L X > < a : K e y > < K e y > C o l u m n s \ F e e d b a c k S c o r e < / K e y > < / a : K e y > < a : V a l u e   i : t y p e = " M e a s u r e G r i d N o d e V i e w S t a t e " > < C o l u m n > 1 1 < / C o l u m n > < L a y e d O u t > t r u e < / L a y e d O u t > < / a : V a l u e > < / a : K e y V a l u e O f D i a g r a m O b j e c t K e y a n y T y p e z b w N T n L X > < a : K e y V a l u e O f D i a g r a m O b j e c t K e y a n y T y p e z b w N T n L X > < a : K e y > < K e y > C o l u m n s \ C e r t i f i c a t e I s s u e d < / K e y > < / a : K e y > < a : V a l u e   i : t y p e = " M e a s u r e G r i d N o d e V i e w S t a t e " > < C o l u m n > 1 2 < / C o l u m n > < L a y e d O u t > t r u e < / L a y e d O u t > < / a : V a l u e > < / a : K e y V a l u e O f D i a g r a m O b j e c t K e y a n y T y p e z b w N T n L X > < a : K e y V a l u e O f D i a g r a m O b j e c t K e y a n y T y p e z b w N T n L X > < a : K e y > < K e y > L i n k s \ & l t ; C o l u m n s \ S u m   o f   T r a i n i n g   D u r a t i o n ( D a y s )   2 & g t ; - & l t ; M e a s u r e s \ T r a i n i n g   D u r a t i o n ( D a y s ) & g t ; < / K e y > < / a : K e y > < a : V a l u e   i : t y p e = " M e a s u r e G r i d V i e w S t a t e I D i a g r a m L i n k " / > < / a : K e y V a l u e O f D i a g r a m O b j e c t K e y a n y T y p e z b w N T n L X > < a : K e y V a l u e O f D i a g r a m O b j e c t K e y a n y T y p e z b w N T n L X > < a : K e y > < K e y > L i n k s \ & l t ; C o l u m n s \ S u m   o f   T r a i n i n g   D u r a t i o n ( D a y s )   2 & g t ; - & l t ; M e a s u r e s \ T r a i n i n g   D u r a t i o n ( D a y s ) & g t ; \ C O L U M N < / K e y > < / a : K e y > < a : V a l u e   i : t y p e = " M e a s u r e G r i d V i e w S t a t e I D i a g r a m L i n k E n d p o i n t " / > < / a : K e y V a l u e O f D i a g r a m O b j e c t K e y a n y T y p e z b w N T n L X > < a : K e y V a l u e O f D i a g r a m O b j e c t K e y a n y T y p e z b w N T n L X > < a : K e y > < K e y > L i n k s \ & l t ; C o l u m n s \ S u m   o f   T r a i n i n g   D u r a t i o n ( D a y s )   2 & g t ; - & l t ; M e a s u r e s \ T r a i n i n g   D u r a t i o n ( D a y s ) & g t ; \ M E A S U R E < / K e y > < / a : K e y > < a : V a l u e   i : t y p e = " M e a s u r e G r i d V i e w S t a t e I D i a g r a m L i n k E n d p o i n t " / > < / a : K e y V a l u e O f D i a g r a m O b j e c t K e y a n y T y p e z b w N T n L X > < / V i e w S t a t e s > < / D i a g r a m M a n a g e r . S e r i a l i z a b l e D i a g r a m > < D i a g r a m M a n a g e r . S e r i a l i z a b l e D i a g r a m > < A d a p t e r   i : t y p e = " M e a s u r e D i a g r a m S a n d b o x A d a p t e r " > < T a b l e N a m e > A 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 M e a s u r e s \ p r e _ p e r D a y C o s t < / K e y > < / D i a g r a m O b j e c t K e y > < D i a g r a m O b j e c t K e y > < K e y > M e a s u r e s \ p r e _ p e r D a y C o s t \ T a g I n f o \ F o r m u l a < / K e y > < / D i a g r a m O b j e c t K e y > < D i a g r a m O b j e c t K e y > < K e y > M e a s u r e s \ p r e _ p e r D a y C o s t \ T a g I n f o \ V a l u e < / K e y > < / D i a g r a m O b j e c t K e y > < D i a g r a m O b j e c t K e y > < K e y > M e a s u r e s \ c o s t   p e r   p a r t i c i p a n t < / K e y > < / D i a g r a m O b j e c t K e y > < D i a g r a m O b j e c t K e y > < K e y > M e a s u r e s \ c o s t   p e r   p a r t i c i p a n t \ T a g I n f o \ F o r m u l a < / K e y > < / D i a g r a m O b j e c t K e y > < D i a g r a m O b j e c t K e y > < K e y > M e a s u r e s \ c o s t   p e r   p a r t i c i p a n t \ T a g I n f o \ V a l u e < / K e y > < / D i a g r a m O b j e c t K e y > < D i a g r a m O b j e c t K e y > < K e y > M e a s u r e s \ c o s t   v s   b u d g e t < / K e y > < / D i a g r a m O b j e c t K e y > < D i a g r a m O b j e c t K e y > < K e y > M e a s u r e s \ c o s t   v s   b u d g e t \ T a g I n f o \ F o r m u l a < / K e y > < / D i a g r a m O b j e c t K e y > < D i a g r a m O b j e c t K e y > < K e y > M e a s u r e s \ c o s t   v s   b u d g e t \ T a g I n f o \ V a l u e < / K e y > < / D i a g r a m O b j e c t K e y > < D i a g r a m O b j e c t K e y > < K e y > M e a s u r e s \ p e r _ d a y _ c o s t < / K e y > < / D i a g r a m O b j e c t K e y > < D i a g r a m O b j e c t K e y > < K e y > M e a s u r e s \ p e r _ d a y _ c o s t \ T a g I n f o \ F o r m u l a < / K e y > < / D i a g r a m O b j e c t K e y > < D i a g r a m O b j e c t K e y > < K e y > M e a s u r e s \ p e r _ d a y _ c o s t \ T a g I n f o \ V a l u e < / K e y > < / D i a g r a m O b j e c t K e y > < D i a g r a m O b j e c t K e y > < K e y > M e a s u r e s \ e m p _ c o m p l e t e d _ t r a i n i n g < / K e y > < / D i a g r a m O b j e c t K e y > < D i a g r a m O b j e c t K e y > < K e y > M e a s u r e s \ e m p _ c o m p l e t e d _ t r a i n i n g \ T a g I n f o \ F o r m u l a < / K e y > < / D i a g r a m O b j e c t K e y > < D i a g r a m O b j e c t K e y > < K e y > M e a s u r e s \ e m p _ c o m p l e t e d _ t r a i n i n g \ T a g I n f o \ V a l u e < / K e y > < / D i a g r a m O b j e c t K e y > < D i a g r a m O b j e c t K e y > < K e y > M e a s u r e s \ c o m p l e t i o n % < / K e y > < / D i a g r a m O b j e c t K e y > < D i a g r a m O b j e c t K e y > < K e y > M e a s u r e s \ c o m p l e t i o n % \ T a g I n f o \ F o r m u l a < / K e y > < / D i a g r a m O b j e c t K e y > < D i a g r a m O b j e c t K e y > < K e y > M e a s u r e s \ c o m p l e t i o n % \ T a g I n f o \ V a l u e < / K e y > < / D i a g r a m O b j e c t K e y > < D i a g r a m O b j e c t K e y > < K e y > M e a s u r e s \ e m p _ p a s s e d _ t r a i n i n g < / K e y > < / D i a g r a m O b j e c t K e y > < D i a g r a m O b j e c t K e y > < K e y > M e a s u r e s \ e m p _ p a s s e d _ t r a i n i n g \ T a g I n f o \ F o r m u l a < / K e y > < / D i a g r a m O b j e c t K e y > < D i a g r a m O b j e c t K e y > < K e y > M e a s u r e s \ e m p _ p a s s e d _ t r a i n i n g \ T a g I n f o \ V a l u e < / K e y > < / D i a g r a m O b j e c t K e y > < D i a g r a m O b j e c t K e y > < K e y > M e a s u r e s \ e m p _ s u c c e s s   r a t e < / K e y > < / D i a g r a m O b j e c t K e y > < D i a g r a m O b j e c t K e y > < K e y > M e a s u r e s \ e m p _ s u c c e s s   r a t e \ T a g I n f o \ F o r m u l a < / K e y > < / D i a g r a m O b j e c t K e y > < D i a g r a m O b j e c t K e y > < K e y > M e a s u r e s \ e m p _ s u c c e s s   r a t e \ T a g I n f o \ V a l u e < / K e y > < / D i a g r a m O b j e c t K e y > < D i a g r a m O b j e c t K e y > < K e y > M e a s u r e s \ P e r f o r m a n c e   G r o w t h < / K e y > < / D i a g r a m O b j e c t K e y > < D i a g r a m O b j e c t K e y > < K e y > M e a s u r e s \ P e r f o r m a n c e   G r o w t h \ T a g I n f o \ F o r m u l a < / K e y > < / D i a g r a m O b j e c t K e y > < D i a g r a m O b j e c t K e y > < K e y > M e a s u r e s \ P e r f o r m a n c e   G r o w t h \ T a g I n f o \ V a l u e < / K e y > < / D i a g r a m O b j e c t K e y > < D i a g r a m O b j e c t K e y > < K e y > M e a s u r e s \ l a s t   y e a r < / K e y > < / D i a g r a m O b j e c t K e y > < D i a g r a m O b j e c t K e y > < K e y > M e a s u r e s \ l a s t   y e a r \ T a g I n f o \ F o r m u l a < / K e y > < / D i a g r a m O b j e c t K e y > < D i a g r a m O b j e c t K e y > < K e y > M e a s u r e s \ l a s t   y e a r \ T a g I n f o \ V a l u e < / K e y > < / D i a g r a m O b j e c t K e y > < D i a g r a m O b j e c t K e y > < K e y > C o l u m n s \ d a x 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 1 0 < / F o c u s R o w > < S e l e c t i o n E n d R o w > 1 0 < / S e l e c t i o n E n d R o w > < S e l e c t i o n S t a r t R o w > 1 0 < / 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 M e a s u r e s \ p r e _ p e r D a y C o s t < / K e y > < / a : K e y > < a : V a l u e   i : t y p e = " M e a s u r e G r i d N o d e V i e w S t a t e " > < L a y e d O u t > t r u e < / L a y e d O u t > < R o w > 1 < / R o w > < / a : V a l u e > < / a : K e y V a l u e O f D i a g r a m O b j e c t K e y a n y T y p e z b w N T n L X > < a : K e y V a l u e O f D i a g r a m O b j e c t K e y a n y T y p e z b w N T n L X > < a : K e y > < K e y > M e a s u r e s \ p r e _ p e r D a y C o s t \ T a g I n f o \ F o r m u l a < / K e y > < / a : K e y > < a : V a l u e   i : t y p e = " M e a s u r e G r i d V i e w S t a t e I D i a g r a m T a g A d d i t i o n a l I n f o " / > < / a : K e y V a l u e O f D i a g r a m O b j e c t K e y a n y T y p e z b w N T n L X > < a : K e y V a l u e O f D i a g r a m O b j e c t K e y a n y T y p e z b w N T n L X > < a : K e y > < K e y > M e a s u r e s \ p r e _ p e r D a y C o s t \ T a g I n f o \ V a l u e < / K e y > < / a : K e y > < a : V a l u e   i : t y p e = " M e a s u r e G r i d V i e w S t a t e I D i a g r a m T a g A d d i t i o n a l I n f o " / > < / a : K e y V a l u e O f D i a g r a m O b j e c t K e y a n y T y p e z b w N T n L X > < a : K e y V a l u e O f D i a g r a m O b j e c t K e y a n y T y p e z b w N T n L X > < a : K e y > < K e y > M e a s u r e s \ c o s t   p e r   p a r t i c i p a n t < / K e y > < / a : K e y > < a : V a l u e   i : t y p e = " M e a s u r e G r i d N o d e V i e w S t a t e " > < L a y e d O u t > t r u e < / L a y e d O u t > < R o w > 3 < / R o w > < / a : V a l u e > < / a : K e y V a l u e O f D i a g r a m O b j e c t K e y a n y T y p e z b w N T n L X > < a : K e y V a l u e O f D i a g r a m O b j e c t K e y a n y T y p e z b w N T n L X > < a : K e y > < K e y > M e a s u r e s \ c o s t   p e r   p a r t i c i p a n t \ T a g I n f o \ F o r m u l a < / K e y > < / a : K e y > < a : V a l u e   i : t y p e = " M e a s u r e G r i d V i e w S t a t e I D i a g r a m T a g A d d i t i o n a l I n f o " / > < / a : K e y V a l u e O f D i a g r a m O b j e c t K e y a n y T y p e z b w N T n L X > < a : K e y V a l u e O f D i a g r a m O b j e c t K e y a n y T y p e z b w N T n L X > < a : K e y > < K e y > M e a s u r e s \ c o s t   p e r   p a r t i c i p a n t \ T a g I n f o \ V a l u e < / K e y > < / a : K e y > < a : V a l u e   i : t y p e = " M e a s u r e G r i d V i e w S t a t e I D i a g r a m T a g A d d i t i o n a l I n f o " / > < / a : K e y V a l u e O f D i a g r a m O b j e c t K e y a n y T y p e z b w N T n L X > < a : K e y V a l u e O f D i a g r a m O b j e c t K e y a n y T y p e z b w N T n L X > < a : K e y > < K e y > M e a s u r e s \ c o s t   v s   b u d g e t < / K e y > < / a : K e y > < a : V a l u e   i : t y p e = " M e a s u r e G r i d N o d e V i e w S t a t e " > < L a y e d O u t > t r u e < / L a y e d O u t > < R o w > 4 < / R o w > < / a : V a l u e > < / a : K e y V a l u e O f D i a g r a m O b j e c t K e y a n y T y p e z b w N T n L X > < a : K e y V a l u e O f D i a g r a m O b j e c t K e y a n y T y p e z b w N T n L X > < a : K e y > < K e y > M e a s u r e s \ c o s t   v s   b u d g e t \ T a g I n f o \ F o r m u l a < / K e y > < / a : K e y > < a : V a l u e   i : t y p e = " M e a s u r e G r i d V i e w S t a t e I D i a g r a m T a g A d d i t i o n a l I n f o " / > < / a : K e y V a l u e O f D i a g r a m O b j e c t K e y a n y T y p e z b w N T n L X > < a : K e y V a l u e O f D i a g r a m O b j e c t K e y a n y T y p e z b w N T n L X > < a : K e y > < K e y > M e a s u r e s \ c o s t   v s   b u d g e t \ T a g I n f o \ V a l u e < / K e y > < / a : K e y > < a : V a l u e   i : t y p e = " M e a s u r e G r i d V i e w S t a t e I D i a g r a m T a g A d d i t i o n a l I n f o " / > < / a : K e y V a l u e O f D i a g r a m O b j e c t K e y a n y T y p e z b w N T n L X > < a : K e y V a l u e O f D i a g r a m O b j e c t K e y a n y T y p e z b w N T n L X > < a : K e y > < K e y > M e a s u r e s \ p e r _ d a y _ c o s t < / K e y > < / a : K e y > < a : V a l u e   i : t y p e = " M e a s u r e G r i d N o d e V i e w S t a t e " > < L a y e d O u t > t r u e < / L a y e d O u t > < R o w > 5 < / R o w > < / a : V a l u e > < / a : K e y V a l u e O f D i a g r a m O b j e c t K e y a n y T y p e z b w N T n L X > < a : K e y V a l u e O f D i a g r a m O b j e c t K e y a n y T y p e z b w N T n L X > < a : K e y > < K e y > M e a s u r e s \ p e r _ d a y _ c o s t \ T a g I n f o \ F o r m u l a < / K e y > < / a : K e y > < a : V a l u e   i : t y p e = " M e a s u r e G r i d V i e w S t a t e I D i a g r a m T a g A d d i t i o n a l I n f o " / > < / a : K e y V a l u e O f D i a g r a m O b j e c t K e y a n y T y p e z b w N T n L X > < a : K e y V a l u e O f D i a g r a m O b j e c t K e y a n y T y p e z b w N T n L X > < a : K e y > < K e y > M e a s u r e s \ p e r _ d a y _ c o s t \ T a g I n f o \ V a l u e < / K e y > < / a : K e y > < a : V a l u e   i : t y p e = " M e a s u r e G r i d V i e w S t a t e I D i a g r a m T a g A d d i t i o n a l I n f o " / > < / a : K e y V a l u e O f D i a g r a m O b j e c t K e y a n y T y p e z b w N T n L X > < a : K e y V a l u e O f D i a g r a m O b j e c t K e y a n y T y p e z b w N T n L X > < a : K e y > < K e y > M e a s u r e s \ e m p _ c o m p l e t e d _ t r a i n i n g < / K e y > < / a : K e y > < a : V a l u e   i : t y p e = " M e a s u r e G r i d N o d e V i e w S t a t e " > < L a y e d O u t > t r u e < / L a y e d O u t > < R o w > 6 < / R o w > < / a : V a l u e > < / a : K e y V a l u e O f D i a g r a m O b j e c t K e y a n y T y p e z b w N T n L X > < a : K e y V a l u e O f D i a g r a m O b j e c t K e y a n y T y p e z b w N T n L X > < a : K e y > < K e y > M e a s u r e s \ e m p _ c o m p l e t e d _ t r a i n i n g \ T a g I n f o \ F o r m u l a < / K e y > < / a : K e y > < a : V a l u e   i : t y p e = " M e a s u r e G r i d V i e w S t a t e I D i a g r a m T a g A d d i t i o n a l I n f o " / > < / a : K e y V a l u e O f D i a g r a m O b j e c t K e y a n y T y p e z b w N T n L X > < a : K e y V a l u e O f D i a g r a m O b j e c t K e y a n y T y p e z b w N T n L X > < a : K e y > < K e y > M e a s u r e s \ e m p _ c o m p l e t e d _ t r a i n i n g \ T a g I n f o \ V a l u e < / K e y > < / a : K e y > < a : V a l u e   i : t y p e = " M e a s u r e G r i d V i e w S t a t e I D i a g r a m T a g A d d i t i o n a l I n f o " / > < / a : K e y V a l u e O f D i a g r a m O b j e c t K e y a n y T y p e z b w N T n L X > < a : K e y V a l u e O f D i a g r a m O b j e c t K e y a n y T y p e z b w N T n L X > < a : K e y > < K e y > M e a s u r e s \ c o m p l e t i o n % < / K e y > < / a : K e y > < a : V a l u e   i : t y p e = " M e a s u r e G r i d N o d e V i e w S t a t e " > < L a y e d O u t > t r u e < / L a y e d O u t > < R o w > 7 < / R o w > < / a : V a l u e > < / a : K e y V a l u e O f D i a g r a m O b j e c t K e y a n y T y p e z b w N T n L X > < a : K e y V a l u e O f D i a g r a m O b j e c t K e y a n y T y p e z b w N T n L X > < a : K e y > < K e y > M e a s u r e s \ c o m p l e t i o n % \ T a g I n f o \ F o r m u l a < / K e y > < / a : K e y > < a : V a l u e   i : t y p e = " M e a s u r e G r i d V i e w S t a t e I D i a g r a m T a g A d d i t i o n a l I n f o " / > < / a : K e y V a l u e O f D i a g r a m O b j e c t K e y a n y T y p e z b w N T n L X > < a : K e y V a l u e O f D i a g r a m O b j e c t K e y a n y T y p e z b w N T n L X > < a : K e y > < K e y > M e a s u r e s \ c o m p l e t i o n % \ T a g I n f o \ V a l u e < / K e y > < / a : K e y > < a : V a l u e   i : t y p e = " M e a s u r e G r i d V i e w S t a t e I D i a g r a m T a g A d d i t i o n a l I n f o " / > < / a : K e y V a l u e O f D i a g r a m O b j e c t K e y a n y T y p e z b w N T n L X > < a : K e y V a l u e O f D i a g r a m O b j e c t K e y a n y T y p e z b w N T n L X > < a : K e y > < K e y > M e a s u r e s \ e m p _ p a s s e d _ t r a i n i n g < / K e y > < / a : K e y > < a : V a l u e   i : t y p e = " M e a s u r e G r i d N o d e V i e w S t a t e " > < L a y e d O u t > t r u e < / L a y e d O u t > < R o w > 8 < / R o w > < / a : V a l u e > < / a : K e y V a l u e O f D i a g r a m O b j e c t K e y a n y T y p e z b w N T n L X > < a : K e y V a l u e O f D i a g r a m O b j e c t K e y a n y T y p e z b w N T n L X > < a : K e y > < K e y > M e a s u r e s \ e m p _ p a s s e d _ t r a i n i n g \ T a g I n f o \ F o r m u l a < / K e y > < / a : K e y > < a : V a l u e   i : t y p e = " M e a s u r e G r i d V i e w S t a t e I D i a g r a m T a g A d d i t i o n a l I n f o " / > < / a : K e y V a l u e O f D i a g r a m O b j e c t K e y a n y T y p e z b w N T n L X > < a : K e y V a l u e O f D i a g r a m O b j e c t K e y a n y T y p e z b w N T n L X > < a : K e y > < K e y > M e a s u r e s \ e m p _ p a s s e d _ t r a i n i n g \ T a g I n f o \ V a l u e < / K e y > < / a : K e y > < a : V a l u e   i : t y p e = " M e a s u r e G r i d V i e w S t a t e I D i a g r a m T a g A d d i t i o n a l I n f o " / > < / a : K e y V a l u e O f D i a g r a m O b j e c t K e y a n y T y p e z b w N T n L X > < a : K e y V a l u e O f D i a g r a m O b j e c t K e y a n y T y p e z b w N T n L X > < a : K e y > < K e y > M e a s u r e s \ e m p _ s u c c e s s   r a t e < / K e y > < / a : K e y > < a : V a l u e   i : t y p e = " M e a s u r e G r i d N o d e V i e w S t a t e " > < L a y e d O u t > t r u e < / L a y e d O u t > < R o w > 9 < / R o w > < / a : V a l u e > < / a : K e y V a l u e O f D i a g r a m O b j e c t K e y a n y T y p e z b w N T n L X > < a : K e y V a l u e O f D i a g r a m O b j e c t K e y a n y T y p e z b w N T n L X > < a : K e y > < K e y > M e a s u r e s \ e m p _ s u c c e s s   r a t e \ T a g I n f o \ F o r m u l a < / K e y > < / a : K e y > < a : V a l u e   i : t y p e = " M e a s u r e G r i d V i e w S t a t e I D i a g r a m T a g A d d i t i o n a l I n f o " / > < / a : K e y V a l u e O f D i a g r a m O b j e c t K e y a n y T y p e z b w N T n L X > < a : K e y V a l u e O f D i a g r a m O b j e c t K e y a n y T y p e z b w N T n L X > < a : K e y > < K e y > M e a s u r e s \ e m p _ s u c c e s s   r a t e \ T a g I n f o \ V a l u e < / K e y > < / a : K e y > < a : V a l u e   i : t y p e = " M e a s u r e G r i d V i e w S t a t e I D i a g r a m T a g A d d i t i o n a l I n f o " / > < / a : K e y V a l u e O f D i a g r a m O b j e c t K e y a n y T y p e z b w N T n L X > < a : K e y V a l u e O f D i a g r a m O b j e c t K e y a n y T y p e z b w N T n L X > < a : K e y > < K e y > M e a s u r e s \ P e r f o r m a n c e   G r o w t h < / K e y > < / a : K e y > < a : V a l u e   i : t y p e = " M e a s u r e G r i d N o d e V i e w S t a t e " > < L a y e d O u t > t r u e < / L a y e d O u t > < R o w > 1 0 < / R o w > < / a : V a l u e > < / a : K e y V a l u e O f D i a g r a m O b j e c t K e y a n y T y p e z b w N T n L X > < a : K e y V a l u e O f D i a g r a m O b j e c t K e y a n y T y p e z b w N T n L X > < a : K e y > < K e y > M e a s u r e s \ P e r f o r m a n c e   G r o w t h \ T a g I n f o \ F o r m u l a < / K e y > < / a : K e y > < a : V a l u e   i : t y p e = " M e a s u r e G r i d V i e w S t a t e I D i a g r a m T a g A d d i t i o n a l I n f o " / > < / a : K e y V a l u e O f D i a g r a m O b j e c t K e y a n y T y p e z b w N T n L X > < a : K e y V a l u e O f D i a g r a m O b j e c t K e y a n y T y p e z b w N T n L X > < a : K e y > < K e y > M e a s u r e s \ P e r f o r m a n c e   G r o w t h \ T a g I n f o \ V a l u e < / K e y > < / a : K e y > < a : V a l u e   i : t y p e = " M e a s u r e G r i d V i e w S t a t e I D i a g r a m T a g A d d i t i o n a l I n f o " / > < / a : K e y V a l u e O f D i a g r a m O b j e c t K e y a n y T y p e z b w N T n L X > < a : K e y V a l u e O f D i a g r a m O b j e c t K e y a n y T y p e z b w N T n L X > < a : K e y > < K e y > M e a s u r e s \ l a s t   y e a r < / K e y > < / a : K e y > < a : V a l u e   i : t y p e = " M e a s u r e G r i d N o d e V i e w S t a t e " > < L a y e d O u t > t r u e < / L a y e d O u t > < / a : V a l u e > < / a : K e y V a l u e O f D i a g r a m O b j e c t K e y a n y T y p e z b w N T n L X > < a : K e y V a l u e O f D i a g r a m O b j e c t K e y a n y T y p e z b w N T n L X > < a : K e y > < K e y > M e a s u r e s \ l a s t   y e a r \ T a g I n f o \ F o r m u l a < / K e y > < / a : K e y > < a : V a l u e   i : t y p e = " M e a s u r e G r i d V i e w S t a t e I D i a g r a m T a g A d d i t i o n a l I n f o " / > < / a : K e y V a l u e O f D i a g r a m O b j e c t K e y a n y T y p e z b w N T n L X > < a : K e y V a l u e O f D i a g r a m O b j e c t K e y a n y T y p e z b w N T n L X > < a : K e y > < K e y > M e a s u r e s \ l a s t   y e a r \ T a g I n f o \ V a l u e < / K e y > < / a : K e y > < a : V a l u e   i : t y p e = " M e a s u r e G r i d V i e w S t a t e I D i a g r a m T a g A d d i t i o n a l I n f o " / > < / a : K e y V a l u e O f D i a g r a m O b j e c t K e y a n y T y p e z b w N T n L X > < a : K e y V a l u e O f D i a g r a m O b j e c t K e y a n y T y p e z b w N T n L X > < a : K e y > < K e y > C o l u m n s \ d a x < / K e y > < / a : K e y > < a : V a l u e   i : t y p e = " M e a s u r e G r i d N o d e V i e w S t a t e " > < L a y e d O u t > t r u e < / L a y e d O u t > < / a : V a l u e > < / a : K e y V a l u e O f D i a g r a m O b j e c t K e y a n y T y p e z b w N T n L X > < / V i e w S t a t e s > < / D i a g r a m M a n a g e r . S e r i a l i z a b l e D i a g r a m > < D i a g r a m M a n a g e r . S e r i a l i z a b l e D i a g r a m > < A d a p t e r   i : t y p e = " M e a s u r e D i a g r a m S a n d b o x A d a p t e r " > < T a b l e N a m e > c a l c u l a t i o n _ c h a n g e 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 c a l c u l a t i o n _ c h a n g e 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 E m p l o y e e P a r t i c i p a t i o n _ D i f f e r e n c e < / K e y > < / D i a g r a m O b j e c t K e y > < D i a g r a m O b j e c t K e y > < K e y > M e a s u r e s \ S u m   o f   E m p l o y e e P a r t i c i p a t i o n _ D i f f e r e n c e \ T a g I n f o \ F o r m u l a < / K e y > < / D i a g r a m O b j e c t K e y > < D i a g r a m O b j e c t K e y > < K e y > M e a s u r e s \ S u m   o f   E m p l o y e e P a r t i c i p a t i o n _ D i f f e r e n c e \ T a g I n f o \ V a l u e < / K e y > < / D i a g r a m O b j e c t K e y > < D i a g r a m O b j e c t K e y > < K e y > M e a s u r e s \ S u m   o f   % C h a n g e   o f   C o s t < / K e y > < / D i a g r a m O b j e c t K e y > < D i a g r a m O b j e c t K e y > < K e y > M e a s u r e s \ S u m   o f   % C h a n g e   o f   C o s t \ T a g I n f o \ F o r m u l a < / K e y > < / D i a g r a m O b j e c t K e y > < D i a g r a m O b j e c t K e y > < K e y > M e a s u r e s \ S u m   o f   % C h a n g e   o f   C o s t \ T a g I n f o \ V a l u e < / K e y > < / D i a g r a m O b j e c t K e y > < D i a g r a m O b j e c t K e y > < K e y > C o l u m n s \ Y e a r < / K e y > < / D i a g r a m O b j e c t K e y > < D i a g r a m O b j e c t K e y > < K e y > C o l u m n s \ E m p l o y e e P a r t i c i p a t i o n _ D i f f e r e n c e < / K e y > < / D i a g r a m O b j e c t K e y > < D i a g r a m O b j e c t K e y > < K e y > C o l u m n s \ % C h a n g e   o f   C o s t < / K e y > < / D i a g r a m O b j e c t K e y > < D i a g r a m O b j e c t K e y > < K e y > C o l u m n s \ T r a i n i n g   D a y s < / K e y > < / D i a g r a m O b j e c t K e y > < D i a g r a m O b j e c t K e y > < K e y > L i n k s \ & l t ; C o l u m n s \ S u m   o f   E m p l o y e e P a r t i c i p a t i o n _ D i f f e r e n c e & g t ; - & l t ; M e a s u r e s \ E m p l o y e e P a r t i c i p a t i o n _ D i f f e r e n c e & g t ; < / K e y > < / D i a g r a m O b j e c t K e y > < D i a g r a m O b j e c t K e y > < K e y > L i n k s \ & l t ; C o l u m n s \ S u m   o f   E m p l o y e e P a r t i c i p a t i o n _ D i f f e r e n c e & g t ; - & l t ; M e a s u r e s \ E m p l o y e e P a r t i c i p a t i o n _ D i f f e r e n c e & g t ; \ C O L U M N < / K e y > < / D i a g r a m O b j e c t K e y > < D i a g r a m O b j e c t K e y > < K e y > L i n k s \ & l t ; C o l u m n s \ S u m   o f   E m p l o y e e P a r t i c i p a t i o n _ D i f f e r e n c e & g t ; - & l t ; M e a s u r e s \ E m p l o y e e P a r t i c i p a t i o n _ D i f f e r e n c e & g t ; \ M E A S U R E < / K e y > < / D i a g r a m O b j e c t K e y > < D i a g r a m O b j e c t K e y > < K e y > L i n k s \ & l t ; C o l u m n s \ S u m   o f   % C h a n g e   o f   C o s t & g t ; - & l t ; M e a s u r e s \ % C h a n g e   o f   C o s t & g t ; < / K e y > < / D i a g r a m O b j e c t K e y > < D i a g r a m O b j e c t K e y > < K e y > L i n k s \ & l t ; C o l u m n s \ S u m   o f   % C h a n g e   o f   C o s t & g t ; - & l t ; M e a s u r e s \ % C h a n g e   o f   C o s t & g t ; \ C O L U M N < / K e y > < / D i a g r a m O b j e c t K e y > < D i a g r a m O b j e c t K e y > < K e y > L i n k s \ & l t ; C o l u m n s \ S u m   o f   % C h a n g e   o f   C o s t & g t ; - & l t ; M e a s u r e s \ % C h a n g e   o f 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 E m p l o y e e P a r t i c i p a t i o n _ D i f f e r e n c e < / K e y > < / a : K e y > < a : V a l u e   i : t y p e = " M e a s u r e G r i d N o d e V i e w S t a t e " > < C o l u m n > 1 < / C o l u m n > < L a y e d O u t > t r u e < / L a y e d O u t > < W a s U I I n v i s i b l e > t r u e < / W a s U I I n v i s i b l e > < / a : V a l u e > < / a : K e y V a l u e O f D i a g r a m O b j e c t K e y a n y T y p e z b w N T n L X > < a : K e y V a l u e O f D i a g r a m O b j e c t K e y a n y T y p e z b w N T n L X > < a : K e y > < K e y > M e a s u r e s \ S u m   o f   E m p l o y e e P a r t i c i p a t i o n _ D i f f e r e n c e \ T a g I n f o \ F o r m u l a < / K e y > < / a : K e y > < a : V a l u e   i : t y p e = " M e a s u r e G r i d V i e w S t a t e I D i a g r a m T a g A d d i t i o n a l I n f o " / > < / a : K e y V a l u e O f D i a g r a m O b j e c t K e y a n y T y p e z b w N T n L X > < a : K e y V a l u e O f D i a g r a m O b j e c t K e y a n y T y p e z b w N T n L X > < a : K e y > < K e y > M e a s u r e s \ S u m   o f   E m p l o y e e P a r t i c i p a t i o n _ D i f f e r e n c e \ T a g I n f o \ V a l u e < / K e y > < / a : K e y > < a : V a l u e   i : t y p e = " M e a s u r e G r i d V i e w S t a t e I D i a g r a m T a g A d d i t i o n a l I n f o " / > < / a : K e y V a l u e O f D i a g r a m O b j e c t K e y a n y T y p e z b w N T n L X > < a : K e y V a l u e O f D i a g r a m O b j e c t K e y a n y T y p e z b w N T n L X > < a : K e y > < K e y > M e a s u r e s \ S u m   o f   % C h a n g e   o f   C o s t < / K e y > < / a : K e y > < a : V a l u e   i : t y p e = " M e a s u r e G r i d N o d e V i e w S t a t e " > < C o l u m n > 2 < / C o l u m n > < L a y e d O u t > t r u e < / L a y e d O u t > < W a s U I I n v i s i b l e > t r u e < / W a s U I I n v i s i b l e > < / a : V a l u e > < / a : K e y V a l u e O f D i a g r a m O b j e c t K e y a n y T y p e z b w N T n L X > < a : K e y V a l u e O f D i a g r a m O b j e c t K e y a n y T y p e z b w N T n L X > < a : K e y > < K e y > M e a s u r e s \ S u m   o f   % C h a n g e   o f   C o s t \ T a g I n f o \ F o r m u l a < / K e y > < / a : K e y > < a : V a l u e   i : t y p e = " M e a s u r e G r i d V i e w S t a t e I D i a g r a m T a g A d d i t i o n a l I n f o " / > < / a : K e y V a l u e O f D i a g r a m O b j e c t K e y a n y T y p e z b w N T n L X > < a : K e y V a l u e O f D i a g r a m O b j e c t K e y a n y T y p e z b w N T n L X > < a : K e y > < K e y > M e a s u r e s \ S u m   o f   % C h a n g e   o f   C o s t \ T a g I n f o \ V a l u e 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 C o l u m n s \ E m p l o y e e P a r t i c i p a t i o n _ D i f f e r e n c e < / K e y > < / a : K e y > < a : V a l u e   i : t y p e = " M e a s u r e G r i d N o d e V i e w S t a t e " > < C o l u m n > 1 < / C o l u m n > < L a y e d O u t > t r u e < / L a y e d O u t > < / a : V a l u e > < / a : K e y V a l u e O f D i a g r a m O b j e c t K e y a n y T y p e z b w N T n L X > < a : K e y V a l u e O f D i a g r a m O b j e c t K e y a n y T y p e z b w N T n L X > < a : K e y > < K e y > C o l u m n s \ % C h a n g e   o f   C o s t < / K e y > < / a : K e y > < a : V a l u e   i : t y p e = " M e a s u r e G r i d N o d e V i e w S t a t e " > < C o l u m n > 2 < / C o l u m n > < L a y e d O u t > t r u e < / L a y e d O u t > < / a : V a l u e > < / a : K e y V a l u e O f D i a g r a m O b j e c t K e y a n y T y p e z b w N T n L X > < a : K e y V a l u e O f D i a g r a m O b j e c t K e y a n y T y p e z b w N T n L X > < a : K e y > < K e y > C o l u m n s \ T r a i n i n g   D a y s < / K e y > < / a : K e y > < a : V a l u e   i : t y p e = " M e a s u r e G r i d N o d e V i e w S t a t e " > < C o l u m n > 3 < / C o l u m n > < L a y e d O u t > t r u e < / L a y e d O u t > < / a : V a l u e > < / a : K e y V a l u e O f D i a g r a m O b j e c t K e y a n y T y p e z b w N T n L X > < a : K e y V a l u e O f D i a g r a m O b j e c t K e y a n y T y p e z b w N T n L X > < a : K e y > < K e y > L i n k s \ & l t ; C o l u m n s \ S u m   o f   E m p l o y e e P a r t i c i p a t i o n _ D i f f e r e n c e & g t ; - & l t ; M e a s u r e s \ E m p l o y e e P a r t i c i p a t i o n _ D i f f e r e n c e & g t ; < / K e y > < / a : K e y > < a : V a l u e   i : t y p e = " M e a s u r e G r i d V i e w S t a t e I D i a g r a m L i n k " / > < / a : K e y V a l u e O f D i a g r a m O b j e c t K e y a n y T y p e z b w N T n L X > < a : K e y V a l u e O f D i a g r a m O b j e c t K e y a n y T y p e z b w N T n L X > < a : K e y > < K e y > L i n k s \ & l t ; C o l u m n s \ S u m   o f   E m p l o y e e P a r t i c i p a t i o n _ D i f f e r e n c e & g t ; - & l t ; M e a s u r e s \ E m p l o y e e P a r t i c i p a t i o n _ D i f f e r e n c e & g t ; \ C O L U M N < / K e y > < / a : K e y > < a : V a l u e   i : t y p e = " M e a s u r e G r i d V i e w S t a t e I D i a g r a m L i n k E n d p o i n t " / > < / a : K e y V a l u e O f D i a g r a m O b j e c t K e y a n y T y p e z b w N T n L X > < a : K e y V a l u e O f D i a g r a m O b j e c t K e y a n y T y p e z b w N T n L X > < a : K e y > < K e y > L i n k s \ & l t ; C o l u m n s \ S u m   o f   E m p l o y e e P a r t i c i p a t i o n _ D i f f e r e n c e & g t ; - & l t ; M e a s u r e s \ E m p l o y e e P a r t i c i p a t i o n _ D i f f e r e n c e & g t ; \ M E A S U R E < / K e y > < / a : K e y > < a : V a l u e   i : t y p e = " M e a s u r e G r i d V i e w S t a t e I D i a g r a m L i n k E n d p o i n t " / > < / a : K e y V a l u e O f D i a g r a m O b j e c t K e y a n y T y p e z b w N T n L X > < a : K e y V a l u e O f D i a g r a m O b j e c t K e y a n y T y p e z b w N T n L X > < a : K e y > < K e y > L i n k s \ & l t ; C o l u m n s \ S u m   o f   % C h a n g e   o f   C o s t & g t ; - & l t ; M e a s u r e s \ % C h a n g e   o f   C o s t & g t ; < / K e y > < / a : K e y > < a : V a l u e   i : t y p e = " M e a s u r e G r i d V i e w S t a t e I D i a g r a m L i n k " / > < / a : K e y V a l u e O f D i a g r a m O b j e c t K e y a n y T y p e z b w N T n L X > < a : K e y V a l u e O f D i a g r a m O b j e c t K e y a n y T y p e z b w N T n L X > < a : K e y > < K e y > L i n k s \ & l t ; C o l u m n s \ S u m   o f   % C h a n g e   o f   C o s t & g t ; - & l t ; M e a s u r e s \ % C h a n g e   o f   C o s t & g t ; \ C O L U M N < / K e y > < / a : K e y > < a : V a l u e   i : t y p e = " M e a s u r e G r i d V i e w S t a t e I D i a g r a m L i n k E n d p o i n t " / > < / a : K e y V a l u e O f D i a g r a m O b j e c t K e y a n y T y p e z b w N T n L X > < a : K e y V a l u e O f D i a g r a m O b j e c t K e y a n y T y p e z b w N T n L X > < a : K e y > < K e y > L i n k s \ & l t ; C o l u m n s \ S u m   o f   % C h a n g e   o f   C o s t & g t ; - & l t ; M e a s u r e s \ % C h a n g e   o f   C o s t & g t ; \ M E A S U R E < / K e y > < / a : K e y > < a : V a l u e   i : t y p e = " M e a s u r e G r i d V i e w S t a t e I D i a g r a m L i n k E n d p o i n t " / > < / a : K e y V a l u e O f D i a g r a m O b j e c t K e y a n y T y p e z b w N T n L X > < / V i e w S t a t e s > < / D i a g r a m M a n a g e r . S e r i a l i z a b l e D i a g r a m > < D i a g r a m M a n a g e r . S e r i a l i z a b l e D i a g r a m > < A d a p t e r   i : t y p e = " M e a s u r e D i a g r a m S a n d b o x A d a p t e r " > < T a b l e N a m e > T r a i n i n g 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 T r a i n i n g 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 T r a i n i n g   C o s t < / K e y > < / D i a g r a m O b j e c t K e y > < D i a g r a m O b j e c t K e y > < K e y > M e a s u r e s \ S u m   o f   T r a i n i n g   C o s t \ T a g I n f o \ F o r m u l a < / K e y > < / D i a g r a m O b j e c t K e y > < D i a g r a m O b j e c t K e y > < K e y > M e a s u r e s \ S u m   o f   T r a i n i n g   C o s t \ T a g I n f o \ V a l u e < / K e y > < / D i a g r a m O b j e c t K e y > < D i a g r a m O b j e c t K e y > < K e y > M e a s u r e s \ S u m   o f   T r a i n i n g   D u r a t i o n ( D a y s ) < / K e y > < / D i a g r a m O b j e c t K e y > < D i a g r a m O b j e c t K e y > < K e y > M e a s u r e s \ S u m   o f   T r a i n i n g   D u r a t i o n ( D a y s ) \ T a g I n f o \ F o r m u l a < / K e y > < / D i a g r a m O b j e c t K e y > < D i a g r a m O b j e c t K e y > < K e y > M e a s u r e s \ S u m   o f   T r a i n i n g   D u r a t i o n ( D a y s ) \ T a g I n f o \ V a l u e < / K e y > < / D i a g r a m O b j e c t K e y > < D i a g r a m O b j e c t K e y > < K e y > M e a s u r e s \ S u m   o f   T r a i n i n g   B u d g e t < / K e y > < / D i a g r a m O b j e c t K e y > < D i a g r a m O b j e c t K e y > < K e y > M e a s u r e s \ S u m   o f   T r a i n i n g   B u d g e t \ T a g I n f o \ F o r m u l a < / K e y > < / D i a g r a m O b j e c t K e y > < D i a g r a m O b j e c t K e y > < K e y > M e a s u r e s \ S u m   o f   T r a i n i n g   B u d g e t \ T a g I n f o \ V a l u e < / K e y > < / D i a g r a m O b j e c t K e y > < D i a g r a m O b j e c t K e y > < K e y > M e a s u r e s \ C o u n t   o f   T r a i n i n g   D a t e   ( Y e a r ) < / K e y > < / D i a g r a m O b j e c t K e y > < D i a g r a m O b j e c t K e y > < K e y > M e a s u r e s \ C o u n t   o f   T r a i n i n g   D a t e   ( Y e a r ) \ T a g I n f o \ F o r m u l a < / K e y > < / D i a g r a m O b j e c t K e y > < D i a g r a m O b j e c t K e y > < K e y > M e a s u r e s \ C o u n t   o f   T r a i n i n g   D a t e   ( Y e a r ) \ T a g I n f o \ V a l u e < / K e y > < / D i a g r a m O b j e c t K e y > < D i a g r a m O b j e c t K e y > < K e y > M e a s u r e s \ S u m   o f   E m p l o y e e   I D < / K e y > < / D i a g r a m O b j e c t K e y > < D i a g r a m O b j e c t K e y > < K e y > M e a s u r e s \ S u m   o f   E m p l o y e e   I D \ T a g I n f o \ F o r m u l a < / K e y > < / D i a g r a m O b j e c t K e y > < D i a g r a m O b j e c t K e y > < K e y > M e a s u r e s \ S u m   o f   E m p l o y e e   I D \ T a g I n f o \ V a l u e < / K e y > < / D i a g r a m O b j e c t K e y > < D i a g r a m O b j e c t K e y > < K e y > M e a s u r e s \ C o u n t   o f   E m p l o y e e   I D < / K e y > < / D i a g r a m O b j e c t K e y > < D i a g r a m O b j e c t K e y > < K e y > M e a s u r e s \ C o u n t   o f   E m p l o y e e   I D \ T a g I n f o \ F o r m u l a < / K e y > < / D i a g r a m O b j e c t K e y > < D i a g r a m O b j e c t K e y > < K e y > M e a s u r e s \ C o u n t   o f   E m p l o y e e   I D \ T a g I n f o \ V a l u e < / K e y > < / D i a g r a m O b j e c t K e y > < D i a g r a m O b j e c t K e y > < K e y > M e a s u r e s \ A v e r a g e   o f   T r a i n i n g   D u r a t i o n ( D a y s ) < / K e y > < / D i a g r a m O b j e c t K e y > < D i a g r a m O b j e c t K e y > < K e y > M e a s u r e s \ A v e r a g e   o f   T r a i n i n g   D u r a t i o n ( D a y s ) \ T a g I n f o \ F o r m u l a < / K e y > < / D i a g r a m O b j e c t K e y > < D i a g r a m O b j e c t K e y > < K e y > M e a s u r e s \ A v e r a g e   o f   T r a i n i n g   D u r a t i o n ( D a y s ) \ T a g I n f o \ V a l u e < / K e y > < / D i a g r a m O b j e c t K e y > < D i a g r a m O b j e c t K e y > < K e y > M e a s u r e s \ S u m   o f   P r e T e s t S c o r e < / K e y > < / D i a g r a m O b j e c t K e y > < D i a g r a m O b j e c t K e y > < K e y > M e a s u r e s \ S u m   o f   P r e T e s t S c o r e \ T a g I n f o \ F o r m u l a < / K e y > < / D i a g r a m O b j e c t K e y > < D i a g r a m O b j e c t K e y > < K e y > M e a s u r e s \ S u m   o f   P r e T e s t S c o r e \ T a g I n f o \ V a l u e < / K e y > < / D i a g r a m O b j e c t K e y > < D i a g r a m O b j e c t K e y > < K e y > M e a s u r e s \ A v e r a g e   o f   P r e T e s t S c o r e < / K e y > < / D i a g r a m O b j e c t K e y > < D i a g r a m O b j e c t K e y > < K e y > M e a s u r e s \ A v e r a g e   o f   P r e T e s t S c o r e \ T a g I n f o \ F o r m u l a < / K e y > < / D i a g r a m O b j e c t K e y > < D i a g r a m O b j e c t K e y > < K e y > M e a s u r e s \ A v e r a g e   o f   P r e T e s t S c o r e \ T a g I n f o \ V a l u e < / K e y > < / D i a g r a m O b j e c t K e y > < D i a g r a m O b j e c t K e y > < K e y > M e a s u r e s \ S u m   o f   P o s t T e s t S c o r e < / K e y > < / D i a g r a m O b j e c t K e y > < D i a g r a m O b j e c t K e y > < K e y > M e a s u r e s \ S u m   o f   P o s t T e s t S c o r e \ T a g I n f o \ F o r m u l a < / K e y > < / D i a g r a m O b j e c t K e y > < D i a g r a m O b j e c t K e y > < K e y > M e a s u r e s \ S u m   o f   P o s t T e s t S c o r e \ T a g I n f o \ V a l u e < / K e y > < / D i a g r a m O b j e c t K e y > < D i a g r a m O b j e c t K e y > < K e y > M e a s u r e s \ A v e r a g e   o f   P o s t T e s t S c o r e < / K e y > < / D i a g r a m O b j e c t K e y > < D i a g r a m O b j e c t K e y > < K e y > M e a s u r e s \ A v e r a g e   o f   P o s t T e s t S c o r e \ T a g I n f o \ F o r m u l a < / K e y > < / D i a g r a m O b j e c t K e y > < D i a g r a m O b j e c t K e y > < K e y > M e a s u r e s \ A v e r a g e   o f   P o s t T e s t S c o r e \ T a g I n f o \ V a l u e < / K e y > < / D i a g r a m O b j e c t K e y > < D i a g r a m O b j e c t K e y > < K e y > M e a s u r e s \ S u m   o f   F e e d b a c k S c o r e < / K e y > < / D i a g r a m O b j e c t K e y > < D i a g r a m O b j e c t K e y > < K e y > M e a s u r e s \ S u m   o f   F e e d b a c k S c o r e \ T a g I n f o \ F o r m u l a < / K e y > < / D i a g r a m O b j e c t K e y > < D i a g r a m O b j e c t K e y > < K e y > M e a s u r e s \ S u m   o f   F e e d b a c k S c o r e \ T a g I n f o \ V a l u e < / K e y > < / D i a g r a m O b j e c t K e y > < D i a g r a m O b j e c t K e y > < K e y > M e a s u r e s \ A v e r a g e   o f   F e e d b a c k S c o r e < / K e y > < / D i a g r a m O b j e c t K e y > < D i a g r a m O b j e c t K e y > < K e y > M e a s u r e s \ A v e r a g e   o f   F e e d b a c k S c o r e \ T a g I n f o \ F o r m u l a < / K e y > < / D i a g r a m O b j e c t K e y > < D i a g r a m O b j e c t K e y > < K e y > M e a s u r e s \ A v e r a g e   o f   F e e d b a c k S c o r e \ T a g I n f o \ V a l u e < / K e y > < / D i a g r a m O b j e c t K e y > < D i a g r a m O b j e c t K e y > < K e y > M e a s u r e s \ A v e r a g e   o f   T r a i n i n g   C o s t < / K e y > < / D i a g r a m O b j e c t K e y > < D i a g r a m O b j e c t K e y > < K e y > M e a s u r e s \ A v e r a g e   o f   T r a i n i n g   C o s t \ T a g I n f o \ F o r m u l a < / K e y > < / D i a g r a m O b j e c t K e y > < D i a g r a m O b j e c t K e y > < K e y > M e a s u r e s \ A v e r a g e   o f   T r a i n i n g   C o s t \ T a g I n f o \ V a l u e < / K e y > < / D i a g r a m O b j e c t K e y > < D i a g r a m O b j e c t K e y > < K e y > M e a s u r e s \ C o u n t   o f   C e r t i f i c a t e I s s u e d < / K e y > < / D i a g r a m O b j e c t K e y > < D i a g r a m O b j e c t K e y > < K e y > M e a s u r e s \ C o u n t   o f   C e r t i f i c a t e I s s u e d \ T a g I n f o \ F o r m u l a < / K e y > < / D i a g r a m O b j e c t K e y > < D i a g r a m O b j e c t K e y > < K e y > M e a s u r e s \ C o u n t   o f   C e r t i f i c a t e I s s u e d \ T a g I n f o \ V a l u e < / K e y > < / D i a g r a m O b j e c t K e y > < D i a g r a m O b j e c t K e y > < K e y > M e a s u r e s \ C o u n t   o f   T r a i n i n g   P r o g r a m   N a m e < / K e y > < / D i a g r a m O b j e c t K e y > < D i a g r a m O b j e c t K e y > < K e y > M e a s u r e s \ C o u n t   o f   T r a i n i n g   P r o g r a m   N a m e \ T a g I n f o \ F o r m u l a < / K e y > < / D i a g r a m O b j e c t K e y > < D i a g r a m O b j e c t K e y > < K e y > M e a s u r e s \ C o u n t   o f   T r a i n i n g   P r o g r a m   N a m e \ T a g I n f o \ V a l u e < / K e y > < / D i a g r a m O b j e c t K e y > < D i a g r a m O b j e c t K e y > < K e y > C o l u m n s \ E m p l o y e e   I D < / K e y > < / D i a g r a m O b j e c t K e y > < D i a g r a m O b j e c t K e y > < K e y > C o l u m n s \ T r a i n i n g   D a t e < / K e y > < / D i a g r a m O b j e c t K e y > < D i a g r a m O b j e c t K e y > < K e y > C o l u m n s \ T r a i n i n g   P r o g r a m   N a m e < / K e y > < / D i a g r a m O b j e c t K e y > < D i a g r a m O b j e c t K e y > < K e y > C o l u m n s \ T r a i n i n g   T y p e < / K e y > < / D i a g r a m O b j e c t K e y > < D i a g r a m O b j e c t K e y > < K e y > C o l u m n s \ T r a i n i n g   O u t c o m e < / K e y > < / D i a g r a m O b j e c t K e y > < D i a g r a m O b j e c t K e y > < K e y > C o l u m n s \ T r a i n e r < / K e y > < / D i a g r a m O b j e c t K e y > < D i a g r a m O b j e c t K e y > < K e y > C o l u m n s \ T r a i n i n g   D u r a t i o n ( D a y s ) < / K e y > < / D i a g r a m O b j e c t K e y > < D i a g r a m O b j e c t K e y > < K e y > C o l u m n s \ T r a i n i n g   B u d g e t < / K e y > < / D i a g r a m O b j e c t K e y > < D i a g r a m O b j e c t K e y > < K e y > C o l u m n s \ T r a i n i n g   C o s t < / K e y > < / D i a g r a m O b j e c t K e y > < D i a g r a m O b j e c t K e y > < K e y > C o l u m n s \ P r e T e s t S c o r e < / K e y > < / D i a g r a m O b j e c t K e y > < D i a g r a m O b j e c t K e y > < K e y > C o l u m n s \ P o s t T e s t S c o r e < / K e y > < / D i a g r a m O b j e c t K e y > < D i a g r a m O b j e c t K e y > < K e y > C o l u m n s \ F e e d b a c k S c o r e < / K e y > < / D i a g r a m O b j e c t K e y > < D i a g r a m O b j e c t K e y > < K e y > C o l u m n s \ C e r t i f i c a t e I s s u e d < / K e y > < / D i a g r a m O b j e c t K e y > < D i a g r a m O b j e c t K e y > < K e y > C o l u m n s \ C o m p l e t i o n   S t a t u s < / K e y > < / D i a g r a m O b j e c t K e y > < D i a g r a m O b j e c t K e y > < K e y > C o l u m n s \ T r a i n i n g   D a t e   ( Y e a r ) < / K e y > < / D i a g r a m O b j e c t K e y > < D i a g r a m O b j e c t K e y > < K e y > C o l u m n s \ T r a i n i n g   D a t e   ( Q u a r t e r ) < / K e y > < / D i a g r a m O b j e c t K e y > < D i a g r a m O b j e c t K e y > < K e y > C o l u m n s \ T r a i n i n g   D a t e   ( M o n t h   I n d e x ) < / K e y > < / D i a g r a m O b j e c t K e y > < D i a g r a m O b j e c t K e y > < K e y > C o l u m n s \ T r a i n i n g   D a t e   ( M o n t h ) < / K e y > < / D i a g r a m O b j e c t K e y > < D i a g r a m O b j e c t K e y > < K e y > L i n k s \ & l t ; C o l u m n s \ S u m   o f   T r a i n i n g   C o s t & g t ; - & l t ; M e a s u r e s \ T r a i n i n g   C o s t & g t ; < / K e y > < / D i a g r a m O b j e c t K e y > < D i a g r a m O b j e c t K e y > < K e y > L i n k s \ & l t ; C o l u m n s \ S u m   o f   T r a i n i n g   C o s t & g t ; - & l t ; M e a s u r e s \ T r a i n i n g   C o s t & g t ; \ C O L U M N < / K e y > < / D i a g r a m O b j e c t K e y > < D i a g r a m O b j e c t K e y > < K e y > L i n k s \ & l t ; C o l u m n s \ S u m   o f   T r a i n i n g   C o s t & g t ; - & l t ; M e a s u r e s \ T r a i n i n g   C o s t & g t ; \ M E A S U R E < / K e y > < / D i a g r a m O b j e c t K e y > < D i a g r a m O b j e c t K e y > < K e y > L i n k s \ & l t ; C o l u m n s \ S u m   o f   T r a i n i n g   D u r a t i o n ( D a y s ) & g t ; - & l t ; M e a s u r e s \ T r a i n i n g   D u r a t i o n ( D a y s ) & g t ; < / K e y > < / D i a g r a m O b j e c t K e y > < D i a g r a m O b j e c t K e y > < K e y > L i n k s \ & l t ; C o l u m n s \ S u m   o f   T r a i n i n g   D u r a t i o n ( D a y s ) & g t ; - & l t ; M e a s u r e s \ T r a i n i n g   D u r a t i o n ( D a y s ) & g t ; \ C O L U M N < / K e y > < / D i a g r a m O b j e c t K e y > < D i a g r a m O b j e c t K e y > < K e y > L i n k s \ & l t ; C o l u m n s \ S u m   o f   T r a i n i n g   D u r a t i o n ( D a y s ) & g t ; - & l t ; M e a s u r e s \ T r a i n i n g   D u r a t i o n ( D a y s ) & g t ; \ M E A S U R E < / K e y > < / D i a g r a m O b j e c t K e y > < D i a g r a m O b j e c t K e y > < K e y > L i n k s \ & l t ; C o l u m n s \ S u m   o f   T r a i n i n g   B u d g e t & g t ; - & l t ; M e a s u r e s \ T r a i n i n g   B u d g e t & g t ; < / K e y > < / D i a g r a m O b j e c t K e y > < D i a g r a m O b j e c t K e y > < K e y > L i n k s \ & l t ; C o l u m n s \ S u m   o f   T r a i n i n g   B u d g e t & g t ; - & l t ; M e a s u r e s \ T r a i n i n g   B u d g e t & g t ; \ C O L U M N < / K e y > < / D i a g r a m O b j e c t K e y > < D i a g r a m O b j e c t K e y > < K e y > L i n k s \ & l t ; C o l u m n s \ S u m   o f   T r a i n i n g   B u d g e t & g t ; - & l t ; M e a s u r e s \ T r a i n i n g   B u d g e t & g t ; \ M E A S U R E < / K e y > < / D i a g r a m O b j e c t K e y > < D i a g r a m O b j e c t K e y > < K e y > L i n k s \ & l t ; C o l u m n s \ C o u n t   o f   T r a i n i n g   D a t e   ( Y e a r ) & g t ; - & l t ; M e a s u r e s \ T r a i n i n g   D a t e   ( Y e a r ) & g t ; < / K e y > < / D i a g r a m O b j e c t K e y > < D i a g r a m O b j e c t K e y > < K e y > L i n k s \ & l t ; C o l u m n s \ C o u n t   o f   T r a i n i n g   D a t e   ( Y e a r ) & g t ; - & l t ; M e a s u r e s \ T r a i n i n g   D a t e   ( Y e a r ) & g t ; \ C O L U M N < / K e y > < / D i a g r a m O b j e c t K e y > < D i a g r a m O b j e c t K e y > < K e y > L i n k s \ & l t ; C o l u m n s \ C o u n t   o f   T r a i n i n g   D a t e   ( Y e a r ) & g t ; - & l t ; M e a s u r e s \ T r a i n i n g   D a t e   ( Y e a r ) & g t ; \ M E A S U R E < / K e y > < / D i a g r a m O b j e c t K e y > < D i a g r a m O b j e c t K e y > < K e y > L i n k s \ & l t ; C o l u m n s \ S u m   o f   E m p l o y e e   I D & g t ; - & l t ; M e a s u r e s \ E m p l o y e e   I D & g t ; < / K e y > < / D i a g r a m O b j e c t K e y > < D i a g r a m O b j e c t K e y > < K e y > L i n k s \ & l t ; C o l u m n s \ S u m   o f   E m p l o y e e   I D & g t ; - & l t ; M e a s u r e s \ E m p l o y e e   I D & g t ; \ C O L U M N < / K e y > < / D i a g r a m O b j e c t K e y > < D i a g r a m O b j e c t K e y > < K e y > L i n k s \ & l t ; C o l u m n s \ S u m   o f   E m p l o y e e   I D & g t ; - & l t ; M e a s u r e s \ E m p l o y e e   I D & g t ; \ M E A S U R E < / K e y > < / D i a g r a m O b j e c t K e y > < D i a g r a m O b j e c t K e y > < K e y > L i n k s \ & l t ; C o l u m n s \ C o u n t   o f   E m p l o y e e   I D & g t ; - & l t ; M e a s u r e s \ E m p l o y e e   I D & g t ; < / K e y > < / D i a g r a m O b j e c t K e y > < D i a g r a m O b j e c t K e y > < K e y > L i n k s \ & l t ; C o l u m n s \ C o u n t   o f   E m p l o y e e   I D & g t ; - & l t ; M e a s u r e s \ E m p l o y e e   I D & g t ; \ C O L U M N < / K e y > < / D i a g r a m O b j e c t K e y > < D i a g r a m O b j e c t K e y > < K e y > L i n k s \ & l t ; C o l u m n s \ C o u n t   o f   E m p l o y e e   I D & g t ; - & l t ; M e a s u r e s \ E m p l o y e e   I D & g t ; \ M E A S U R E < / K e y > < / D i a g r a m O b j e c t K e y > < D i a g r a m O b j e c t K e y > < K e y > L i n k s \ & l t ; C o l u m n s \ A v e r a g e   o f   T r a i n i n g   D u r a t i o n ( D a y s ) & g t ; - & l t ; M e a s u r e s \ T r a i n i n g   D u r a t i o n ( D a y s ) & g t ; < / K e y > < / D i a g r a m O b j e c t K e y > < D i a g r a m O b j e c t K e y > < K e y > L i n k s \ & l t ; C o l u m n s \ A v e r a g e   o f   T r a i n i n g   D u r a t i o n ( D a y s ) & g t ; - & l t ; M e a s u r e s \ T r a i n i n g   D u r a t i o n ( D a y s ) & g t ; \ C O L U M N < / K e y > < / D i a g r a m O b j e c t K e y > < D i a g r a m O b j e c t K e y > < K e y > L i n k s \ & l t ; C o l u m n s \ A v e r a g e   o f   T r a i n i n g   D u r a t i o n ( D a y s ) & g t ; - & l t ; M e a s u r e s \ T r a i n i n g   D u r a t i o n ( D a y s ) & g t ; \ M E A S U R E < / K e y > < / D i a g r a m O b j e c t K e y > < D i a g r a m O b j e c t K e y > < K e y > L i n k s \ & l t ; C o l u m n s \ S u m   o f   P r e T e s t S c o r e & g t ; - & l t ; M e a s u r e s \ P r e T e s t S c o r e & g t ; < / K e y > < / D i a g r a m O b j e c t K e y > < D i a g r a m O b j e c t K e y > < K e y > L i n k s \ & l t ; C o l u m n s \ S u m   o f   P r e T e s t S c o r e & g t ; - & l t ; M e a s u r e s \ P r e T e s t S c o r e & g t ; \ C O L U M N < / K e y > < / D i a g r a m O b j e c t K e y > < D i a g r a m O b j e c t K e y > < K e y > L i n k s \ & l t ; C o l u m n s \ S u m   o f   P r e T e s t S c o r e & g t ; - & l t ; M e a s u r e s \ P r e T e s t S c o r e & g t ; \ M E A S U R E < / K e y > < / D i a g r a m O b j e c t K e y > < D i a g r a m O b j e c t K e y > < K e y > L i n k s \ & l t ; C o l u m n s \ A v e r a g e   o f   P r e T e s t S c o r e & g t ; - & l t ; M e a s u r e s \ P r e T e s t S c o r e & g t ; < / K e y > < / D i a g r a m O b j e c t K e y > < D i a g r a m O b j e c t K e y > < K e y > L i n k s \ & l t ; C o l u m n s \ A v e r a g e   o f   P r e T e s t S c o r e & g t ; - & l t ; M e a s u r e s \ P r e T e s t S c o r e & g t ; \ C O L U M N < / K e y > < / D i a g r a m O b j e c t K e y > < D i a g r a m O b j e c t K e y > < K e y > L i n k s \ & l t ; C o l u m n s \ A v e r a g e   o f   P r e T e s t S c o r e & g t ; - & l t ; M e a s u r e s \ P r e T e s t S c o r e & g t ; \ M E A S U R E < / K e y > < / D i a g r a m O b j e c t K e y > < D i a g r a m O b j e c t K e y > < K e y > L i n k s \ & l t ; C o l u m n s \ S u m   o f   P o s t T e s t S c o r e & g t ; - & l t ; M e a s u r e s \ P o s t T e s t S c o r e & g t ; < / K e y > < / D i a g r a m O b j e c t K e y > < D i a g r a m O b j e c t K e y > < K e y > L i n k s \ & l t ; C o l u m n s \ S u m   o f   P o s t T e s t S c o r e & g t ; - & l t ; M e a s u r e s \ P o s t T e s t S c o r e & g t ; \ C O L U M N < / K e y > < / D i a g r a m O b j e c t K e y > < D i a g r a m O b j e c t K e y > < K e y > L i n k s \ & l t ; C o l u m n s \ S u m   o f   P o s t T e s t S c o r e & g t ; - & l t ; M e a s u r e s \ P o s t T e s t S c o r e & g t ; \ M E A S U R E < / K e y > < / D i a g r a m O b j e c t K e y > < D i a g r a m O b j e c t K e y > < K e y > L i n k s \ & l t ; C o l u m n s \ A v e r a g e   o f   P o s t T e s t S c o r e & g t ; - & l t ; M e a s u r e s \ P o s t T e s t S c o r e & g t ; < / K e y > < / D i a g r a m O b j e c t K e y > < D i a g r a m O b j e c t K e y > < K e y > L i n k s \ & l t ; C o l u m n s \ A v e r a g e   o f   P o s t T e s t S c o r e & g t ; - & l t ; M e a s u r e s \ P o s t T e s t S c o r e & g t ; \ C O L U M N < / K e y > < / D i a g r a m O b j e c t K e y > < D i a g r a m O b j e c t K e y > < K e y > L i n k s \ & l t ; C o l u m n s \ A v e r a g e   o f   P o s t T e s t S c o r e & g t ; - & l t ; M e a s u r e s \ P o s t T e s t S c o r e & g t ; \ M E A S U R E < / K e y > < / D i a g r a m O b j e c t K e y > < D i a g r a m O b j e c t K e y > < K e y > L i n k s \ & l t ; C o l u m n s \ S u m   o f   F e e d b a c k S c o r e & g t ; - & l t ; M e a s u r e s \ F e e d b a c k S c o r e & g t ; < / K e y > < / D i a g r a m O b j e c t K e y > < D i a g r a m O b j e c t K e y > < K e y > L i n k s \ & l t ; C o l u m n s \ S u m   o f   F e e d b a c k S c o r e & g t ; - & l t ; M e a s u r e s \ F e e d b a c k S c o r e & g t ; \ C O L U M N < / K e y > < / D i a g r a m O b j e c t K e y > < D i a g r a m O b j e c t K e y > < K e y > L i n k s \ & l t ; C o l u m n s \ S u m   o f   F e e d b a c k S c o r e & g t ; - & l t ; M e a s u r e s \ F e e d b a c k S c o r e & g t ; \ M E A S U R E < / K e y > < / D i a g r a m O b j e c t K e y > < D i a g r a m O b j e c t K e y > < K e y > L i n k s \ & l t ; C o l u m n s \ A v e r a g e   o f   F e e d b a c k S c o r e & g t ; - & l t ; M e a s u r e s \ F e e d b a c k S c o r e & g t ; < / K e y > < / D i a g r a m O b j e c t K e y > < D i a g r a m O b j e c t K e y > < K e y > L i n k s \ & l t ; C o l u m n s \ A v e r a g e   o f   F e e d b a c k S c o r e & g t ; - & l t ; M e a s u r e s \ F e e d b a c k S c o r e & g t ; \ C O L U M N < / K e y > < / D i a g r a m O b j e c t K e y > < D i a g r a m O b j e c t K e y > < K e y > L i n k s \ & l t ; C o l u m n s \ A v e r a g e   o f   F e e d b a c k S c o r e & g t ; - & l t ; M e a s u r e s \ F e e d b a c k S c o r e & g t ; \ M E A S U R E < / K e y > < / D i a g r a m O b j e c t K e y > < D i a g r a m O b j e c t K e y > < K e y > L i n k s \ & l t ; C o l u m n s \ A v e r a g e   o f   T r a i n i n g   C o s t & g t ; - & l t ; M e a s u r e s \ T r a i n i n g   C o s t & g t ; < / K e y > < / D i a g r a m O b j e c t K e y > < D i a g r a m O b j e c t K e y > < K e y > L i n k s \ & l t ; C o l u m n s \ A v e r a g e   o f   T r a i n i n g   C o s t & g t ; - & l t ; M e a s u r e s \ T r a i n i n g   C o s t & g t ; \ C O L U M N < / K e y > < / D i a g r a m O b j e c t K e y > < D i a g r a m O b j e c t K e y > < K e y > L i n k s \ & l t ; C o l u m n s \ A v e r a g e   o f   T r a i n i n g   C o s t & g t ; - & l t ; M e a s u r e s \ T r a i n i n g   C o s t & g t ; \ M E A S U R E < / K e y > < / D i a g r a m O b j e c t K e y > < D i a g r a m O b j e c t K e y > < K e y > L i n k s \ & l t ; C o l u m n s \ C o u n t   o f   C e r t i f i c a t e I s s u e d & g t ; - & l t ; M e a s u r e s \ C e r t i f i c a t e I s s u e d & g t ; < / K e y > < / D i a g r a m O b j e c t K e y > < D i a g r a m O b j e c t K e y > < K e y > L i n k s \ & l t ; C o l u m n s \ C o u n t   o f   C e r t i f i c a t e I s s u e d & g t ; - & l t ; M e a s u r e s \ C e r t i f i c a t e I s s u e d & g t ; \ C O L U M N < / K e y > < / D i a g r a m O b j e c t K e y > < D i a g r a m O b j e c t K e y > < K e y > L i n k s \ & l t ; C o l u m n s \ C o u n t   o f   C e r t i f i c a t e I s s u e d & g t ; - & l t ; M e a s u r e s \ C e r t i f i c a t e I s s u e d & g t ; \ M E A S U R E < / K e y > < / D i a g r a m O b j e c t K e y > < D i a g r a m O b j e c t K e y > < K e y > L i n k s \ & l t ; C o l u m n s \ C o u n t   o f   T r a i n i n g   P r o g r a m   N a m e & g t ; - & l t ; M e a s u r e s \ T r a i n i n g   P r o g r a m   N a m e & g t ; < / K e y > < / D i a g r a m O b j e c t K e y > < D i a g r a m O b j e c t K e y > < K e y > L i n k s \ & l t ; C o l u m n s \ C o u n t   o f   T r a i n i n g   P r o g r a m   N a m e & g t ; - & l t ; M e a s u r e s \ T r a i n i n g   P r o g r a m   N a m e & g t ; \ C O L U M N < / K e y > < / D i a g r a m O b j e c t K e y > < D i a g r a m O b j e c t K e y > < K e y > L i n k s \ & l t ; C o l u m n s \ C o u n t   o f   T r a i n i n g   P r o g r a m   N a m e & g t ; - & l t ; M e a s u r e s \ T r a i n i n g   P r o g r a m 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 T r a i n i n g   C o s t < / K e y > < / a : K e y > < a : V a l u e   i : t y p e = " M e a s u r e G r i d N o d e V i e w S t a t e " > < C o l u m n > 8 < / C o l u m n > < L a y e d O u t > t r u e < / L a y e d O u t > < W a s U I I n v i s i b l e > t r u e < / W a s U I I n v i s i b l e > < / a : V a l u e > < / a : K e y V a l u e O f D i a g r a m O b j e c t K e y a n y T y p e z b w N T n L X > < a : K e y V a l u e O f D i a g r a m O b j e c t K e y a n y T y p e z b w N T n L X > < a : K e y > < K e y > M e a s u r e s \ S u m   o f   T r a i n i n g   C o s t \ T a g I n f o \ F o r m u l a < / K e y > < / a : K e y > < a : V a l u e   i : t y p e = " M e a s u r e G r i d V i e w S t a t e I D i a g r a m T a g A d d i t i o n a l I n f o " / > < / a : K e y V a l u e O f D i a g r a m O b j e c t K e y a n y T y p e z b w N T n L X > < a : K e y V a l u e O f D i a g r a m O b j e c t K e y a n y T y p e z b w N T n L X > < a : K e y > < K e y > M e a s u r e s \ S u m   o f   T r a i n i n g   C o s t \ T a g I n f o \ V a l u e < / K e y > < / a : K e y > < a : V a l u e   i : t y p e = " M e a s u r e G r i d V i e w S t a t e I D i a g r a m T a g A d d i t i o n a l I n f o " / > < / a : K e y V a l u e O f D i a g r a m O b j e c t K e y a n y T y p e z b w N T n L X > < a : K e y V a l u e O f D i a g r a m O b j e c t K e y a n y T y p e z b w N T n L X > < a : K e y > < K e y > M e a s u r e s \ S u m   o f   T r a i n i n g   D u r a t i o n ( D a y s ) < / K e y > < / a : K e y > < a : V a l u e   i : t y p e = " M e a s u r e G r i d N o d e V i e w S t a t e " > < C o l u m n > 6 < / C o l u m n > < L a y e d O u t > t r u e < / L a y e d O u t > < W a s U I I n v i s i b l e > t r u e < / W a s U I I n v i s i b l e > < / a : V a l u e > < / a : K e y V a l u e O f D i a g r a m O b j e c t K e y a n y T y p e z b w N T n L X > < a : K e y V a l u e O f D i a g r a m O b j e c t K e y a n y T y p e z b w N T n L X > < a : K e y > < K e y > M e a s u r e s \ S u m   o f   T r a i n i n g   D u r a t i o n ( D a y s ) \ T a g I n f o \ F o r m u l a < / K e y > < / a : K e y > < a : V a l u e   i : t y p e = " M e a s u r e G r i d V i e w S t a t e I D i a g r a m T a g A d d i t i o n a l I n f o " / > < / a : K e y V a l u e O f D i a g r a m O b j e c t K e y a n y T y p e z b w N T n L X > < a : K e y V a l u e O f D i a g r a m O b j e c t K e y a n y T y p e z b w N T n L X > < a : K e y > < K e y > M e a s u r e s \ S u m   o f   T r a i n i n g   D u r a t i o n ( D a y s ) \ T a g I n f o \ V a l u e < / K e y > < / a : K e y > < a : V a l u e   i : t y p e = " M e a s u r e G r i d V i e w S t a t e I D i a g r a m T a g A d d i t i o n a l I n f o " / > < / a : K e y V a l u e O f D i a g r a m O b j e c t K e y a n y T y p e z b w N T n L X > < a : K e y V a l u e O f D i a g r a m O b j e c t K e y a n y T y p e z b w N T n L X > < a : K e y > < K e y > M e a s u r e s \ S u m   o f   T r a i n i n g   B u d g e t < / K e y > < / a : K e y > < a : V a l u e   i : t y p e = " M e a s u r e G r i d N o d e V i e w S t a t e " > < C o l u m n > 7 < / C o l u m n > < L a y e d O u t > t r u e < / L a y e d O u t > < W a s U I I n v i s i b l e > t r u e < / W a s U I I n v i s i b l e > < / a : V a l u e > < / a : K e y V a l u e O f D i a g r a m O b j e c t K e y a n y T y p e z b w N T n L X > < a : K e y V a l u e O f D i a g r a m O b j e c t K e y a n y T y p e z b w N T n L X > < a : K e y > < K e y > M e a s u r e s \ S u m   o f   T r a i n i n g   B u d g e t \ T a g I n f o \ F o r m u l a < / K e y > < / a : K e y > < a : V a l u e   i : t y p e = " M e a s u r e G r i d V i e w S t a t e I D i a g r a m T a g A d d i t i o n a l I n f o " / > < / a : K e y V a l u e O f D i a g r a m O b j e c t K e y a n y T y p e z b w N T n L X > < a : K e y V a l u e O f D i a g r a m O b j e c t K e y a n y T y p e z b w N T n L X > < a : K e y > < K e y > M e a s u r e s \ S u m   o f   T r a i n i n g   B u d g e t \ T a g I n f o \ V a l u e < / K e y > < / a : K e y > < a : V a l u e   i : t y p e = " M e a s u r e G r i d V i e w S t a t e I D i a g r a m T a g A d d i t i o n a l I n f o " / > < / a : K e y V a l u e O f D i a g r a m O b j e c t K e y a n y T y p e z b w N T n L X > < a : K e y V a l u e O f D i a g r a m O b j e c t K e y a n y T y p e z b w N T n L X > < a : K e y > < K e y > M e a s u r e s \ C o u n t   o f   T r a i n i n g   D a t e   ( Y e a r ) < / K e y > < / a : K e y > < a : V a l u e   i : t y p e = " M e a s u r e G r i d N o d e V i e w S t a t e " > < C o l u m n > 1 3 < / C o l u m n > < L a y e d O u t > t r u e < / L a y e d O u t > < W a s U I I n v i s i b l e > t r u e < / W a s U I I n v i s i b l e > < / a : V a l u e > < / a : K e y V a l u e O f D i a g r a m O b j e c t K e y a n y T y p e z b w N T n L X > < a : K e y V a l u e O f D i a g r a m O b j e c t K e y a n y T y p e z b w N T n L X > < a : K e y > < K e y > M e a s u r e s \ C o u n t   o f   T r a i n i n g   D a t e   ( Y e a r ) \ T a g I n f o \ F o r m u l a < / K e y > < / a : K e y > < a : V a l u e   i : t y p e = " M e a s u r e G r i d V i e w S t a t e I D i a g r a m T a g A d d i t i o n a l I n f o " / > < / a : K e y V a l u e O f D i a g r a m O b j e c t K e y a n y T y p e z b w N T n L X > < a : K e y V a l u e O f D i a g r a m O b j e c t K e y a n y T y p e z b w N T n L X > < a : K e y > < K e y > M e a s u r e s \ C o u n t   o f   T r a i n i n g   D a t e   ( Y e a r ) \ T a g I n f o \ V a l u e < / K e y > < / a : K e y > < a : V a l u e   i : t y p e = " M e a s u r e G r i d V i e w S t a t e I D i a g r a m T a g A d d i t i o n a l I n f o " / > < / a : K e y V a l u e O f D i a g r a m O b j e c t K e y a n y T y p e z b w N T n L X > < a : K e y V a l u e O f D i a g r a m O b j e c t K e y a n y T y p e z b w N T n L X > < a : K e y > < K e y > M e a s u r e s \ S u m   o f   E m p l o y e e   I D < / K e y > < / a : K e y > < a : V a l u e   i : t y p e = " M e a s u r e G r i d N o d e V i e w S t a t e " > < L a y e d O u t > t r u e < / L a y e d O u t > < W a s U I I n v i s i b l e > t r u e < / W a s U I I n v i s i b l e > < / a : V a l u e > < / a : K e y V a l u e O f D i a g r a m O b j e c t K e y a n y T y p e z b w N T n L X > < a : K e y V a l u e O f D i a g r a m O b j e c t K e y a n y T y p e z b w N T n L X > < a : K e y > < K e y > M e a s u r e s \ S u m   o f   E m p l o y e e   I D \ T a g I n f o \ F o r m u l a < / K e y > < / a : K e y > < a : V a l u e   i : t y p e = " M e a s u r e G r i d V i e w S t a t e I D i a g r a m T a g A d d i t i o n a l I n f o " / > < / a : K e y V a l u e O f D i a g r a m O b j e c t K e y a n y T y p e z b w N T n L X > < a : K e y V a l u e O f D i a g r a m O b j e c t K e y a n y T y p e z b w N T n L X > < a : K e y > < K e y > M e a s u r e s \ S u m   o f   E m p l o y e e   I D \ T a g I n f o \ V a l u e < / K e y > < / a : K e y > < a : V a l u e   i : t y p e = " M e a s u r e G r i d V i e w S t a t e I D i a g r a m T a g A d d i t i o n a l I n f o " / > < / a : K e y V a l u e O f D i a g r a m O b j e c t K e y a n y T y p e z b w N T n L X > < a : K e y V a l u e O f D i a g r a m O b j e c t K e y a n y T y p e z b w N T n L X > < a : K e y > < K e y > M e a s u r e s \ C o u n t   o f   E m p l o y e e   I D < / K e y > < / a : K e y > < a : V a l u e   i : t y p e = " M e a s u r e G r i d N o d e V i e w S t a t e " > < L a y e d O u t > t r u e < / L a y e d O u t > < W a s U I I n v i s i b l e > t r u e < / W a s U I I n v i s i b l e > < / a : V a l u e > < / a : K e y V a l u e O f D i a g r a m O b j e c t K e y a n y T y p e z b w N T n L X > < a : K e y V a l u e O f D i a g r a m O b j e c t K e y a n y T y p e z b w N T n L X > < a : K e y > < K e y > M e a s u r e s \ C o u n t   o f   E m p l o y e e   I D \ T a g I n f o \ F o r m u l a < / K e y > < / a : K e y > < a : V a l u e   i : t y p e = " M e a s u r e G r i d V i e w S t a t e I D i a g r a m T a g A d d i t i o n a l I n f o " / > < / a : K e y V a l u e O f D i a g r a m O b j e c t K e y a n y T y p e z b w N T n L X > < a : K e y V a l u e O f D i a g r a m O b j e c t K e y a n y T y p e z b w N T n L X > < a : K e y > < K e y > M e a s u r e s \ C o u n t   o f   E m p l o y e e   I D \ T a g I n f o \ V a l u e < / K e y > < / a : K e y > < a : V a l u e   i : t y p e = " M e a s u r e G r i d V i e w S t a t e I D i a g r a m T a g A d d i t i o n a l I n f o " / > < / a : K e y V a l u e O f D i a g r a m O b j e c t K e y a n y T y p e z b w N T n L X > < a : K e y V a l u e O f D i a g r a m O b j e c t K e y a n y T y p e z b w N T n L X > < a : K e y > < K e y > M e a s u r e s \ A v e r a g e   o f   T r a i n i n g   D u r a t i o n ( D a y s ) < / K e y > < / a : K e y > < a : V a l u e   i : t y p e = " M e a s u r e G r i d N o d e V i e w S t a t e " > < C o l u m n > 6 < / C o l u m n > < L a y e d O u t > t r u e < / L a y e d O u t > < W a s U I I n v i s i b l e > t r u e < / W a s U I I n v i s i b l e > < / a : V a l u e > < / a : K e y V a l u e O f D i a g r a m O b j e c t K e y a n y T y p e z b w N T n L X > < a : K e y V a l u e O f D i a g r a m O b j e c t K e y a n y T y p e z b w N T n L X > < a : K e y > < K e y > M e a s u r e s \ A v e r a g e   o f   T r a i n i n g   D u r a t i o n ( D a y s ) \ T a g I n f o \ F o r m u l a < / K e y > < / a : K e y > < a : V a l u e   i : t y p e = " M e a s u r e G r i d V i e w S t a t e I D i a g r a m T a g A d d i t i o n a l I n f o " / > < / a : K e y V a l u e O f D i a g r a m O b j e c t K e y a n y T y p e z b w N T n L X > < a : K e y V a l u e O f D i a g r a m O b j e c t K e y a n y T y p e z b w N T n L X > < a : K e y > < K e y > M e a s u r e s \ A v e r a g e   o f   T r a i n i n g   D u r a t i o n ( D a y s ) \ T a g I n f o \ V a l u e < / K e y > < / a : K e y > < a : V a l u e   i : t y p e = " M e a s u r e G r i d V i e w S t a t e I D i a g r a m T a g A d d i t i o n a l I n f o " / > < / a : K e y V a l u e O f D i a g r a m O b j e c t K e y a n y T y p e z b w N T n L X > < a : K e y V a l u e O f D i a g r a m O b j e c t K e y a n y T y p e z b w N T n L X > < a : K e y > < K e y > M e a s u r e s \ S u m   o f   P r e T e s t S c o r e < / K e y > < / a : K e y > < a : V a l u e   i : t y p e = " M e a s u r e G r i d N o d e V i e w S t a t e " > < C o l u m n > 9 < / C o l u m n > < L a y e d O u t > t r u e < / L a y e d O u t > < W a s U I I n v i s i b l e > t r u e < / W a s U I I n v i s i b l e > < / a : V a l u e > < / a : K e y V a l u e O f D i a g r a m O b j e c t K e y a n y T y p e z b w N T n L X > < a : K e y V a l u e O f D i a g r a m O b j e c t K e y a n y T y p e z b w N T n L X > < a : K e y > < K e y > M e a s u r e s \ S u m   o f   P r e T e s t S c o r e \ T a g I n f o \ F o r m u l a < / K e y > < / a : K e y > < a : V a l u e   i : t y p e = " M e a s u r e G r i d V i e w S t a t e I D i a g r a m T a g A d d i t i o n a l I n f o " / > < / a : K e y V a l u e O f D i a g r a m O b j e c t K e y a n y T y p e z b w N T n L X > < a : K e y V a l u e O f D i a g r a m O b j e c t K e y a n y T y p e z b w N T n L X > < a : K e y > < K e y > M e a s u r e s \ S u m   o f   P r e T e s t S c o r e \ T a g I n f o \ V a l u e < / K e y > < / a : K e y > < a : V a l u e   i : t y p e = " M e a s u r e G r i d V i e w S t a t e I D i a g r a m T a g A d d i t i o n a l I n f o " / > < / a : K e y V a l u e O f D i a g r a m O b j e c t K e y a n y T y p e z b w N T n L X > < a : K e y V a l u e O f D i a g r a m O b j e c t K e y a n y T y p e z b w N T n L X > < a : K e y > < K e y > M e a s u r e s \ A v e r a g e   o f   P r e T e s t S c o r e < / K e y > < / a : K e y > < a : V a l u e   i : t y p e = " M e a s u r e G r i d N o d e V i e w S t a t e " > < C o l u m n > 9 < / C o l u m n > < L a y e d O u t > t r u e < / L a y e d O u t > < R o w > 1 < / R o w > < W a s U I I n v i s i b l e > t r u e < / W a s U I I n v i s i b l e > < / a : V a l u e > < / a : K e y V a l u e O f D i a g r a m O b j e c t K e y a n y T y p e z b w N T n L X > < a : K e y V a l u e O f D i a g r a m O b j e c t K e y a n y T y p e z b w N T n L X > < a : K e y > < K e y > M e a s u r e s \ A v e r a g e   o f   P r e T e s t S c o r e \ T a g I n f o \ F o r m u l a < / K e y > < / a : K e y > < a : V a l u e   i : t y p e = " M e a s u r e G r i d V i e w S t a t e I D i a g r a m T a g A d d i t i o n a l I n f o " / > < / a : K e y V a l u e O f D i a g r a m O b j e c t K e y a n y T y p e z b w N T n L X > < a : K e y V a l u e O f D i a g r a m O b j e c t K e y a n y T y p e z b w N T n L X > < a : K e y > < K e y > M e a s u r e s \ A v e r a g e   o f   P r e T e s t S c o r e \ T a g I n f o \ V a l u e < / K e y > < / a : K e y > < a : V a l u e   i : t y p e = " M e a s u r e G r i d V i e w S t a t e I D i a g r a m T a g A d d i t i o n a l I n f o " / > < / a : K e y V a l u e O f D i a g r a m O b j e c t K e y a n y T y p e z b w N T n L X > < a : K e y V a l u e O f D i a g r a m O b j e c t K e y a n y T y p e z b w N T n L X > < a : K e y > < K e y > M e a s u r e s \ S u m   o f   P o s t T e s t S c o r e < / K e y > < / a : K e y > < a : V a l u e   i : t y p e = " M e a s u r e G r i d N o d e V i e w S t a t e " > < C o l u m n > 1 0 < / C o l u m n > < L a y e d O u t > t r u e < / L a y e d O u t > < W a s U I I n v i s i b l e > t r u e < / W a s U I I n v i s i b l e > < / a : V a l u e > < / a : K e y V a l u e O f D i a g r a m O b j e c t K e y a n y T y p e z b w N T n L X > < a : K e y V a l u e O f D i a g r a m O b j e c t K e y a n y T y p e z b w N T n L X > < a : K e y > < K e y > M e a s u r e s \ S u m   o f   P o s t T e s t S c o r e \ T a g I n f o \ F o r m u l a < / K e y > < / a : K e y > < a : V a l u e   i : t y p e = " M e a s u r e G r i d V i e w S t a t e I D i a g r a m T a g A d d i t i o n a l I n f o " / > < / a : K e y V a l u e O f D i a g r a m O b j e c t K e y a n y T y p e z b w N T n L X > < a : K e y V a l u e O f D i a g r a m O b j e c t K e y a n y T y p e z b w N T n L X > < a : K e y > < K e y > M e a s u r e s \ S u m   o f   P o s t T e s t S c o r e \ T a g I n f o \ V a l u e < / K e y > < / a : K e y > < a : V a l u e   i : t y p e = " M e a s u r e G r i d V i e w S t a t e I D i a g r a m T a g A d d i t i o n a l I n f o " / > < / a : K e y V a l u e O f D i a g r a m O b j e c t K e y a n y T y p e z b w N T n L X > < a : K e y V a l u e O f D i a g r a m O b j e c t K e y a n y T y p e z b w N T n L X > < a : K e y > < K e y > M e a s u r e s \ A v e r a g e   o f   P o s t T e s t S c o r e < / K e y > < / a : K e y > < a : V a l u e   i : t y p e = " M e a s u r e G r i d N o d e V i e w S t a t e " > < C o l u m n > 1 0 < / C o l u m n > < L a y e d O u t > t r u e < / L a y e d O u t > < R o w > 1 < / R o w > < W a s U I I n v i s i b l e > t r u e < / W a s U I I n v i s i b l e > < / a : V a l u e > < / a : K e y V a l u e O f D i a g r a m O b j e c t K e y a n y T y p e z b w N T n L X > < a : K e y V a l u e O f D i a g r a m O b j e c t K e y a n y T y p e z b w N T n L X > < a : K e y > < K e y > M e a s u r e s \ A v e r a g e   o f   P o s t T e s t S c o r e \ T a g I n f o \ F o r m u l a < / K e y > < / a : K e y > < a : V a l u e   i : t y p e = " M e a s u r e G r i d V i e w S t a t e I D i a g r a m T a g A d d i t i o n a l I n f o " / > < / a : K e y V a l u e O f D i a g r a m O b j e c t K e y a n y T y p e z b w N T n L X > < a : K e y V a l u e O f D i a g r a m O b j e c t K e y a n y T y p e z b w N T n L X > < a : K e y > < K e y > M e a s u r e s \ A v e r a g e   o f   P o s t T e s t S c o r e \ T a g I n f o \ V a l u e < / K e y > < / a : K e y > < a : V a l u e   i : t y p e = " M e a s u r e G r i d V i e w S t a t e I D i a g r a m T a g A d d i t i o n a l I n f o " / > < / a : K e y V a l u e O f D i a g r a m O b j e c t K e y a n y T y p e z b w N T n L X > < a : K e y V a l u e O f D i a g r a m O b j e c t K e y a n y T y p e z b w N T n L X > < a : K e y > < K e y > M e a s u r e s \ S u m   o f   F e e d b a c k S c o r e < / K e y > < / a : K e y > < a : V a l u e   i : t y p e = " M e a s u r e G r i d N o d e V i e w S t a t e " > < C o l u m n > 1 1 < / C o l u m n > < L a y e d O u t > t r u e < / L a y e d O u t > < W a s U I I n v i s i b l e > t r u e < / W a s U I I n v i s i b l e > < / a : V a l u e > < / a : K e y V a l u e O f D i a g r a m O b j e c t K e y a n y T y p e z b w N T n L X > < a : K e y V a l u e O f D i a g r a m O b j e c t K e y a n y T y p e z b w N T n L X > < a : K e y > < K e y > M e a s u r e s \ S u m   o f   F e e d b a c k S c o r e \ T a g I n f o \ F o r m u l a < / K e y > < / a : K e y > < a : V a l u e   i : t y p e = " M e a s u r e G r i d V i e w S t a t e I D i a g r a m T a g A d d i t i o n a l I n f o " / > < / a : K e y V a l u e O f D i a g r a m O b j e c t K e y a n y T y p e z b w N T n L X > < a : K e y V a l u e O f D i a g r a m O b j e c t K e y a n y T y p e z b w N T n L X > < a : K e y > < K e y > M e a s u r e s \ S u m   o f   F e e d b a c k S c o r e \ T a g I n f o \ V a l u e < / K e y > < / a : K e y > < a : V a l u e   i : t y p e = " M e a s u r e G r i d V i e w S t a t e I D i a g r a m T a g A d d i t i o n a l I n f o " / > < / a : K e y V a l u e O f D i a g r a m O b j e c t K e y a n y T y p e z b w N T n L X > < a : K e y V a l u e O f D i a g r a m O b j e c t K e y a n y T y p e z b w N T n L X > < a : K e y > < K e y > M e a s u r e s \ A v e r a g e   o f   F e e d b a c k S c o r e < / K e y > < / a : K e y > < a : V a l u e   i : t y p e = " M e a s u r e G r i d N o d e V i e w S t a t e " > < C o l u m n > 1 1 < / C o l u m n > < L a y e d O u t > t r u e < / L a y e d O u t > < R o w > 1 < / R o w > < W a s U I I n v i s i b l e > t r u e < / W a s U I I n v i s i b l e > < / a : V a l u e > < / a : K e y V a l u e O f D i a g r a m O b j e c t K e y a n y T y p e z b w N T n L X > < a : K e y V a l u e O f D i a g r a m O b j e c t K e y a n y T y p e z b w N T n L X > < a : K e y > < K e y > M e a s u r e s \ A v e r a g e   o f   F e e d b a c k S c o r e \ T a g I n f o \ F o r m u l a < / K e y > < / a : K e y > < a : V a l u e   i : t y p e = " M e a s u r e G r i d V i e w S t a t e I D i a g r a m T a g A d d i t i o n a l I n f o " / > < / a : K e y V a l u e O f D i a g r a m O b j e c t K e y a n y T y p e z b w N T n L X > < a : K e y V a l u e O f D i a g r a m O b j e c t K e y a n y T y p e z b w N T n L X > < a : K e y > < K e y > M e a s u r e s \ A v e r a g e   o f   F e e d b a c k S c o r e \ T a g I n f o \ V a l u e < / K e y > < / a : K e y > < a : V a l u e   i : t y p e = " M e a s u r e G r i d V i e w S t a t e I D i a g r a m T a g A d d i t i o n a l I n f o " / > < / a : K e y V a l u e O f D i a g r a m O b j e c t K e y a n y T y p e z b w N T n L X > < a : K e y V a l u e O f D i a g r a m O b j e c t K e y a n y T y p e z b w N T n L X > < a : K e y > < K e y > M e a s u r e s \ A v e r a g e   o f   T r a i n i n g   C o s t < / K e y > < / a : K e y > < a : V a l u e   i : t y p e = " M e a s u r e G r i d N o d e V i e w S t a t e " > < C o l u m n > 8 < / C o l u m n > < L a y e d O u t > t r u e < / L a y e d O u t > < W a s U I I n v i s i b l e > t r u e < / W a s U I I n v i s i b l e > < / a : V a l u e > < / a : K e y V a l u e O f D i a g r a m O b j e c t K e y a n y T y p e z b w N T n L X > < a : K e y V a l u e O f D i a g r a m O b j e c t K e y a n y T y p e z b w N T n L X > < a : K e y > < K e y > M e a s u r e s \ A v e r a g e   o f   T r a i n i n g   C o s t \ T a g I n f o \ F o r m u l a < / K e y > < / a : K e y > < a : V a l u e   i : t y p e = " M e a s u r e G r i d V i e w S t a t e I D i a g r a m T a g A d d i t i o n a l I n f o " / > < / a : K e y V a l u e O f D i a g r a m O b j e c t K e y a n y T y p e z b w N T n L X > < a : K e y V a l u e O f D i a g r a m O b j e c t K e y a n y T y p e z b w N T n L X > < a : K e y > < K e y > M e a s u r e s \ A v e r a g e   o f   T r a i n i n g   C o s t \ T a g I n f o \ V a l u e < / K e y > < / a : K e y > < a : V a l u e   i : t y p e = " M e a s u r e G r i d V i e w S t a t e I D i a g r a m T a g A d d i t i o n a l I n f o " / > < / a : K e y V a l u e O f D i a g r a m O b j e c t K e y a n y T y p e z b w N T n L X > < a : K e y V a l u e O f D i a g r a m O b j e c t K e y a n y T y p e z b w N T n L X > < a : K e y > < K e y > M e a s u r e s \ C o u n t   o f   C e r t i f i c a t e I s s u e d < / K e y > < / a : K e y > < a : V a l u e   i : t y p e = " M e a s u r e G r i d N o d e V i e w S t a t e " > < C o l u m n > 1 2 < / C o l u m n > < L a y e d O u t > t r u e < / L a y e d O u t > < W a s U I I n v i s i b l e > t r u e < / W a s U I I n v i s i b l e > < / a : V a l u e > < / a : K e y V a l u e O f D i a g r a m O b j e c t K e y a n y T y p e z b w N T n L X > < a : K e y V a l u e O f D i a g r a m O b j e c t K e y a n y T y p e z b w N T n L X > < a : K e y > < K e y > M e a s u r e s \ C o u n t   o f   C e r t i f i c a t e I s s u e d \ T a g I n f o \ F o r m u l a < / K e y > < / a : K e y > < a : V a l u e   i : t y p e = " M e a s u r e G r i d V i e w S t a t e I D i a g r a m T a g A d d i t i o n a l I n f o " / > < / a : K e y V a l u e O f D i a g r a m O b j e c t K e y a n y T y p e z b w N T n L X > < a : K e y V a l u e O f D i a g r a m O b j e c t K e y a n y T y p e z b w N T n L X > < a : K e y > < K e y > M e a s u r e s \ C o u n t   o f   C e r t i f i c a t e I s s u e d \ T a g I n f o \ V a l u e < / K e y > < / a : K e y > < a : V a l u e   i : t y p e = " M e a s u r e G r i d V i e w S t a t e I D i a g r a m T a g A d d i t i o n a l I n f o " / > < / a : K e y V a l u e O f D i a g r a m O b j e c t K e y a n y T y p e z b w N T n L X > < a : K e y V a l u e O f D i a g r a m O b j e c t K e y a n y T y p e z b w N T n L X > < a : K e y > < K e y > M e a s u r e s \ C o u n t   o f   T r a i n i n g   P r o g r a m   N a m e < / K e y > < / a : K e y > < a : V a l u e   i : t y p e = " M e a s u r e G r i d N o d e V i e w S t a t e " > < C o l u m n > 2 < / C o l u m n > < L a y e d O u t > t r u e < / L a y e d O u t > < W a s U I I n v i s i b l e > t r u e < / W a s U I I n v i s i b l e > < / a : V a l u e > < / a : K e y V a l u e O f D i a g r a m O b j e c t K e y a n y T y p e z b w N T n L X > < a : K e y V a l u e O f D i a g r a m O b j e c t K e y a n y T y p e z b w N T n L X > < a : K e y > < K e y > M e a s u r e s \ C o u n t   o f   T r a i n i n g   P r o g r a m   N a m e \ T a g I n f o \ F o r m u l a < / K e y > < / a : K e y > < a : V a l u e   i : t y p e = " M e a s u r e G r i d V i e w S t a t e I D i a g r a m T a g A d d i t i o n a l I n f o " / > < / a : K e y V a l u e O f D i a g r a m O b j e c t K e y a n y T y p e z b w N T n L X > < a : K e y V a l u e O f D i a g r a m O b j e c t K e y a n y T y p e z b w N T n L X > < a : K e y > < K e y > M e a s u r e s \ C o u n t   o f   T r a i n i n g   P r o g r a m   N a m e \ T a g I n f o \ V a l u e 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 C o l u m n s \ T r a i n i n g   D a t e < / K e y > < / a : K e y > < a : V a l u e   i : t y p e = " M e a s u r e G r i d N o d e V i e w S t a t e " > < C o l u m n > 1 < / C o l u m n > < L a y e d O u t > t r u e < / L a y e d O u t > < / a : V a l u e > < / a : K e y V a l u e O f D i a g r a m O b j e c t K e y a n y T y p e z b w N T n L X > < a : K e y V a l u e O f D i a g r a m O b j e c t K e y a n y T y p e z b w N T n L X > < a : K e y > < K e y > C o l u m n s \ T r a i n i n g   P r o g r a m   N a m e < / K e y > < / a : K e y > < a : V a l u e   i : t y p e = " M e a s u r e G r i d N o d e V i e w S t a t e " > < C o l u m n > 2 < / C o l u m n > < L a y e d O u t > t r u e < / L a y e d O u t > < / a : V a l u e > < / a : K e y V a l u e O f D i a g r a m O b j e c t K e y a n y T y p e z b w N T n L X > < a : K e y V a l u e O f D i a g r a m O b j e c t K e y a n y T y p e z b w N T n L X > < a : K e y > < K e y > C o l u m n s \ T r a i n i n g   T y p e < / K e y > < / a : K e y > < a : V a l u e   i : t y p e = " M e a s u r e G r i d N o d e V i e w S t a t e " > < C o l u m n > 3 < / C o l u m n > < L a y e d O u t > t r u e < / L a y e d O u t > < / a : V a l u e > < / a : K e y V a l u e O f D i a g r a m O b j e c t K e y a n y T y p e z b w N T n L X > < a : K e y V a l u e O f D i a g r a m O b j e c t K e y a n y T y p e z b w N T n L X > < a : K e y > < K e y > C o l u m n s \ T r a i n i n g   O u t c o m e < / K e y > < / a : K e y > < a : V a l u e   i : t y p e = " M e a s u r e G r i d N o d e V i e w S t a t e " > < C o l u m n > 4 < / C o l u m n > < L a y e d O u t > t r u e < / L a y e d O u t > < / a : V a l u e > < / a : K e y V a l u e O f D i a g r a m O b j e c t K e y a n y T y p e z b w N T n L X > < a : K e y V a l u e O f D i a g r a m O b j e c t K e y a n y T y p e z b w N T n L X > < a : K e y > < K e y > C o l u m n s \ T r a i n e r < / K e y > < / a : K e y > < a : V a l u e   i : t y p e = " M e a s u r e G r i d N o d e V i e w S t a t e " > < C o l u m n > 5 < / C o l u m n > < L a y e d O u t > t r u e < / L a y e d O u t > < / a : V a l u e > < / a : K e y V a l u e O f D i a g r a m O b j e c t K e y a n y T y p e z b w N T n L X > < a : K e y V a l u e O f D i a g r a m O b j e c t K e y a n y T y p e z b w N T n L X > < a : K e y > < K e y > C o l u m n s \ T r a i n i n g   D u r a t i o n ( D a y s ) < / K e y > < / a : K e y > < a : V a l u e   i : t y p e = " M e a s u r e G r i d N o d e V i e w S t a t e " > < C o l u m n > 6 < / C o l u m n > < L a y e d O u t > t r u e < / L a y e d O u t > < / a : V a l u e > < / a : K e y V a l u e O f D i a g r a m O b j e c t K e y a n y T y p e z b w N T n L X > < a : K e y V a l u e O f D i a g r a m O b j e c t K e y a n y T y p e z b w N T n L X > < a : K e y > < K e y > C o l u m n s \ T r a i n i n g   B u d g e t < / K e y > < / a : K e y > < a : V a l u e   i : t y p e = " M e a s u r e G r i d N o d e V i e w S t a t e " > < C o l u m n > 7 < / C o l u m n > < L a y e d O u t > t r u e < / L a y e d O u t > < / a : V a l u e > < / a : K e y V a l u e O f D i a g r a m O b j e c t K e y a n y T y p e z b w N T n L X > < a : K e y V a l u e O f D i a g r a m O b j e c t K e y a n y T y p e z b w N T n L X > < a : K e y > < K e y > C o l u m n s \ T r a i n i n g   C o s t < / K e y > < / a : K e y > < a : V a l u e   i : t y p e = " M e a s u r e G r i d N o d e V i e w S t a t e " > < C o l u m n > 8 < / C o l u m n > < L a y e d O u t > t r u e < / L a y e d O u t > < / a : V a l u e > < / a : K e y V a l u e O f D i a g r a m O b j e c t K e y a n y T y p e z b w N T n L X > < a : K e y V a l u e O f D i a g r a m O b j e c t K e y a n y T y p e z b w N T n L X > < a : K e y > < K e y > C o l u m n s \ P r e T e s t S c o r e < / K e y > < / a : K e y > < a : V a l u e   i : t y p e = " M e a s u r e G r i d N o d e V i e w S t a t e " > < C o l u m n > 9 < / C o l u m n > < L a y e d O u t > t r u e < / L a y e d O u t > < / a : V a l u e > < / a : K e y V a l u e O f D i a g r a m O b j e c t K e y a n y T y p e z b w N T n L X > < a : K e y V a l u e O f D i a g r a m O b j e c t K e y a n y T y p e z b w N T n L X > < a : K e y > < K e y > C o l u m n s \ P o s t T e s t S c o r e < / K e y > < / a : K e y > < a : V a l u e   i : t y p e = " M e a s u r e G r i d N o d e V i e w S t a t e " > < C o l u m n > 1 0 < / C o l u m n > < L a y e d O u t > t r u e < / L a y e d O u t > < / a : V a l u e > < / a : K e y V a l u e O f D i a g r a m O b j e c t K e y a n y T y p e z b w N T n L X > < a : K e y V a l u e O f D i a g r a m O b j e c t K e y a n y T y p e z b w N T n L X > < a : K e y > < K e y > C o l u m n s \ F e e d b a c k S c o r e < / K e y > < / a : K e y > < a : V a l u e   i : t y p e = " M e a s u r e G r i d N o d e V i e w S t a t e " > < C o l u m n > 1 1 < / C o l u m n > < L a y e d O u t > t r u e < / L a y e d O u t > < / a : V a l u e > < / a : K e y V a l u e O f D i a g r a m O b j e c t K e y a n y T y p e z b w N T n L X > < a : K e y V a l u e O f D i a g r a m O b j e c t K e y a n y T y p e z b w N T n L X > < a : K e y > < K e y > C o l u m n s \ C e r t i f i c a t e I s s u e d < / K e y > < / a : K e y > < a : V a l u e   i : t y p e = " M e a s u r e G r i d N o d e V i e w S t a t e " > < C o l u m n > 1 2 < / C o l u m n > < L a y e d O u t > t r u e < / L a y e d O u t > < / a : V a l u e > < / a : K e y V a l u e O f D i a g r a m O b j e c t K e y a n y T y p e z b w N T n L X > < a : K e y V a l u e O f D i a g r a m O b j e c t K e y a n y T y p e z b w N T n L X > < a : K e y > < K e y > C o l u m n s \ C o m p l e t i o n   S t a t u s < / K e y > < / a : K e y > < a : V a l u e   i : t y p e = " M e a s u r e G r i d N o d e V i e w S t a t e " > < C o l u m n > 1 7 < / C o l u m n > < L a y e d O u t > t r u e < / L a y e d O u t > < / a : V a l u e > < / a : K e y V a l u e O f D i a g r a m O b j e c t K e y a n y T y p e z b w N T n L X > < a : K e y V a l u e O f D i a g r a m O b j e c t K e y a n y T y p e z b w N T n L X > < a : K e y > < K e y > C o l u m n s \ T r a i n i n g   D a t e   ( Y e a r ) < / K e y > < / a : K e y > < a : V a l u e   i : t y p e = " M e a s u r e G r i d N o d e V i e w S t a t e " > < C o l u m n > 1 3 < / C o l u m n > < L a y e d O u t > t r u e < / L a y e d O u t > < / a : V a l u e > < / a : K e y V a l u e O f D i a g r a m O b j e c t K e y a n y T y p e z b w N T n L X > < a : K e y V a l u e O f D i a g r a m O b j e c t K e y a n y T y p e z b w N T n L X > < a : K e y > < K e y > C o l u m n s \ T r a i n i n g   D a t e   ( Q u a r t e r ) < / K e y > < / a : K e y > < a : V a l u e   i : t y p e = " M e a s u r e G r i d N o d e V i e w S t a t e " > < C o l u m n > 1 4 < / C o l u m n > < L a y e d O u t > t r u e < / L a y e d O u t > < / a : V a l u e > < / a : K e y V a l u e O f D i a g r a m O b j e c t K e y a n y T y p e z b w N T n L X > < a : K e y V a l u e O f D i a g r a m O b j e c t K e y a n y T y p e z b w N T n L X > < a : K e y > < K e y > C o l u m n s \ T r a i n i n g   D a t e   ( M o n t h   I n d e x ) < / K e y > < / a : K e y > < a : V a l u e   i : t y p e = " M e a s u r e G r i d N o d e V i e w S t a t e " > < C o l u m n > 1 5 < / C o l u m n > < L a y e d O u t > t r u e < / L a y e d O u t > < / a : V a l u e > < / a : K e y V a l u e O f D i a g r a m O b j e c t K e y a n y T y p e z b w N T n L X > < a : K e y V a l u e O f D i a g r a m O b j e c t K e y a n y T y p e z b w N T n L X > < a : K e y > < K e y > C o l u m n s \ T r a i n i n g   D a t e   ( M o n t h ) < / K e y > < / a : K e y > < a : V a l u e   i : t y p e = " M e a s u r e G r i d N o d e V i e w S t a t e " > < C o l u m n > 1 6 < / C o l u m n > < L a y e d O u t > t r u e < / L a y e d O u t > < / a : V a l u e > < / a : K e y V a l u e O f D i a g r a m O b j e c t K e y a n y T y p e z b w N T n L X > < a : K e y V a l u e O f D i a g r a m O b j e c t K e y a n y T y p e z b w N T n L X > < a : K e y > < K e y > L i n k s \ & l t ; C o l u m n s \ S u m   o f   T r a i n i n g   C o s t & g t ; - & l t ; M e a s u r e s \ T r a i n i n g   C o s t & g t ; < / K e y > < / a : K e y > < a : V a l u e   i : t y p e = " M e a s u r e G r i d V i e w S t a t e I D i a g r a m L i n k " / > < / a : K e y V a l u e O f D i a g r a m O b j e c t K e y a n y T y p e z b w N T n L X > < a : K e y V a l u e O f D i a g r a m O b j e c t K e y a n y T y p e z b w N T n L X > < a : K e y > < K e y > L i n k s \ & l t ; C o l u m n s \ S u m   o f   T r a i n i n g   C o s t & g t ; - & l t ; M e a s u r e s \ T r a i n i n g   C o s t & g t ; \ C O L U M N < / K e y > < / a : K e y > < a : V a l u e   i : t y p e = " M e a s u r e G r i d V i e w S t a t e I D i a g r a m L i n k E n d p o i n t " / > < / a : K e y V a l u e O f D i a g r a m O b j e c t K e y a n y T y p e z b w N T n L X > < a : K e y V a l u e O f D i a g r a m O b j e c t K e y a n y T y p e z b w N T n L X > < a : K e y > < K e y > L i n k s \ & l t ; C o l u m n s \ S u m   o f   T r a i n i n g   C o s t & g t ; - & l t ; M e a s u r e s \ T r a i n i n g   C o s t & g t ; \ M E A S U R E < / K e y > < / a : K e y > < a : V a l u e   i : t y p e = " M e a s u r e G r i d V i e w S t a t e I D i a g r a m L i n k E n d p o i n t " / > < / a : K e y V a l u e O f D i a g r a m O b j e c t K e y a n y T y p e z b w N T n L X > < a : K e y V a l u e O f D i a g r a m O b j e c t K e y a n y T y p e z b w N T n L X > < a : K e y > < K e y > L i n k s \ & l t ; C o l u m n s \ S u m   o f   T r a i n i n g   D u r a t i o n ( D a y s ) & g t ; - & l t ; M e a s u r e s \ T r a i n i n g   D u r a t i o n ( D a y s ) & g t ; < / K e y > < / a : K e y > < a : V a l u e   i : t y p e = " M e a s u r e G r i d V i e w S t a t e I D i a g r a m L i n k " / > < / a : K e y V a l u e O f D i a g r a m O b j e c t K e y a n y T y p e z b w N T n L X > < a : K e y V a l u e O f D i a g r a m O b j e c t K e y a n y T y p e z b w N T n L X > < a : K e y > < K e y > L i n k s \ & l t ; C o l u m n s \ S u m   o f   T r a i n i n g   D u r a t i o n ( D a y s ) & g t ; - & l t ; M e a s u r e s \ T r a i n i n g   D u r a t i o n ( D a y s ) & g t ; \ C O L U M N < / K e y > < / a : K e y > < a : V a l u e   i : t y p e = " M e a s u r e G r i d V i e w S t a t e I D i a g r a m L i n k E n d p o i n t " / > < / a : K e y V a l u e O f D i a g r a m O b j e c t K e y a n y T y p e z b w N T n L X > < a : K e y V a l u e O f D i a g r a m O b j e c t K e y a n y T y p e z b w N T n L X > < a : K e y > < K e y > L i n k s \ & l t ; C o l u m n s \ S u m   o f   T r a i n i n g   D u r a t i o n ( D a y s ) & g t ; - & l t ; M e a s u r e s \ T r a i n i n g   D u r a t i o n ( D a y s ) & g t ; \ M E A S U R E < / K e y > < / a : K e y > < a : V a l u e   i : t y p e = " M e a s u r e G r i d V i e w S t a t e I D i a g r a m L i n k E n d p o i n t " / > < / a : K e y V a l u e O f D i a g r a m O b j e c t K e y a n y T y p e z b w N T n L X > < a : K e y V a l u e O f D i a g r a m O b j e c t K e y a n y T y p e z b w N T n L X > < a : K e y > < K e y > L i n k s \ & l t ; C o l u m n s \ S u m   o f   T r a i n i n g   B u d g e t & g t ; - & l t ; M e a s u r e s \ T r a i n i n g   B u d g e t & g t ; < / K e y > < / a : K e y > < a : V a l u e   i : t y p e = " M e a s u r e G r i d V i e w S t a t e I D i a g r a m L i n k " / > < / a : K e y V a l u e O f D i a g r a m O b j e c t K e y a n y T y p e z b w N T n L X > < a : K e y V a l u e O f D i a g r a m O b j e c t K e y a n y T y p e z b w N T n L X > < a : K e y > < K e y > L i n k s \ & l t ; C o l u m n s \ S u m   o f   T r a i n i n g   B u d g e t & g t ; - & l t ; M e a s u r e s \ T r a i n i n g   B u d g e t & g t ; \ C O L U M N < / K e y > < / a : K e y > < a : V a l u e   i : t y p e = " M e a s u r e G r i d V i e w S t a t e I D i a g r a m L i n k E n d p o i n t " / > < / a : K e y V a l u e O f D i a g r a m O b j e c t K e y a n y T y p e z b w N T n L X > < a : K e y V a l u e O f D i a g r a m O b j e c t K e y a n y T y p e z b w N T n L X > < a : K e y > < K e y > L i n k s \ & l t ; C o l u m n s \ S u m   o f   T r a i n i n g   B u d g e t & g t ; - & l t ; M e a s u r e s \ T r a i n i n g   B u d g e t & g t ; \ M E A S U R E < / K e y > < / a : K e y > < a : V a l u e   i : t y p e = " M e a s u r e G r i d V i e w S t a t e I D i a g r a m L i n k E n d p o i n t " / > < / a : K e y V a l u e O f D i a g r a m O b j e c t K e y a n y T y p e z b w N T n L X > < a : K e y V a l u e O f D i a g r a m O b j e c t K e y a n y T y p e z b w N T n L X > < a : K e y > < K e y > L i n k s \ & l t ; C o l u m n s \ C o u n t   o f   T r a i n i n g   D a t e   ( Y e a r ) & g t ; - & l t ; M e a s u r e s \ T r a i n i n g   D a t e   ( Y e a r ) & g t ; < / K e y > < / a : K e y > < a : V a l u e   i : t y p e = " M e a s u r e G r i d V i e w S t a t e I D i a g r a m L i n k " / > < / a : K e y V a l u e O f D i a g r a m O b j e c t K e y a n y T y p e z b w N T n L X > < a : K e y V a l u e O f D i a g r a m O b j e c t K e y a n y T y p e z b w N T n L X > < a : K e y > < K e y > L i n k s \ & l t ; C o l u m n s \ C o u n t   o f   T r a i n i n g   D a t e   ( Y e a r ) & g t ; - & l t ; M e a s u r e s \ T r a i n i n g   D a t e   ( Y e a r ) & g t ; \ C O L U M N < / K e y > < / a : K e y > < a : V a l u e   i : t y p e = " M e a s u r e G r i d V i e w S t a t e I D i a g r a m L i n k E n d p o i n t " / > < / a : K e y V a l u e O f D i a g r a m O b j e c t K e y a n y T y p e z b w N T n L X > < a : K e y V a l u e O f D i a g r a m O b j e c t K e y a n y T y p e z b w N T n L X > < a : K e y > < K e y > L i n k s \ & l t ; C o l u m n s \ C o u n t   o f   T r a i n i n g   D a t e   ( Y e a r ) & g t ; - & l t ; M e a s u r e s \ T r a i n i n g   D a t e   ( Y e a r ) & g t ; \ M E A S U R E < / K e y > < / a : K e y > < a : V a l u e   i : t y p e = " M e a s u r e G r i d V i e w S t a t e I D i a g r a m L i n k E n d p o i n t " / > < / a : K e y V a l u e O f D i a g r a m O b j e c t K e y a n y T y p e z b w N T n L X > < a : K e y V a l u e O f D i a g r a m O b j e c t K e y a n y T y p e z b w N T n L X > < a : K e y > < K e y > L i n k s \ & l t ; C o l u m n s \ S u m   o f   E m p l o y e e   I D & g t ; - & l t ; M e a s u r e s \ E m p l o y e e   I D & g t ; < / K e y > < / a : K e y > < a : V a l u e   i : t y p e = " M e a s u r e G r i d V i e w S t a t e I D i a g r a m L i n k " / > < / a : K e y V a l u e O f D i a g r a m O b j e c t K e y a n y T y p e z b w N T n L X > < a : K e y V a l u e O f D i a g r a m O b j e c t K e y a n y T y p e z b w N T n L X > < a : K e y > < K e y > L i n k s \ & l t ; C o l u m n s \ S u m   o f   E m p l o y e e   I D & g t ; - & l t ; M e a s u r e s \ E m p l o y e e   I D & g t ; \ C O L U M N < / K e y > < / a : K e y > < a : V a l u e   i : t y p e = " M e a s u r e G r i d V i e w S t a t e I D i a g r a m L i n k E n d p o i n t " / > < / a : K e y V a l u e O f D i a g r a m O b j e c t K e y a n y T y p e z b w N T n L X > < a : K e y V a l u e O f D i a g r a m O b j e c t K e y a n y T y p e z b w N T n L X > < a : K e y > < K e y > L i n k s \ & l t ; C o l u m n s \ S u m   o f   E m p l o y e e   I D & g t ; - & l t ; M e a s u r e s \ E m p l o y e e   I D & g t ; \ M E A S U R E < / K e y > < / a : K e y > < a : V a l u e   i : t y p e = " M e a s u r e G r i d V i e w S t a t e I D i a g r a m L i n k E n d p o i n t " / > < / a : K e y V a l u e O f D i a g r a m O b j e c t K e y a n y T y p e z b w N T n L X > < a : K e y V a l u e O f D i a g r a m O b j e c t K e y a n y T y p e z b w N T n L X > < a : K e y > < K e y > L i n k s \ & l t ; C o l u m n s \ C o u n t   o f   E m p l o y e e   I D & g t ; - & l t ; M e a s u r e s \ E m p l o y e e   I D & g t ; < / K e y > < / a : K e y > < a : V a l u e   i : t y p e = " M e a s u r e G r i d V i e w S t a t e I D i a g r a m L i n k " / > < / a : K e y V a l u e O f D i a g r a m O b j e c t K e y a n y T y p e z b w N T n L X > < a : K e y V a l u e O f D i a g r a m O b j e c t K e y a n y T y p e z b w N T n L X > < a : K e y > < K e y > L i n k s \ & l t ; C o l u m n s \ C o u n t   o f   E m p l o y e e   I D & g t ; - & l t ; M e a s u r e s \ E m p l o y e e   I D & g t ; \ C O L U M N < / K e y > < / a : K e y > < a : V a l u e   i : t y p e = " M e a s u r e G r i d V i e w S t a t e I D i a g r a m L i n k E n d p o i n t " / > < / a : K e y V a l u e O f D i a g r a m O b j e c t K e y a n y T y p e z b w N T n L X > < a : K e y V a l u e O f D i a g r a m O b j e c t K e y a n y T y p e z b w N T n L X > < a : K e y > < K e y > L i n k s \ & l t ; C o l u m n s \ C o u n t   o f   E m p l o y e e   I D & g t ; - & l t ; M e a s u r e s \ E m p l o y e e   I D & g t ; \ M E A S U R E < / K e y > < / a : K e y > < a : V a l u e   i : t y p e = " M e a s u r e G r i d V i e w S t a t e I D i a g r a m L i n k E n d p o i n t " / > < / a : K e y V a l u e O f D i a g r a m O b j e c t K e y a n y T y p e z b w N T n L X > < a : K e y V a l u e O f D i a g r a m O b j e c t K e y a n y T y p e z b w N T n L X > < a : K e y > < K e y > L i n k s \ & l t ; C o l u m n s \ A v e r a g e   o f   T r a i n i n g   D u r a t i o n ( D a y s ) & g t ; - & l t ; M e a s u r e s \ T r a i n i n g   D u r a t i o n ( D a y s ) & g t ; < / K e y > < / a : K e y > < a : V a l u e   i : t y p e = " M e a s u r e G r i d V i e w S t a t e I D i a g r a m L i n k " / > < / a : K e y V a l u e O f D i a g r a m O b j e c t K e y a n y T y p e z b w N T n L X > < a : K e y V a l u e O f D i a g r a m O b j e c t K e y a n y T y p e z b w N T n L X > < a : K e y > < K e y > L i n k s \ & l t ; C o l u m n s \ A v e r a g e   o f   T r a i n i n g   D u r a t i o n ( D a y s ) & g t ; - & l t ; M e a s u r e s \ T r a i n i n g   D u r a t i o n ( D a y s ) & g t ; \ C O L U M N < / K e y > < / a : K e y > < a : V a l u e   i : t y p e = " M e a s u r e G r i d V i e w S t a t e I D i a g r a m L i n k E n d p o i n t " / > < / a : K e y V a l u e O f D i a g r a m O b j e c t K e y a n y T y p e z b w N T n L X > < a : K e y V a l u e O f D i a g r a m O b j e c t K e y a n y T y p e z b w N T n L X > < a : K e y > < K e y > L i n k s \ & l t ; C o l u m n s \ A v e r a g e   o f   T r a i n i n g   D u r a t i o n ( D a y s ) & g t ; - & l t ; M e a s u r e s \ T r a i n i n g   D u r a t i o n ( D a y s ) & g t ; \ M E A S U R E < / K e y > < / a : K e y > < a : V a l u e   i : t y p e = " M e a s u r e G r i d V i e w S t a t e I D i a g r a m L i n k E n d p o i n t " / > < / a : K e y V a l u e O f D i a g r a m O b j e c t K e y a n y T y p e z b w N T n L X > < a : K e y V a l u e O f D i a g r a m O b j e c t K e y a n y T y p e z b w N T n L X > < a : K e y > < K e y > L i n k s \ & l t ; C o l u m n s \ S u m   o f   P r e T e s t S c o r e & g t ; - & l t ; M e a s u r e s \ P r e T e s t S c o r e & g t ; < / K e y > < / a : K e y > < a : V a l u e   i : t y p e = " M e a s u r e G r i d V i e w S t a t e I D i a g r a m L i n k " / > < / a : K e y V a l u e O f D i a g r a m O b j e c t K e y a n y T y p e z b w N T n L X > < a : K e y V a l u e O f D i a g r a m O b j e c t K e y a n y T y p e z b w N T n L X > < a : K e y > < K e y > L i n k s \ & l t ; C o l u m n s \ S u m   o f   P r e T e s t S c o r e & g t ; - & l t ; M e a s u r e s \ P r e T e s t S c o r e & g t ; \ C O L U M N < / K e y > < / a : K e y > < a : V a l u e   i : t y p e = " M e a s u r e G r i d V i e w S t a t e I D i a g r a m L i n k E n d p o i n t " / > < / a : K e y V a l u e O f D i a g r a m O b j e c t K e y a n y T y p e z b w N T n L X > < a : K e y V a l u e O f D i a g r a m O b j e c t K e y a n y T y p e z b w N T n L X > < a : K e y > < K e y > L i n k s \ & l t ; C o l u m n s \ S u m   o f   P r e T e s t S c o r e & g t ; - & l t ; M e a s u r e s \ P r e T e s t S c o r e & g t ; \ M E A S U R E < / K e y > < / a : K e y > < a : V a l u e   i : t y p e = " M e a s u r e G r i d V i e w S t a t e I D i a g r a m L i n k E n d p o i n t " / > < / a : K e y V a l u e O f D i a g r a m O b j e c t K e y a n y T y p e z b w N T n L X > < a : K e y V a l u e O f D i a g r a m O b j e c t K e y a n y T y p e z b w N T n L X > < a : K e y > < K e y > L i n k s \ & l t ; C o l u m n s \ A v e r a g e   o f   P r e T e s t S c o r e & g t ; - & l t ; M e a s u r e s \ P r e T e s t S c o r e & g t ; < / K e y > < / a : K e y > < a : V a l u e   i : t y p e = " M e a s u r e G r i d V i e w S t a t e I D i a g r a m L i n k " / > < / a : K e y V a l u e O f D i a g r a m O b j e c t K e y a n y T y p e z b w N T n L X > < a : K e y V a l u e O f D i a g r a m O b j e c t K e y a n y T y p e z b w N T n L X > < a : K e y > < K e y > L i n k s \ & l t ; C o l u m n s \ A v e r a g e   o f   P r e T e s t S c o r e & g t ; - & l t ; M e a s u r e s \ P r e T e s t S c o r e & g t ; \ C O L U M N < / K e y > < / a : K e y > < a : V a l u e   i : t y p e = " M e a s u r e G r i d V i e w S t a t e I D i a g r a m L i n k E n d p o i n t " / > < / a : K e y V a l u e O f D i a g r a m O b j e c t K e y a n y T y p e z b w N T n L X > < a : K e y V a l u e O f D i a g r a m O b j e c t K e y a n y T y p e z b w N T n L X > < a : K e y > < K e y > L i n k s \ & l t ; C o l u m n s \ A v e r a g e   o f   P r e T e s t S c o r e & g t ; - & l t ; M e a s u r e s \ P r e T e s t S c o r e & g t ; \ M E A S U R E < / K e y > < / a : K e y > < a : V a l u e   i : t y p e = " M e a s u r e G r i d V i e w S t a t e I D i a g r a m L i n k E n d p o i n t " / > < / a : K e y V a l u e O f D i a g r a m O b j e c t K e y a n y T y p e z b w N T n L X > < a : K e y V a l u e O f D i a g r a m O b j e c t K e y a n y T y p e z b w N T n L X > < a : K e y > < K e y > L i n k s \ & l t ; C o l u m n s \ S u m   o f   P o s t T e s t S c o r e & g t ; - & l t ; M e a s u r e s \ P o s t T e s t S c o r e & g t ; < / K e y > < / a : K e y > < a : V a l u e   i : t y p e = " M e a s u r e G r i d V i e w S t a t e I D i a g r a m L i n k " / > < / a : K e y V a l u e O f D i a g r a m O b j e c t K e y a n y T y p e z b w N T n L X > < a : K e y V a l u e O f D i a g r a m O b j e c t K e y a n y T y p e z b w N T n L X > < a : K e y > < K e y > L i n k s \ & l t ; C o l u m n s \ S u m   o f   P o s t T e s t S c o r e & g t ; - & l t ; M e a s u r e s \ P o s t T e s t S c o r e & g t ; \ C O L U M N < / K e y > < / a : K e y > < a : V a l u e   i : t y p e = " M e a s u r e G r i d V i e w S t a t e I D i a g r a m L i n k E n d p o i n t " / > < / a : K e y V a l u e O f D i a g r a m O b j e c t K e y a n y T y p e z b w N T n L X > < a : K e y V a l u e O f D i a g r a m O b j e c t K e y a n y T y p e z b w N T n L X > < a : K e y > < K e y > L i n k s \ & l t ; C o l u m n s \ S u m   o f   P o s t T e s t S c o r e & g t ; - & l t ; M e a s u r e s \ P o s t T e s t S c o r e & g t ; \ M E A S U R E < / K e y > < / a : K e y > < a : V a l u e   i : t y p e = " M e a s u r e G r i d V i e w S t a t e I D i a g r a m L i n k E n d p o i n t " / > < / a : K e y V a l u e O f D i a g r a m O b j e c t K e y a n y T y p e z b w N T n L X > < a : K e y V a l u e O f D i a g r a m O b j e c t K e y a n y T y p e z b w N T n L X > < a : K e y > < K e y > L i n k s \ & l t ; C o l u m n s \ A v e r a g e   o f   P o s t T e s t S c o r e & g t ; - & l t ; M e a s u r e s \ P o s t T e s t S c o r e & g t ; < / K e y > < / a : K e y > < a : V a l u e   i : t y p e = " M e a s u r e G r i d V i e w S t a t e I D i a g r a m L i n k " / > < / a : K e y V a l u e O f D i a g r a m O b j e c t K e y a n y T y p e z b w N T n L X > < a : K e y V a l u e O f D i a g r a m O b j e c t K e y a n y T y p e z b w N T n L X > < a : K e y > < K e y > L i n k s \ & l t ; C o l u m n s \ A v e r a g e   o f   P o s t T e s t S c o r e & g t ; - & l t ; M e a s u r e s \ P o s t T e s t S c o r e & g t ; \ C O L U M N < / K e y > < / a : K e y > < a : V a l u e   i : t y p e = " M e a s u r e G r i d V i e w S t a t e I D i a g r a m L i n k E n d p o i n t " / > < / a : K e y V a l u e O f D i a g r a m O b j e c t K e y a n y T y p e z b w N T n L X > < a : K e y V a l u e O f D i a g r a m O b j e c t K e y a n y T y p e z b w N T n L X > < a : K e y > < K e y > L i n k s \ & l t ; C o l u m n s \ A v e r a g e   o f   P o s t T e s t S c o r e & g t ; - & l t ; M e a s u r e s \ P o s t T e s t S c o r e & g t ; \ M E A S U R E < / K e y > < / a : K e y > < a : V a l u e   i : t y p e = " M e a s u r e G r i d V i e w S t a t e I D i a g r a m L i n k E n d p o i n t " / > < / a : K e y V a l u e O f D i a g r a m O b j e c t K e y a n y T y p e z b w N T n L X > < a : K e y V a l u e O f D i a g r a m O b j e c t K e y a n y T y p e z b w N T n L X > < a : K e y > < K e y > L i n k s \ & l t ; C o l u m n s \ S u m   o f   F e e d b a c k S c o r e & g t ; - & l t ; M e a s u r e s \ F e e d b a c k S c o r e & g t ; < / K e y > < / a : K e y > < a : V a l u e   i : t y p e = " M e a s u r e G r i d V i e w S t a t e I D i a g r a m L i n k " / > < / a : K e y V a l u e O f D i a g r a m O b j e c t K e y a n y T y p e z b w N T n L X > < a : K e y V a l u e O f D i a g r a m O b j e c t K e y a n y T y p e z b w N T n L X > < a : K e y > < K e y > L i n k s \ & l t ; C o l u m n s \ S u m   o f   F e e d b a c k S c o r e & g t ; - & l t ; M e a s u r e s \ F e e d b a c k S c o r e & g t ; \ C O L U M N < / K e y > < / a : K e y > < a : V a l u e   i : t y p e = " M e a s u r e G r i d V i e w S t a t e I D i a g r a m L i n k E n d p o i n t " / > < / a : K e y V a l u e O f D i a g r a m O b j e c t K e y a n y T y p e z b w N T n L X > < a : K e y V a l u e O f D i a g r a m O b j e c t K e y a n y T y p e z b w N T n L X > < a : K e y > < K e y > L i n k s \ & l t ; C o l u m n s \ S u m   o f   F e e d b a c k S c o r e & g t ; - & l t ; M e a s u r e s \ F e e d b a c k S c o r e & g t ; \ M E A S U R E < / K e y > < / a : K e y > < a : V a l u e   i : t y p e = " M e a s u r e G r i d V i e w S t a t e I D i a g r a m L i n k E n d p o i n t " / > < / a : K e y V a l u e O f D i a g r a m O b j e c t K e y a n y T y p e z b w N T n L X > < a : K e y V a l u e O f D i a g r a m O b j e c t K e y a n y T y p e z b w N T n L X > < a : K e y > < K e y > L i n k s \ & l t ; C o l u m n s \ A v e r a g e   o f   F e e d b a c k S c o r e & g t ; - & l t ; M e a s u r e s \ F e e d b a c k S c o r e & g t ; < / K e y > < / a : K e y > < a : V a l u e   i : t y p e = " M e a s u r e G r i d V i e w S t a t e I D i a g r a m L i n k " / > < / a : K e y V a l u e O f D i a g r a m O b j e c t K e y a n y T y p e z b w N T n L X > < a : K e y V a l u e O f D i a g r a m O b j e c t K e y a n y T y p e z b w N T n L X > < a : K e y > < K e y > L i n k s \ & l t ; C o l u m n s \ A v e r a g e   o f   F e e d b a c k S c o r e & g t ; - & l t ; M e a s u r e s \ F e e d b a c k S c o r e & g t ; \ C O L U M N < / K e y > < / a : K e y > < a : V a l u e   i : t y p e = " M e a s u r e G r i d V i e w S t a t e I D i a g r a m L i n k E n d p o i n t " / > < / a : K e y V a l u e O f D i a g r a m O b j e c t K e y a n y T y p e z b w N T n L X > < a : K e y V a l u e O f D i a g r a m O b j e c t K e y a n y T y p e z b w N T n L X > < a : K e y > < K e y > L i n k s \ & l t ; C o l u m n s \ A v e r a g e   o f   F e e d b a c k S c o r e & g t ; - & l t ; M e a s u r e s \ F e e d b a c k S c o r e & g t ; \ M E A S U R E < / K e y > < / a : K e y > < a : V a l u e   i : t y p e = " M e a s u r e G r i d V i e w S t a t e I D i a g r a m L i n k E n d p o i n t " / > < / a : K e y V a l u e O f D i a g r a m O b j e c t K e y a n y T y p e z b w N T n L X > < a : K e y V a l u e O f D i a g r a m O b j e c t K e y a n y T y p e z b w N T n L X > < a : K e y > < K e y > L i n k s \ & l t ; C o l u m n s \ A v e r a g e   o f   T r a i n i n g   C o s t & g t ; - & l t ; M e a s u r e s \ T r a i n i n g   C o s t & g t ; < / K e y > < / a : K e y > < a : V a l u e   i : t y p e = " M e a s u r e G r i d V i e w S t a t e I D i a g r a m L i n k " / > < / a : K e y V a l u e O f D i a g r a m O b j e c t K e y a n y T y p e z b w N T n L X > < a : K e y V a l u e O f D i a g r a m O b j e c t K e y a n y T y p e z b w N T n L X > < a : K e y > < K e y > L i n k s \ & l t ; C o l u m n s \ A v e r a g e   o f   T r a i n i n g   C o s t & g t ; - & l t ; M e a s u r e s \ T r a i n i n g   C o s t & g t ; \ C O L U M N < / K e y > < / a : K e y > < a : V a l u e   i : t y p e = " M e a s u r e G r i d V i e w S t a t e I D i a g r a m L i n k E n d p o i n t " / > < / a : K e y V a l u e O f D i a g r a m O b j e c t K e y a n y T y p e z b w N T n L X > < a : K e y V a l u e O f D i a g r a m O b j e c t K e y a n y T y p e z b w N T n L X > < a : K e y > < K e y > L i n k s \ & l t ; C o l u m n s \ A v e r a g e   o f   T r a i n i n g   C o s t & g t ; - & l t ; M e a s u r e s \ T r a i n i n g   C o s t & g t ; \ M E A S U R E < / K e y > < / a : K e y > < a : V a l u e   i : t y p e = " M e a s u r e G r i d V i e w S t a t e I D i a g r a m L i n k E n d p o i n t " / > < / a : K e y V a l u e O f D i a g r a m O b j e c t K e y a n y T y p e z b w N T n L X > < a : K e y V a l u e O f D i a g r a m O b j e c t K e y a n y T y p e z b w N T n L X > < a : K e y > < K e y > L i n k s \ & l t ; C o l u m n s \ C o u n t   o f   C e r t i f i c a t e I s s u e d & g t ; - & l t ; M e a s u r e s \ C e r t i f i c a t e I s s u e d & g t ; < / K e y > < / a : K e y > < a : V a l u e   i : t y p e = " M e a s u r e G r i d V i e w S t a t e I D i a g r a m L i n k " / > < / a : K e y V a l u e O f D i a g r a m O b j e c t K e y a n y T y p e z b w N T n L X > < a : K e y V a l u e O f D i a g r a m O b j e c t K e y a n y T y p e z b w N T n L X > < a : K e y > < K e y > L i n k s \ & l t ; C o l u m n s \ C o u n t   o f   C e r t i f i c a t e I s s u e d & g t ; - & l t ; M e a s u r e s \ C e r t i f i c a t e I s s u e d & g t ; \ C O L U M N < / K e y > < / a : K e y > < a : V a l u e   i : t y p e = " M e a s u r e G r i d V i e w S t a t e I D i a g r a m L i n k E n d p o i n t " / > < / a : K e y V a l u e O f D i a g r a m O b j e c t K e y a n y T y p e z b w N T n L X > < a : K e y V a l u e O f D i a g r a m O b j e c t K e y a n y T y p e z b w N T n L X > < a : K e y > < K e y > L i n k s \ & l t ; C o l u m n s \ C o u n t   o f   C e r t i f i c a t e I s s u e d & g t ; - & l t ; M e a s u r e s \ C e r t i f i c a t e I s s u e d & g t ; \ M E A S U R E < / K e y > < / a : K e y > < a : V a l u e   i : t y p e = " M e a s u r e G r i d V i e w S t a t e I D i a g r a m L i n k E n d p o i n t " / > < / a : K e y V a l u e O f D i a g r a m O b j e c t K e y a n y T y p e z b w N T n L X > < a : K e y V a l u e O f D i a g r a m O b j e c t K e y a n y T y p e z b w N T n L X > < a : K e y > < K e y > L i n k s \ & l t ; C o l u m n s \ C o u n t   o f   T r a i n i n g   P r o g r a m   N a m e & g t ; - & l t ; M e a s u r e s \ T r a i n i n g   P r o g r a m   N a m e & g t ; < / K e y > < / a : K e y > < a : V a l u e   i : t y p e = " M e a s u r e G r i d V i e w S t a t e I D i a g r a m L i n k " / > < / a : K e y V a l u e O f D i a g r a m O b j e c t K e y a n y T y p e z b w N T n L X > < a : K e y V a l u e O f D i a g r a m O b j e c t K e y a n y T y p e z b w N T n L X > < a : K e y > < K e y > L i n k s \ & l t ; C o l u m n s \ C o u n t   o f   T r a i n i n g   P r o g r a m   N a m e & g t ; - & l t ; M e a s u r e s \ T r a i n i n g   P r o g r a m   N a m e & g t ; \ C O L U M N < / K e y > < / a : K e y > < a : V a l u e   i : t y p e = " M e a s u r e G r i d V i e w S t a t e I D i a g r a m L i n k E n d p o i n t " / > < / a : K e y V a l u e O f D i a g r a m O b j e c t K e y a n y T y p e z b w N T n L X > < a : K e y V a l u e O f D i a g r a m O b j e c t K e y a n y T y p e z b w N T n L X > < a : K e y > < K e y > L i n k s \ & l t ; C o l u m n s \ C o u n t   o f   T r a i n i n g   P r o g r a m   N a m e & g t ; - & l t ; M e a s u r e s \ T r a i n i n g   P r o g r a m   N a m e & g t ; \ M E A S U R E < / K e y > < / a : K e y > < a : V a l u e   i : t y p e = " M e a s u r e G r i d V i e w S t a t e I D i a g r a m L i n k E n d p o i n t " / > < / a : K e y V a l u e O f D i a g r a m O b j e c t K e y a n y T y p e z b w N T n L X > < / V i e w S t a t e s > < / D i a g r a m M a n a g e r . S e r i a l i z a b l e D i a g r a m > < D i a g r a m M a n a g e r . S e r i a l i z a b l e D i a g r a m > < A d a p t e r   i : t y p e = " M e a s u r e D i a g r a m S a n d b o x A d a p t e r " > < T a b l e N a m e > D a t e 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 C o l u m n s \ M o n t h < / K e y > < / D i a g r a m O b j e c t K e y > < D i a g r a m O b j e c t K e y > < K e y > C o l u m n s \ M o n t h   N a m e 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 C o l u m n s \ Y e a r 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 T a g s \ T a b l e s \ & l t ; T a b l e s \ T r a i n i n g & g t ; < / K e y > < / D i a g r a m O b j e c t K e y > < D i a g r a m O b j e c t K e y > < K e y > D y n a m i c   T a g s \ T a b l e s \ & l t ; T a b l e s \ D a t e   T a b l e & g t ; < / K e y > < / D i a g r a m O b j e c t K e y > < D i a g r a m O b j e c t K e y > < K e y > D y n a m i c   T a g s \ T a b l e s \ & l t ; T a b l e s \ A & g t ; < / K e y > < / D i a g r a m O b j e c t K e y > < D i a g r a m O b j e c t K e y > < K e y > D y n a m i c   T a g s \ T a b l e s \ & l t ; T a b l e s \ c a l c u l a t i o n _ c h a n g e & g t ; < / K e y > < / D i a g r a m O b j e c t K e y > < D i a g r a m O b j e c t K e y > < K e y > T a b l e s \ T r a i n i n g < / K e y > < / D i a g r a m O b j e c t K e y > < D i a g r a m O b j e c t K e y > < K e y > T a b l e s \ T r a i n i n g \ C o l u m n s \ E m p l o y e e   I D < / K e y > < / D i a g r a m O b j e c t K e y > < D i a g r a m O b j e c t K e y > < K e y > T a b l e s \ T r a i n i n g \ C o l u m n s \ T r a i n i n g   D a t e < / K e y > < / D i a g r a m O b j e c t K e y > < D i a g r a m O b j e c t K e y > < K e y > T a b l e s \ T r a i n i n g \ C o l u m n s \ T r a i n i n g   P r o g r a m   N a m e < / K e y > < / D i a g r a m O b j e c t K e y > < D i a g r a m O b j e c t K e y > < K e y > T a b l e s \ T r a i n i n g \ C o l u m n s \ T r a i n i n g   T y p e < / K e y > < / D i a g r a m O b j e c t K e y > < D i a g r a m O b j e c t K e y > < K e y > T a b l e s \ T r a i n i n g \ C o l u m n s \ T r a i n i n g   O u t c o m e < / K e y > < / D i a g r a m O b j e c t K e y > < D i a g r a m O b j e c t K e y > < K e y > T a b l e s \ T r a i n i n g \ C o l u m n s \ T r a i n e r < / K e y > < / D i a g r a m O b j e c t K e y > < D i a g r a m O b j e c t K e y > < K e y > T a b l e s \ T r a i n i n g \ C o l u m n s \ T r a i n i n g   D u r a t i o n ( D a y s ) < / K e y > < / D i a g r a m O b j e c t K e y > < D i a g r a m O b j e c t K e y > < K e y > T a b l e s \ T r a i n i n g \ C o l u m n s \ T r a i n i n g   B u d g e t < / K e y > < / D i a g r a m O b j e c t K e y > < D i a g r a m O b j e c t K e y > < K e y > T a b l e s \ T r a i n i n g \ C o l u m n s \ T r a i n i n g   C o s t < / K e y > < / D i a g r a m O b j e c t K e y > < D i a g r a m O b j e c t K e y > < K e y > T a b l e s \ T r a i n i n g \ C o l u m n s \ P r e T e s t S c o r e < / K e y > < / D i a g r a m O b j e c t K e y > < D i a g r a m O b j e c t K e y > < K e y > T a b l e s \ T r a i n i n g \ C o l u m n s \ P o s t T e s t S c o r e < / K e y > < / D i a g r a m O b j e c t K e y > < D i a g r a m O b j e c t K e y > < K e y > T a b l e s \ T r a i n i n g \ C o l u m n s \ F e e d b a c k S c o r e < / K e y > < / D i a g r a m O b j e c t K e y > < D i a g r a m O b j e c t K e y > < K e y > T a b l e s \ T r a i n i n g \ C o l u m n s \ C e r t i f i c a t e I s s u e d < / K e y > < / D i a g r a m O b j e c t K e y > < D i a g r a m O b j e c t K e y > < K e y > T a b l e s \ T r a i n i n g \ C o l u m n s \ C o m p l e t i o n   S t a t u s < / K e y > < / D i a g r a m O b j e c t K e y > < D i a g r a m O b j e c t K e y > < K e y > T a b l e s \ T r a i n i n g \ C o l u m n s \ T r a i n i n g   D a t e   ( Y e a r ) < / K e y > < / D i a g r a m O b j e c t K e y > < D i a g r a m O b j e c t K e y > < K e y > T a b l e s \ T r a i n i n g \ C o l u m n s \ T r a i n i n g   D a t e   ( Q u a r t e r ) < / K e y > < / D i a g r a m O b j e c t K e y > < D i a g r a m O b j e c t K e y > < K e y > T a b l e s \ T r a i n i n g \ C o l u m n s \ T r a i n i n g   D a t e   ( M o n t h   I n d e x ) < / K e y > < / D i a g r a m O b j e c t K e y > < D i a g r a m O b j e c t K e y > < K e y > T a b l e s \ T r a i n i n g \ C o l u m n s \ T r a i n i n g   D a t e   ( M o n t h ) < / K e y > < / D i a g r a m O b j e c t K e y > < D i a g r a m O b j e c t K e y > < K e y > T a b l e s \ T r a i n i n g \ M e a s u r e s \ S u m   o f   T r a i n i n g   C o s t < / K e y > < / D i a g r a m O b j e c t K e y > < D i a g r a m O b j e c t K e y > < K e y > T a b l e s \ T r a i n i n g \ S u m   o f   T r a i n i n g   C o s t \ A d d i t i o n a l   I n f o \ I m p l i c i t   M e a s u r e < / K e y > < / D i a g r a m O b j e c t K e y > < D i a g r a m O b j e c t K e y > < K e y > T a b l e s \ T r a i n i n g \ M e a s u r e s \ S u m   o f   T r a i n i n g   D u r a t i o n ( D a y s ) < / K e y > < / D i a g r a m O b j e c t K e y > < D i a g r a m O b j e c t K e y > < K e y > T a b l e s \ T r a i n i n g \ S u m   o f   T r a i n i n g   D u r a t i o n ( D a y s ) \ A d d i t i o n a l   I n f o \ I m p l i c i t   M e a s u r e < / K e y > < / D i a g r a m O b j e c t K e y > < D i a g r a m O b j e c t K e y > < K e y > T a b l e s \ T r a i n i n g \ M e a s u r e s \ S u m   o f   T r a i n i n g   B u d g e t < / K e y > < / D i a g r a m O b j e c t K e y > < D i a g r a m O b j e c t K e y > < K e y > T a b l e s \ T r a i n i n g \ S u m   o f   T r a i n i n g   B u d g e t \ A d d i t i o n a l   I n f o \ I m p l i c i t   M e a s u r e < / K e y > < / D i a g r a m O b j e c t K e y > < D i a g r a m O b j e c t K e y > < K e y > T a b l e s \ T r a i n i n g \ M e a s u r e s \ C o u n t   o f   T r a i n i n g   D a t e   ( Y e a r ) < / K e y > < / D i a g r a m O b j e c t K e y > < D i a g r a m O b j e c t K e y > < K e y > T a b l e s \ T r a i n i n g \ C o u n t   o f   T r a i n i n g   D a t e   ( Y e a r ) \ A d d i t i o n a l   I n f o \ I m p l i c i t   M e a s u r e < / K e y > < / D i a g r a m O b j e c t K e y > < D i a g r a m O b j e c t K e y > < K e y > T a b l e s \ T r a i n i n g \ M e a s u r e s \ S u m   o f   E m p l o y e e   I D < / K e y > < / D i a g r a m O b j e c t K e y > < D i a g r a m O b j e c t K e y > < K e y > T a b l e s \ T r a i n i n g \ S u m   o f   E m p l o y e e   I D \ A d d i t i o n a l   I n f o \ I m p l i c i t   M e a s u r e < / K e y > < / D i a g r a m O b j e c t K e y > < D i a g r a m O b j e c t K e y > < K e y > T a b l e s \ T r a i n i n g \ M e a s u r e s \ C o u n t   o f   E m p l o y e e   I D < / K e y > < / D i a g r a m O b j e c t K e y > < D i a g r a m O b j e c t K e y > < K e y > T a b l e s \ T r a i n i n g \ C o u n t   o f   E m p l o y e e   I D \ A d d i t i o n a l   I n f o \ I m p l i c i t   M e a s u r e < / K e y > < / D i a g r a m O b j e c t K e y > < D i a g r a m O b j e c t K e y > < K e y > T a b l e s \ T r a i n i n g \ M e a s u r e s \ A v e r a g e   o f   T r a i n i n g   D u r a t i o n ( D a y s ) < / K e y > < / D i a g r a m O b j e c t K e y > < D i a g r a m O b j e c t K e y > < K e y > T a b l e s \ T r a i n i n g \ A v e r a g e   o f   T r a i n i n g   D u r a t i o n ( D a y s ) \ A d d i t i o n a l   I n f o \ I m p l i c i t   M e a s u r e < / K e y > < / D i a g r a m O b j e c t K e y > < D i a g r a m O b j e c t K e y > < K e y > T a b l e s \ T r a i n i n g \ M e a s u r e s \ S u m   o f   P r e T e s t S c o r e < / K e y > < / D i a g r a m O b j e c t K e y > < D i a g r a m O b j e c t K e y > < K e y > T a b l e s \ T r a i n i n g \ S u m   o f   P r e T e s t S c o r e \ A d d i t i o n a l   I n f o \ I m p l i c i t   M e a s u r e < / K e y > < / D i a g r a m O b j e c t K e y > < D i a g r a m O b j e c t K e y > < K e y > T a b l e s \ T r a i n i n g \ M e a s u r e s \ A v e r a g e   o f   P r e T e s t S c o r e < / K e y > < / D i a g r a m O b j e c t K e y > < D i a g r a m O b j e c t K e y > < K e y > T a b l e s \ T r a i n i n g \ A v e r a g e   o f   P r e T e s t S c o r e \ A d d i t i o n a l   I n f o \ I m p l i c i t   M e a s u r e < / K e y > < / D i a g r a m O b j e c t K e y > < D i a g r a m O b j e c t K e y > < K e y > T a b l e s \ T r a i n i n g \ M e a s u r e s \ S u m   o f   P o s t T e s t S c o r e < / K e y > < / D i a g r a m O b j e c t K e y > < D i a g r a m O b j e c t K e y > < K e y > T a b l e s \ T r a i n i n g \ S u m   o f   P o s t T e s t S c o r e \ A d d i t i o n a l   I n f o \ I m p l i c i t   M e a s u r e < / K e y > < / D i a g r a m O b j e c t K e y > < D i a g r a m O b j e c t K e y > < K e y > T a b l e s \ T r a i n i n g \ M e a s u r e s \ A v e r a g e   o f   P o s t T e s t S c o r e < / K e y > < / D i a g r a m O b j e c t K e y > < D i a g r a m O b j e c t K e y > < K e y > T a b l e s \ T r a i n i n g \ A v e r a g e   o f   P o s t T e s t S c o r e \ A d d i t i o n a l   I n f o \ I m p l i c i t   M e a s u r e < / K e y > < / D i a g r a m O b j e c t K e y > < D i a g r a m O b j e c t K e y > < K e y > T a b l e s \ T r a i n i n g \ M e a s u r e s \ S u m   o f   F e e d b a c k S c o r e < / K e y > < / D i a g r a m O b j e c t K e y > < D i a g r a m O b j e c t K e y > < K e y > T a b l e s \ T r a i n i n g \ S u m   o f   F e e d b a c k S c o r e \ A d d i t i o n a l   I n f o \ I m p l i c i t   M e a s u r e < / K e y > < / D i a g r a m O b j e c t K e y > < D i a g r a m O b j e c t K e y > < K e y > T a b l e s \ T r a i n i n g \ M e a s u r e s \ A v e r a g e   o f   F e e d b a c k S c o r e < / K e y > < / D i a g r a m O b j e c t K e y > < D i a g r a m O b j e c t K e y > < K e y > T a b l e s \ T r a i n i n g \ A v e r a g e   o f   F e e d b a c k S c o r e \ A d d i t i o n a l   I n f o \ I m p l i c i t   M e a s u r e < / K e y > < / D i a g r a m O b j e c t K e y > < D i a g r a m O b j e c t K e y > < K e y > T a b l e s \ T r a i n i n g \ M e a s u r e s \ A v e r a g e   o f   T r a i n i n g   C o s t < / K e y > < / D i a g r a m O b j e c t K e y > < D i a g r a m O b j e c t K e y > < K e y > T a b l e s \ T r a i n i n g \ A v e r a g e   o f   T r a i n i n g   C o s t \ A d d i t i o n a l   I n f o \ I m p l i c i t   M e a s u r e < / K e y > < / D i a g r a m O b j e c t K e y > < D i a g r a m O b j e c t K e y > < K e y > T a b l e s \ T r a i n i n g \ M e a s u r e s \ C o u n t   o f   C e r t i f i c a t e I s s u e d < / K e y > < / D i a g r a m O b j e c t K e y > < D i a g r a m O b j e c t K e y > < K e y > T a b l e s \ T r a i n i n g \ C o u n t   o f   C e r t i f i c a t e I s s u e d \ A d d i t i o n a l   I n f o \ I m p l i c i t   M e a s u r e < / K e y > < / D i a g r a m O b j e c t K e y > < D i a g r a m O b j e c t K e y > < K e y > T a b l e s \ T r a i n i n g \ M e a s u r e s \ C o u n t   o f   T r a i n i n g   P r o g r a m   N a m e < / K e y > < / D i a g r a m O b j e c t K e y > < D i a g r a m O b j e c t K e y > < K e y > T a b l e s \ T r a i n i n g \ C o u n t   o f   T r a i n i n g   P r o g r a m   N a m e \ A d d i t i o n a l   I n f o \ I m p l i c i t   M e a s u r e < / K e y > < / D i a g r a m O b j e c t K e y > < D i a g r a m O b j e c t K e y > < K e y > T a b l e s \ D a t e   T a b l e < / K e y > < / D i a g r a m O b j e c t K e y > < D i a g r a m O b j e c t K e y > < K e y > T a b l e s \ D a t e   T a b l e \ C o l u m n s \ D a t e < / K e y > < / D i a g r a m O b j e c t K e y > < D i a g r a m O b j e c t K e y > < K e y > T a b l e s \ D a t e   T a b l e \ C o l u m n s \ M o n t h < / K e y > < / D i a g r a m O b j e c t K e y > < D i a g r a m O b j e c t K e y > < K e y > T a b l e s \ D a t e   T a b l e \ C o l u m n s \ M o n t h   N a m e < / K e y > < / D i a g r a m O b j e c t K e y > < D i a g r a m O b j e c t K e y > < K e y > T a b l e s \ D a t e   T a b l e \ C o l u m n s \ Y e a r < / K e y > < / D i a g r a m O b j e c t K e y > < D i a g r a m O b j e c t K e y > < K e y > T a b l e s \ A < / K e y > < / D i a g r a m O b j e c t K e y > < D i a g r a m O b j e c t K e y > < K e y > T a b l e s \ A \ C o l u m n s \ d a x < / K e y > < / D i a g r a m O b j e c t K e y > < D i a g r a m O b j e c t K e y > < K e y > T a b l e s \ A \ M e a s u r e s \ p r e _ p e r D a y C o s t < / K e y > < / D i a g r a m O b j e c t K e y > < D i a g r a m O b j e c t K e y > < K e y > T a b l e s \ A \ M e a s u r e s \ c o s t   p e r   p a r t i c i p a n t < / K e y > < / D i a g r a m O b j e c t K e y > < D i a g r a m O b j e c t K e y > < K e y > T a b l e s \ A \ M e a s u r e s \ c o s t   v s   b u d g e t < / K e y > < / D i a g r a m O b j e c t K e y > < D i a g r a m O b j e c t K e y > < K e y > T a b l e s \ A \ M e a s u r e s \ p e r _ d a y _ c o s t < / K e y > < / D i a g r a m O b j e c t K e y > < D i a g r a m O b j e c t K e y > < K e y > T a b l e s \ A \ M e a s u r e s \ e m p _ c o m p l e t e d _ t r a i n i n g < / K e y > < / D i a g r a m O b j e c t K e y > < D i a g r a m O b j e c t K e y > < K e y > T a b l e s \ A \ M e a s u r e s \ c o m p l e t i o n % < / K e y > < / D i a g r a m O b j e c t K e y > < D i a g r a m O b j e c t K e y > < K e y > T a b l e s \ A \ M e a s u r e s \ e m p _ p a s s e d _ t r a i n i n g < / K e y > < / D i a g r a m O b j e c t K e y > < D i a g r a m O b j e c t K e y > < K e y > T a b l e s \ A \ M e a s u r e s \ e m p _ s u c c e s s   r a t e < / K e y > < / D i a g r a m O b j e c t K e y > < D i a g r a m O b j e c t K e y > < K e y > T a b l e s \ A \ M e a s u r e s \ P e r f o r m a n c e   G r o w t h < / K e y > < / D i a g r a m O b j e c t K e y > < D i a g r a m O b j e c t K e y > < K e y > T a b l e s \ A \ M e a s u r e s \ l a s t   y e a r < / K e y > < / D i a g r a m O b j e c t K e y > < D i a g r a m O b j e c t K e y > < K e y > T a b l e s \ A \ M e a s u r e s \ p r o g r a m _ s c o r e < / K e y > < / D i a g r a m O b j e c t K e y > < D i a g r a m O b j e c t K e y > < K e y > T a b l e s \ c a l c u l a t i o n _ c h a n g e < / K e y > < / D i a g r a m O b j e c t K e y > < D i a g r a m O b j e c t K e y > < K e y > T a b l e s \ c a l c u l a t i o n _ c h a n g e \ C o l u m n s \ Y e a r < / K e y > < / D i a g r a m O b j e c t K e y > < D i a g r a m O b j e c t K e y > < K e y > T a b l e s \ c a l c u l a t i o n _ c h a n g e \ C o l u m n s \ E m p l o y e e P a r t i c i p a t i o n _ D i f f e r e n c e < / K e y > < / D i a g r a m O b j e c t K e y > < D i a g r a m O b j e c t K e y > < K e y > T a b l e s \ c a l c u l a t i o n _ c h a n g e \ C o l u m n s \ % C h a n g e   o f   C o s t < / K e y > < / D i a g r a m O b j e c t K e y > < D i a g r a m O b j e c t K e y > < K e y > T a b l e s \ c a l c u l a t i o n _ c h a n g e \ C o l u m n s \ T r a i n i n g   D a y s < / K e y > < / D i a g r a m O b j e c t K e y > < D i a g r a m O b j e c t K e y > < K e y > T a b l e s \ c a l c u l a t i o n _ c h a n g e \ M e a s u r e s \ S u m   o f   E m p l o y e e P a r t i c i p a t i o n _ D i f f e r e n c e < / K e y > < / D i a g r a m O b j e c t K e y > < D i a g r a m O b j e c t K e y > < K e y > T a b l e s \ c a l c u l a t i o n _ c h a n g e \ S u m   o f   E m p l o y e e P a r t i c i p a t i o n _ D i f f e r e n c e \ A d d i t i o n a l   I n f o \ I m p l i c i t   M e a s u r e < / K e y > < / D i a g r a m O b j e c t K e y > < D i a g r a m O b j e c t K e y > < K e y > T a b l e s \ c a l c u l a t i o n _ c h a n g e \ M e a s u r e s \ S u m   o f   % C h a n g e   o f   C o s t < / K e y > < / D i a g r a m O b j e c t K e y > < D i a g r a m O b j e c t K e y > < K e y > T a b l e s \ c a l c u l a t i o n _ c h a n g e \ S u m   o f   % C h a n g e   o f   C o s t \ A d d i t i o n a l   I n f o \ I m p l i c i t   M e a s u r e < / K e y > < / D i a g r a m O b j e c t K e y > < D i a g r a m O b j e c t K e y > < K e y > T a b l e s \ c a l c u l a t i o n _ c h a n g e \ M e a s u r e s \ S u m   o f   T r a i n i n g   D a y s < / K e y > < / D i a g r a m O b j e c t K e y > < D i a g r a m O b j e c t K e y > < K e y > T a b l e s \ c a l c u l a t i o n _ c h a n g e \ S u m   o f   T r a i n i n g   D a y s \ A d d i t i o n a l   I n f o \ I m p l i c i t   M e a s u r e < / K e y > < / D i a g r a m O b j e c t K e y > < D i a g r a m O b j e c t K e y > < K e y > R e l a t i o n s h i p s \ & l t ; T a b l e s \ T r a i n i n g \ C o l u m n s \ T r a i n i n g   D a t e & g t ; - & l t ; T a b l e s \ D a t e   T a b l e \ C o l u m n s \ D a t e & g t ; < / K e y > < / D i a g r a m O b j e c t K e y > < D i a g r a m O b j e c t K e y > < K e y > R e l a t i o n s h i p s \ & l t ; T a b l e s \ T r a i n i n g \ C o l u m n s \ T r a i n i n g   D a t e & g t ; - & l t ; T a b l e s \ D a t e   T a b l e \ C o l u m n s \ D a t e & g t ; \ F K < / K e y > < / D i a g r a m O b j e c t K e y > < D i a g r a m O b j e c t K e y > < K e y > R e l a t i o n s h i p s \ & l t ; T a b l e s \ T r a i n i n g \ C o l u m n s \ T r a i n i n g   D a t e & g t ; - & l t ; T a b l e s \ D a t e   T a b l e \ C o l u m n s \ D a t e & g t ; \ P K < / K e y > < / D i a g r a m O b j e c t K e y > < D i a g r a m O b j e c t K e y > < K e y > R e l a t i o n s h i p s \ & l t ; T a b l e s \ T r a i n i n g \ C o l u m n s \ T r a i n i n g   D a t e & g t ; - & l t ; T a b l e s \ D a t e   T a b l e \ C o l u m n s \ D a t e & g t ; \ C r o s s F i l t e r < / K e y > < / D i a g r a m O b j e c t K e y > < D i a g r a m O b j e c t K e y > < K e y > R e l a t i o n s h i p s \ & l t ; T a b l e s \ D a t e   T a b l e \ C o l u m n s \ Y e a r & g t ; - & l t ; T a b l e s \ c a l c u l a t i o n _ c h a n g e \ C o l u m n s \ Y e a r & g t ; < / K e y > < / D i a g r a m O b j e c t K e y > < D i a g r a m O b j e c t K e y > < K e y > R e l a t i o n s h i p s \ & l t ; T a b l e s \ D a t e   T a b l e \ C o l u m n s \ Y e a r & g t ; - & l t ; T a b l e s \ c a l c u l a t i o n _ c h a n g e \ C o l u m n s \ Y e a r & g t ; \ F K < / K e y > < / D i a g r a m O b j e c t K e y > < D i a g r a m O b j e c t K e y > < K e y > R e l a t i o n s h i p s \ & l t ; T a b l e s \ D a t e   T a b l e \ C o l u m n s \ Y e a r & g t ; - & l t ; T a b l e s \ c a l c u l a t i o n _ c h a n g e \ C o l u m n s \ Y e a r & g t ; \ P K < / K e y > < / D i a g r a m O b j e c t K e y > < D i a g r a m O b j e c t K e y > < K e y > R e l a t i o n s h i p s \ & l t ; T a b l e s \ D a t e   T a b l e \ C o l u m n s \ Y e a r & g t ; - & l t ; T a b l e s \ c a l c u l a t i o n _ c h a n g e \ C o l u m n s \ Y e a r & g t ; \ C r o s s F i l t e r 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 T a g s \ T a b l e s \ & l t ; T a b l e s \ T r a i n i n g & g t ; < / K e y > < / a : K e y > < a : V a l u e   i : t y p e = " D i a g r a m D i s p l a y T a g V i e w S t a t e " > < I s N o t F i l t e r e d O u t > t r u e < / I s N o t F i l t e r e d O u t > < / a : V a l u e > < / a : K e y V a l u e O f D i a g r a m O b j e c t K e y a n y T y p e z b w N T n L X > < a : K e y V a l u e O f D i a g r a m O b j e c t K e y a n y T y p e z b w N T n L X > < a : K e y > < K e y > D y n a m i c   T a g s \ T a b l e s \ & l t ; T a b l e s \ D a t e   T a b l e & g t ; < / K e y > < / a : K e y > < a : V a l u e   i : t y p e = " D i a g r a m D i s p l a y T a g V i e w S t a t e " > < I s N o t F i l t e r e d O u t > t r u e < / I s N o t F i l t e r e d O u t > < / a : V a l u e > < / a : K e y V a l u e O f D i a g r a m O b j e c t K e y a n y T y p e z b w N T n L X > < a : K e y V a l u e O f D i a g r a m O b j e c t K e y a n y T y p e z b w N T n L X > < a : K e y > < K e y > D y n a m i c   T a g s \ T a b l e s \ & l t ; T a b l e s \ A & g t ; < / K e y > < / a : K e y > < a : V a l u e   i : t y p e = " D i a g r a m D i s p l a y T a g V i e w S t a t e " > < I s N o t F i l t e r e d O u t > t r u e < / I s N o t F i l t e r e d O u t > < / a : V a l u e > < / a : K e y V a l u e O f D i a g r a m O b j e c t K e y a n y T y p e z b w N T n L X > < a : K e y V a l u e O f D i a g r a m O b j e c t K e y a n y T y p e z b w N T n L X > < a : K e y > < K e y > D y n a m i c   T a g s \ T a b l e s \ & l t ; T a b l e s \ c a l c u l a t i o n _ c h a n g e & g t ; < / K e y > < / a : K e y > < a : V a l u e   i : t y p e = " D i a g r a m D i s p l a y T a g V i e w S t a t e " > < I s N o t F i l t e r e d O u t > t r u e < / I s N o t F i l t e r e d O u t > < / a : V a l u e > < / a : K e y V a l u e O f D i a g r a m O b j e c t K e y a n y T y p e z b w N T n L X > < a : K e y V a l u e O f D i a g r a m O b j e c t K e y a n y T y p e z b w N T n L X > < a : K e y > < K e y > T a b l e s \ T r a i n i n g < / K e y > < / a : K e y > < a : V a l u e   i : t y p e = " D i a g r a m D i s p l a y N o d e V i e w S t a t e " > < H e i g h t > 3 2 6 < / H e i g h t > < I s E x p a n d e d > t r u e < / I s E x p a n d e d > < L a y e d O u t > t r u e < / L a y e d O u t > < S c r o l l V e r t i c a l O f f s e t > 1 2 8 . 4 0 0 0 0 0 0 0 0 0 0 0 1 5 < / S c r o l l V e r t i c a l O f f s e t > < W i d t h > 2 4 1 < / W i d t h > < / a : V a l u e > < / a : K e y V a l u e O f D i a g r a m O b j e c t K e y a n y T y p e z b w N T n L X > < a : K e y V a l u e O f D i a g r a m O b j e c t K e y a n y T y p e z b w N T n L X > < a : K e y > < K e y > T a b l e s \ T r a i n i n g \ C o l u m n s \ E m p l o y e e   I D < / K e y > < / a : K e y > < a : V a l u e   i : t y p e = " D i a g r a m D i s p l a y N o d e V i e w S t a t e " > < H e i g h t > 1 5 0 < / H e i g h t > < I s E x p a n d e d > t r u e < / I s E x p a n d e d > < W i d t h > 2 0 0 < / W i d t h > < / a : V a l u e > < / a : K e y V a l u e O f D i a g r a m O b j e c t K e y a n y T y p e z b w N T n L X > < a : K e y V a l u e O f D i a g r a m O b j e c t K e y a n y T y p e z b w N T n L X > < a : K e y > < K e y > T a b l e s \ T r a i n i n g \ C o l u m n s \ T r a i n i n g   D a t e < / K e y > < / a : K e y > < a : V a l u e   i : t y p e = " D i a g r a m D i s p l a y N o d e V i e w S t a t e " > < H e i g h t > 1 5 0 < / H e i g h t > < I s E x p a n d e d > t r u e < / I s E x p a n d e d > < W i d t h > 2 0 0 < / W i d t h > < / a : V a l u e > < / a : K e y V a l u e O f D i a g r a m O b j e c t K e y a n y T y p e z b w N T n L X > < a : K e y V a l u e O f D i a g r a m O b j e c t K e y a n y T y p e z b w N T n L X > < a : K e y > < K e y > T a b l e s \ T r a i n i n g \ C o l u m n s \ T r a i n i n g   P r o g r a m   N a m e < / K e y > < / a : K e y > < a : V a l u e   i : t y p e = " D i a g r a m D i s p l a y N o d e V i e w S t a t e " > < H e i g h t > 1 5 0 < / H e i g h t > < I s E x p a n d e d > t r u e < / I s E x p a n d e d > < W i d t h > 2 0 0 < / W i d t h > < / a : V a l u e > < / a : K e y V a l u e O f D i a g r a m O b j e c t K e y a n y T y p e z b w N T n L X > < a : K e y V a l u e O f D i a g r a m O b j e c t K e y a n y T y p e z b w N T n L X > < a : K e y > < K e y > T a b l e s \ T r a i n i n g \ C o l u m n s \ T r a i n i n g   T y p e < / K e y > < / a : K e y > < a : V a l u e   i : t y p e = " D i a g r a m D i s p l a y N o d e V i e w S t a t e " > < H e i g h t > 1 5 0 < / H e i g h t > < I s E x p a n d e d > t r u e < / I s E x p a n d e d > < W i d t h > 2 0 0 < / W i d t h > < / a : V a l u e > < / a : K e y V a l u e O f D i a g r a m O b j e c t K e y a n y T y p e z b w N T n L X > < a : K e y V a l u e O f D i a g r a m O b j e c t K e y a n y T y p e z b w N T n L X > < a : K e y > < K e y > T a b l e s \ T r a i n i n g \ C o l u m n s \ T r a i n i n g   O u t c o m e < / K e y > < / a : K e y > < a : V a l u e   i : t y p e = " D i a g r a m D i s p l a y N o d e V i e w S t a t e " > < H e i g h t > 1 5 0 < / H e i g h t > < I s E x p a n d e d > t r u e < / I s E x p a n d e d > < W i d t h > 2 0 0 < / W i d t h > < / a : V a l u e > < / a : K e y V a l u e O f D i a g r a m O b j e c t K e y a n y T y p e z b w N T n L X > < a : K e y V a l u e O f D i a g r a m O b j e c t K e y a n y T y p e z b w N T n L X > < a : K e y > < K e y > T a b l e s \ T r a i n i n g \ C o l u m n s \ T r a i n e r < / K e y > < / a : K e y > < a : V a l u e   i : t y p e = " D i a g r a m D i s p l a y N o d e V i e w S t a t e " > < H e i g h t > 1 5 0 < / H e i g h t > < I s E x p a n d e d > t r u e < / I s E x p a n d e d > < W i d t h > 2 0 0 < / W i d t h > < / a : V a l u e > < / a : K e y V a l u e O f D i a g r a m O b j e c t K e y a n y T y p e z b w N T n L X > < a : K e y V a l u e O f D i a g r a m O b j e c t K e y a n y T y p e z b w N T n L X > < a : K e y > < K e y > T a b l e s \ T r a i n i n g \ C o l u m n s \ T r a i n i n g   D u r a t i o n ( D a y s ) < / K e y > < / a : K e y > < a : V a l u e   i : t y p e = " D i a g r a m D i s p l a y N o d e V i e w S t a t e " > < H e i g h t > 1 5 0 < / H e i g h t > < I s E x p a n d e d > t r u e < / I s E x p a n d e d > < W i d t h > 2 0 0 < / W i d t h > < / a : V a l u e > < / a : K e y V a l u e O f D i a g r a m O b j e c t K e y a n y T y p e z b w N T n L X > < a : K e y V a l u e O f D i a g r a m O b j e c t K e y a n y T y p e z b w N T n L X > < a : K e y > < K e y > T a b l e s \ T r a i n i n g \ C o l u m n s \ T r a i n i n g   B u d g e t < / K e y > < / a : K e y > < a : V a l u e   i : t y p e = " D i a g r a m D i s p l a y N o d e V i e w S t a t e " > < H e i g h t > 1 5 0 < / H e i g h t > < I s E x p a n d e d > t r u e < / I s E x p a n d e d > < W i d t h > 2 0 0 < / W i d t h > < / a : V a l u e > < / a : K e y V a l u e O f D i a g r a m O b j e c t K e y a n y T y p e z b w N T n L X > < a : K e y V a l u e O f D i a g r a m O b j e c t K e y a n y T y p e z b w N T n L X > < a : K e y > < K e y > T a b l e s \ T r a i n i n g \ C o l u m n s \ T r a i n i n g   C o s t < / K e y > < / a : K e y > < a : V a l u e   i : t y p e = " D i a g r a m D i s p l a y N o d e V i e w S t a t e " > < H e i g h t > 1 5 0 < / H e i g h t > < I s E x p a n d e d > t r u e < / I s E x p a n d e d > < W i d t h > 2 0 0 < / W i d t h > < / a : V a l u e > < / a : K e y V a l u e O f D i a g r a m O b j e c t K e y a n y T y p e z b w N T n L X > < a : K e y V a l u e O f D i a g r a m O b j e c t K e y a n y T y p e z b w N T n L X > < a : K e y > < K e y > T a b l e s \ T r a i n i n g \ C o l u m n s \ P r e T e s t S c o r e < / K e y > < / a : K e y > < a : V a l u e   i : t y p e = " D i a g r a m D i s p l a y N o d e V i e w S t a t e " > < H e i g h t > 1 5 0 < / H e i g h t > < I s E x p a n d e d > t r u e < / I s E x p a n d e d > < W i d t h > 2 0 0 < / W i d t h > < / a : V a l u e > < / a : K e y V a l u e O f D i a g r a m O b j e c t K e y a n y T y p e z b w N T n L X > < a : K e y V a l u e O f D i a g r a m O b j e c t K e y a n y T y p e z b w N T n L X > < a : K e y > < K e y > T a b l e s \ T r a i n i n g \ C o l u m n s \ P o s t T e s t S c o r e < / K e y > < / a : K e y > < a : V a l u e   i : t y p e = " D i a g r a m D i s p l a y N o d e V i e w S t a t e " > < H e i g h t > 1 5 0 < / H e i g h t > < I s E x p a n d e d > t r u e < / I s E x p a n d e d > < W i d t h > 2 0 0 < / W i d t h > < / a : V a l u e > < / a : K e y V a l u e O f D i a g r a m O b j e c t K e y a n y T y p e z b w N T n L X > < a : K e y V a l u e O f D i a g r a m O b j e c t K e y a n y T y p e z b w N T n L X > < a : K e y > < K e y > T a b l e s \ T r a i n i n g \ C o l u m n s \ F e e d b a c k S c o r e < / K e y > < / a : K e y > < a : V a l u e   i : t y p e = " D i a g r a m D i s p l a y N o d e V i e w S t a t e " > < H e i g h t > 1 5 0 < / H e i g h t > < I s E x p a n d e d > t r u e < / I s E x p a n d e d > < W i d t h > 2 0 0 < / W i d t h > < / a : V a l u e > < / a : K e y V a l u e O f D i a g r a m O b j e c t K e y a n y T y p e z b w N T n L X > < a : K e y V a l u e O f D i a g r a m O b j e c t K e y a n y T y p e z b w N T n L X > < a : K e y > < K e y > T a b l e s \ T r a i n i n g \ C o l u m n s \ C e r t i f i c a t e I s s u e d < / K e y > < / a : K e y > < a : V a l u e   i : t y p e = " D i a g r a m D i s p l a y N o d e V i e w S t a t e " > < H e i g h t > 1 5 0 < / H e i g h t > < I s E x p a n d e d > t r u e < / I s E x p a n d e d > < W i d t h > 2 0 0 < / W i d t h > < / a : V a l u e > < / a : K e y V a l u e O f D i a g r a m O b j e c t K e y a n y T y p e z b w N T n L X > < a : K e y V a l u e O f D i a g r a m O b j e c t K e y a n y T y p e z b w N T n L X > < a : K e y > < K e y > T a b l e s \ T r a i n i n g \ C o l u m n s \ C o m p l e t i o n   S t a t u s < / K e y > < / a : K e y > < a : V a l u e   i : t y p e = " D i a g r a m D i s p l a y N o d e V i e w S t a t e " > < H e i g h t > 1 5 0 < / H e i g h t > < I s E x p a n d e d > t r u e < / I s E x p a n d e d > < W i d t h > 2 0 0 < / W i d t h > < / a : V a l u e > < / a : K e y V a l u e O f D i a g r a m O b j e c t K e y a n y T y p e z b w N T n L X > < a : K e y V a l u e O f D i a g r a m O b j e c t K e y a n y T y p e z b w N T n L X > < a : K e y > < K e y > T a b l e s \ T r a i n i n g \ C o l u m n s \ T r a i n i n g   D a t e   ( Y e a r ) < / K e y > < / a : K e y > < a : V a l u e   i : t y p e = " D i a g r a m D i s p l a y N o d e V i e w S t a t e " > < H e i g h t > 1 5 0 < / H e i g h t > < I s E x p a n d e d > t r u e < / I s E x p a n d e d > < W i d t h > 2 0 0 < / W i d t h > < / a : V a l u e > < / a : K e y V a l u e O f D i a g r a m O b j e c t K e y a n y T y p e z b w N T n L X > < a : K e y V a l u e O f D i a g r a m O b j e c t K e y a n y T y p e z b w N T n L X > < a : K e y > < K e y > T a b l e s \ T r a i n i n g \ C o l u m n s \ T r a i n i n g   D a t e   ( Q u a r t e r ) < / K e y > < / a : K e y > < a : V a l u e   i : t y p e = " D i a g r a m D i s p l a y N o d e V i e w S t a t e " > < H e i g h t > 1 5 0 < / H e i g h t > < I s E x p a n d e d > t r u e < / I s E x p a n d e d > < W i d t h > 2 0 0 < / W i d t h > < / a : V a l u e > < / a : K e y V a l u e O f D i a g r a m O b j e c t K e y a n y T y p e z b w N T n L X > < a : K e y V a l u e O f D i a g r a m O b j e c t K e y a n y T y p e z b w N T n L X > < a : K e y > < K e y > T a b l e s \ T r a i n i n g \ C o l u m n s \ T r a i n i n g   D a t e   ( M o n t h   I n d e x ) < / K e y > < / a : K e y > < a : V a l u e   i : t y p e = " D i a g r a m D i s p l a y N o d e V i e w S t a t e " > < H e i g h t > 1 5 0 < / H e i g h t > < I s E x p a n d e d > t r u e < / I s E x p a n d e d > < W i d t h > 2 0 0 < / W i d t h > < / a : V a l u e > < / a : K e y V a l u e O f D i a g r a m O b j e c t K e y a n y T y p e z b w N T n L X > < a : K e y V a l u e O f D i a g r a m O b j e c t K e y a n y T y p e z b w N T n L X > < a : K e y > < K e y > T a b l e s \ T r a i n i n g \ C o l u m n s \ T r a i n i n g   D a t e   ( M o n t h ) < / K e y > < / a : K e y > < a : V a l u e   i : t y p e = " D i a g r a m D i s p l a y N o d e V i e w S t a t e " > < H e i g h t > 1 5 0 < / H e i g h t > < I s E x p a n d e d > t r u e < / I s E x p a n d e d > < W i d t h > 2 0 0 < / W i d t h > < / a : V a l u e > < / a : K e y V a l u e O f D i a g r a m O b j e c t K e y a n y T y p e z b w N T n L X > < a : K e y V a l u e O f D i a g r a m O b j e c t K e y a n y T y p e z b w N T n L X > < a : K e y > < K e y > T a b l e s \ T r a i n i n g \ M e a s u r e s \ S u m   o f   T r a i n i n g   C o s t < / K e y > < / a : K e y > < a : V a l u e   i : t y p e = " D i a g r a m D i s p l a y N o d e V i e w S t a t e " > < H e i g h t > 1 5 0 < / H e i g h t > < I s E x p a n d e d > t r u e < / I s E x p a n d e d > < W i d t h > 2 0 0 < / W i d t h > < / a : V a l u e > < / a : K e y V a l u e O f D i a g r a m O b j e c t K e y a n y T y p e z b w N T n L X > < a : K e y V a l u e O f D i a g r a m O b j e c t K e y a n y T y p e z b w N T n L X > < a : K e y > < K e y > T a b l e s \ T r a i n i n g \ S u m   o f   T r a i n i n g   C o s t \ A d d i t i o n a l   I n f o \ I m p l i c i t   M e a s u r e < / K e y > < / a : K e y > < a : V a l u e   i : t y p e = " D i a g r a m D i s p l a y V i e w S t a t e I D i a g r a m T a g A d d i t i o n a l I n f o " / > < / a : K e y V a l u e O f D i a g r a m O b j e c t K e y a n y T y p e z b w N T n L X > < a : K e y V a l u e O f D i a g r a m O b j e c t K e y a n y T y p e z b w N T n L X > < a : K e y > < K e y > T a b l e s \ T r a i n i n g \ M e a s u r e s \ S u m   o f   T r a i n i n g   D u r a t i o n ( D a y s ) < / K e y > < / a : K e y > < a : V a l u e   i : t y p e = " D i a g r a m D i s p l a y N o d e V i e w S t a t e " > < H e i g h t > 1 5 0 < / H e i g h t > < I s E x p a n d e d > t r u e < / I s E x p a n d e d > < W i d t h > 2 0 0 < / W i d t h > < / a : V a l u e > < / a : K e y V a l u e O f D i a g r a m O b j e c t K e y a n y T y p e z b w N T n L X > < a : K e y V a l u e O f D i a g r a m O b j e c t K e y a n y T y p e z b w N T n L X > < a : K e y > < K e y > T a b l e s \ T r a i n i n g \ S u m   o f   T r a i n i n g   D u r a t i o n ( D a y s ) \ A d d i t i o n a l   I n f o \ I m p l i c i t   M e a s u r e < / K e y > < / a : K e y > < a : V a l u e   i : t y p e = " D i a g r a m D i s p l a y V i e w S t a t e I D i a g r a m T a g A d d i t i o n a l I n f o " / > < / a : K e y V a l u e O f D i a g r a m O b j e c t K e y a n y T y p e z b w N T n L X > < a : K e y V a l u e O f D i a g r a m O b j e c t K e y a n y T y p e z b w N T n L X > < a : K e y > < K e y > T a b l e s \ T r a i n i n g \ M e a s u r e s \ S u m   o f   T r a i n i n g   B u d g e t < / K e y > < / a : K e y > < a : V a l u e   i : t y p e = " D i a g r a m D i s p l a y N o d e V i e w S t a t e " > < H e i g h t > 1 5 0 < / H e i g h t > < I s E x p a n d e d > t r u e < / I s E x p a n d e d > < W i d t h > 2 0 0 < / W i d t h > < / a : V a l u e > < / a : K e y V a l u e O f D i a g r a m O b j e c t K e y a n y T y p e z b w N T n L X > < a : K e y V a l u e O f D i a g r a m O b j e c t K e y a n y T y p e z b w N T n L X > < a : K e y > < K e y > T a b l e s \ T r a i n i n g \ S u m   o f   T r a i n i n g   B u d g e t \ A d d i t i o n a l   I n f o \ I m p l i c i t   M e a s u r e < / K e y > < / a : K e y > < a : V a l u e   i : t y p e = " D i a g r a m D i s p l a y V i e w S t a t e I D i a g r a m T a g A d d i t i o n a l I n f o " / > < / a : K e y V a l u e O f D i a g r a m O b j e c t K e y a n y T y p e z b w N T n L X > < a : K e y V a l u e O f D i a g r a m O b j e c t K e y a n y T y p e z b w N T n L X > < a : K e y > < K e y > T a b l e s \ T r a i n i n g \ M e a s u r e s \ C o u n t   o f   T r a i n i n g   D a t e   ( Y e a r ) < / K e y > < / a : K e y > < a : V a l u e   i : t y p e = " D i a g r a m D i s p l a y N o d e V i e w S t a t e " > < H e i g h t > 1 5 0 < / H e i g h t > < I s E x p a n d e d > t r u e < / I s E x p a n d e d > < W i d t h > 2 0 0 < / W i d t h > < / a : V a l u e > < / a : K e y V a l u e O f D i a g r a m O b j e c t K e y a n y T y p e z b w N T n L X > < a : K e y V a l u e O f D i a g r a m O b j e c t K e y a n y T y p e z b w N T n L X > < a : K e y > < K e y > T a b l e s \ T r a i n i n g \ C o u n t   o f   T r a i n i n g   D a t e   ( Y e a r ) \ A d d i t i o n a l   I n f o \ I m p l i c i t   M e a s u r e < / K e y > < / a : K e y > < a : V a l u e   i : t y p e = " D i a g r a m D i s p l a y V i e w S t a t e I D i a g r a m T a g A d d i t i o n a l I n f o " / > < / a : K e y V a l u e O f D i a g r a m O b j e c t K e y a n y T y p e z b w N T n L X > < a : K e y V a l u e O f D i a g r a m O b j e c t K e y a n y T y p e z b w N T n L X > < a : K e y > < K e y > T a b l e s \ T r a i n i n g \ M e a s u r e s \ S u m   o f   E m p l o y e e   I D < / K e y > < / a : K e y > < a : V a l u e   i : t y p e = " D i a g r a m D i s p l a y N o d e V i e w S t a t e " > < H e i g h t > 1 5 0 < / H e i g h t > < I s E x p a n d e d > t r u e < / I s E x p a n d e d > < W i d t h > 2 0 0 < / W i d t h > < / a : V a l u e > < / a : K e y V a l u e O f D i a g r a m O b j e c t K e y a n y T y p e z b w N T n L X > < a : K e y V a l u e O f D i a g r a m O b j e c t K e y a n y T y p e z b w N T n L X > < a : K e y > < K e y > T a b l e s \ T r a i n i n g \ S u m   o f   E m p l o y e e   I D \ A d d i t i o n a l   I n f o \ I m p l i c i t   M e a s u r e < / K e y > < / a : K e y > < a : V a l u e   i : t y p e = " D i a g r a m D i s p l a y V i e w S t a t e I D i a g r a m T a g A d d i t i o n a l I n f o " / > < / a : K e y V a l u e O f D i a g r a m O b j e c t K e y a n y T y p e z b w N T n L X > < a : K e y V a l u e O f D i a g r a m O b j e c t K e y a n y T y p e z b w N T n L X > < a : K e y > < K e y > T a b l e s \ T r a i n i n g \ M e a s u r e s \ C o u n t   o f   E m p l o y e e   I D < / K e y > < / a : K e y > < a : V a l u e   i : t y p e = " D i a g r a m D i s p l a y N o d e V i e w S t a t e " > < H e i g h t > 1 5 0 < / H e i g h t > < I s E x p a n d e d > t r u e < / I s E x p a n d e d > < W i d t h > 2 0 0 < / W i d t h > < / a : V a l u e > < / a : K e y V a l u e O f D i a g r a m O b j e c t K e y a n y T y p e z b w N T n L X > < a : K e y V a l u e O f D i a g r a m O b j e c t K e y a n y T y p e z b w N T n L X > < a : K e y > < K e y > T a b l e s \ T r a i n i n g \ C o u n t   o f   E m p l o y e e   I D \ A d d i t i o n a l   I n f o \ I m p l i c i t   M e a s u r e < / K e y > < / a : K e y > < a : V a l u e   i : t y p e = " D i a g r a m D i s p l a y V i e w S t a t e I D i a g r a m T a g A d d i t i o n a l I n f o " / > < / a : K e y V a l u e O f D i a g r a m O b j e c t K e y a n y T y p e z b w N T n L X > < a : K e y V a l u e O f D i a g r a m O b j e c t K e y a n y T y p e z b w N T n L X > < a : K e y > < K e y > T a b l e s \ T r a i n i n g \ M e a s u r e s \ A v e r a g e   o f   T r a i n i n g   D u r a t i o n ( D a y s ) < / K e y > < / a : K e y > < a : V a l u e   i : t y p e = " D i a g r a m D i s p l a y N o d e V i e w S t a t e " > < H e i g h t > 1 5 0 < / H e i g h t > < I s E x p a n d e d > t r u e < / I s E x p a n d e d > < W i d t h > 2 0 0 < / W i d t h > < / a : V a l u e > < / a : K e y V a l u e O f D i a g r a m O b j e c t K e y a n y T y p e z b w N T n L X > < a : K e y V a l u e O f D i a g r a m O b j e c t K e y a n y T y p e z b w N T n L X > < a : K e y > < K e y > T a b l e s \ T r a i n i n g \ A v e r a g e   o f   T r a i n i n g   D u r a t i o n ( D a y s ) \ A d d i t i o n a l   I n f o \ I m p l i c i t   M e a s u r e < / K e y > < / a : K e y > < a : V a l u e   i : t y p e = " D i a g r a m D i s p l a y V i e w S t a t e I D i a g r a m T a g A d d i t i o n a l I n f o " / > < / a : K e y V a l u e O f D i a g r a m O b j e c t K e y a n y T y p e z b w N T n L X > < a : K e y V a l u e O f D i a g r a m O b j e c t K e y a n y T y p e z b w N T n L X > < a : K e y > < K e y > T a b l e s \ T r a i n i n g \ M e a s u r e s \ S u m   o f   P r e T e s t S c o r e < / K e y > < / a : K e y > < a : V a l u e   i : t y p e = " D i a g r a m D i s p l a y N o d e V i e w S t a t e " > < H e i g h t > 1 5 0 < / H e i g h t > < I s E x p a n d e d > t r u e < / I s E x p a n d e d > < W i d t h > 2 0 0 < / W i d t h > < / a : V a l u e > < / a : K e y V a l u e O f D i a g r a m O b j e c t K e y a n y T y p e z b w N T n L X > < a : K e y V a l u e O f D i a g r a m O b j e c t K e y a n y T y p e z b w N T n L X > < a : K e y > < K e y > T a b l e s \ T r a i n i n g \ S u m   o f   P r e T e s t S c o r e \ A d d i t i o n a l   I n f o \ I m p l i c i t   M e a s u r e < / K e y > < / a : K e y > < a : V a l u e   i : t y p e = " D i a g r a m D i s p l a y V i e w S t a t e I D i a g r a m T a g A d d i t i o n a l I n f o " / > < / a : K e y V a l u e O f D i a g r a m O b j e c t K e y a n y T y p e z b w N T n L X > < a : K e y V a l u e O f D i a g r a m O b j e c t K e y a n y T y p e z b w N T n L X > < a : K e y > < K e y > T a b l e s \ T r a i n i n g \ M e a s u r e s \ A v e r a g e   o f   P r e T e s t S c o r e < / K e y > < / a : K e y > < a : V a l u e   i : t y p e = " D i a g r a m D i s p l a y N o d e V i e w S t a t e " > < H e i g h t > 1 5 0 < / H e i g h t > < I s E x p a n d e d > t r u e < / I s E x p a n d e d > < W i d t h > 2 0 0 < / W i d t h > < / a : V a l u e > < / a : K e y V a l u e O f D i a g r a m O b j e c t K e y a n y T y p e z b w N T n L X > < a : K e y V a l u e O f D i a g r a m O b j e c t K e y a n y T y p e z b w N T n L X > < a : K e y > < K e y > T a b l e s \ T r a i n i n g \ A v e r a g e   o f   P r e T e s t S c o r e \ A d d i t i o n a l   I n f o \ I m p l i c i t   M e a s u r e < / K e y > < / a : K e y > < a : V a l u e   i : t y p e = " D i a g r a m D i s p l a y V i e w S t a t e I D i a g r a m T a g A d d i t i o n a l I n f o " / > < / a : K e y V a l u e O f D i a g r a m O b j e c t K e y a n y T y p e z b w N T n L X > < a : K e y V a l u e O f D i a g r a m O b j e c t K e y a n y T y p e z b w N T n L X > < a : K e y > < K e y > T a b l e s \ T r a i n i n g \ M e a s u r e s \ S u m   o f   P o s t T e s t S c o r e < / K e y > < / a : K e y > < a : V a l u e   i : t y p e = " D i a g r a m D i s p l a y N o d e V i e w S t a t e " > < H e i g h t > 1 5 0 < / H e i g h t > < I s E x p a n d e d > t r u e < / I s E x p a n d e d > < W i d t h > 2 0 0 < / W i d t h > < / a : V a l u e > < / a : K e y V a l u e O f D i a g r a m O b j e c t K e y a n y T y p e z b w N T n L X > < a : K e y V a l u e O f D i a g r a m O b j e c t K e y a n y T y p e z b w N T n L X > < a : K e y > < K e y > T a b l e s \ T r a i n i n g \ S u m   o f   P o s t T e s t S c o r e \ A d d i t i o n a l   I n f o \ I m p l i c i t   M e a s u r e < / K e y > < / a : K e y > < a : V a l u e   i : t y p e = " D i a g r a m D i s p l a y V i e w S t a t e I D i a g r a m T a g A d d i t i o n a l I n f o " / > < / a : K e y V a l u e O f D i a g r a m O b j e c t K e y a n y T y p e z b w N T n L X > < a : K e y V a l u e O f D i a g r a m O b j e c t K e y a n y T y p e z b w N T n L X > < a : K e y > < K e y > T a b l e s \ T r a i n i n g \ M e a s u r e s \ A v e r a g e   o f   P o s t T e s t S c o r e < / K e y > < / a : K e y > < a : V a l u e   i : t y p e = " D i a g r a m D i s p l a y N o d e V i e w S t a t e " > < H e i g h t > 1 5 0 < / H e i g h t > < I s E x p a n d e d > t r u e < / I s E x p a n d e d > < W i d t h > 2 0 0 < / W i d t h > < / a : V a l u e > < / a : K e y V a l u e O f D i a g r a m O b j e c t K e y a n y T y p e z b w N T n L X > < a : K e y V a l u e O f D i a g r a m O b j e c t K e y a n y T y p e z b w N T n L X > < a : K e y > < K e y > T a b l e s \ T r a i n i n g \ A v e r a g e   o f   P o s t T e s t S c o r e \ A d d i t i o n a l   I n f o \ I m p l i c i t   M e a s u r e < / K e y > < / a : K e y > < a : V a l u e   i : t y p e = " D i a g r a m D i s p l a y V i e w S t a t e I D i a g r a m T a g A d d i t i o n a l I n f o " / > < / a : K e y V a l u e O f D i a g r a m O b j e c t K e y a n y T y p e z b w N T n L X > < a : K e y V a l u e O f D i a g r a m O b j e c t K e y a n y T y p e z b w N T n L X > < a : K e y > < K e y > T a b l e s \ T r a i n i n g \ M e a s u r e s \ S u m   o f   F e e d b a c k S c o r e < / K e y > < / a : K e y > < a : V a l u e   i : t y p e = " D i a g r a m D i s p l a y N o d e V i e w S t a t e " > < H e i g h t > 1 5 0 < / H e i g h t > < I s E x p a n d e d > t r u e < / I s E x p a n d e d > < W i d t h > 2 0 0 < / W i d t h > < / a : V a l u e > < / a : K e y V a l u e O f D i a g r a m O b j e c t K e y a n y T y p e z b w N T n L X > < a : K e y V a l u e O f D i a g r a m O b j e c t K e y a n y T y p e z b w N T n L X > < a : K e y > < K e y > T a b l e s \ T r a i n i n g \ S u m   o f   F e e d b a c k S c o r e \ A d d i t i o n a l   I n f o \ I m p l i c i t   M e a s u r e < / K e y > < / a : K e y > < a : V a l u e   i : t y p e = " D i a g r a m D i s p l a y V i e w S t a t e I D i a g r a m T a g A d d i t i o n a l I n f o " / > < / a : K e y V a l u e O f D i a g r a m O b j e c t K e y a n y T y p e z b w N T n L X > < a : K e y V a l u e O f D i a g r a m O b j e c t K e y a n y T y p e z b w N T n L X > < a : K e y > < K e y > T a b l e s \ T r a i n i n g \ M e a s u r e s \ A v e r a g e   o f   F e e d b a c k S c o r e < / K e y > < / a : K e y > < a : V a l u e   i : t y p e = " D i a g r a m D i s p l a y N o d e V i e w S t a t e " > < H e i g h t > 1 5 0 < / H e i g h t > < I s E x p a n d e d > t r u e < / I s E x p a n d e d > < W i d t h > 2 0 0 < / W i d t h > < / a : V a l u e > < / a : K e y V a l u e O f D i a g r a m O b j e c t K e y a n y T y p e z b w N T n L X > < a : K e y V a l u e O f D i a g r a m O b j e c t K e y a n y T y p e z b w N T n L X > < a : K e y > < K e y > T a b l e s \ T r a i n i n g \ A v e r a g e   o f   F e e d b a c k S c o r e \ A d d i t i o n a l   I n f o \ I m p l i c i t   M e a s u r e < / K e y > < / a : K e y > < a : V a l u e   i : t y p e = " D i a g r a m D i s p l a y V i e w S t a t e I D i a g r a m T a g A d d i t i o n a l I n f o " / > < / a : K e y V a l u e O f D i a g r a m O b j e c t K e y a n y T y p e z b w N T n L X > < a : K e y V a l u e O f D i a g r a m O b j e c t K e y a n y T y p e z b w N T n L X > < a : K e y > < K e y > T a b l e s \ T r a i n i n g \ M e a s u r e s \ A v e r a g e   o f   T r a i n i n g   C o s t < / K e y > < / a : K e y > < a : V a l u e   i : t y p e = " D i a g r a m D i s p l a y N o d e V i e w S t a t e " > < H e i g h t > 1 5 0 < / H e i g h t > < I s E x p a n d e d > t r u e < / I s E x p a n d e d > < W i d t h > 2 0 0 < / W i d t h > < / a : V a l u e > < / a : K e y V a l u e O f D i a g r a m O b j e c t K e y a n y T y p e z b w N T n L X > < a : K e y V a l u e O f D i a g r a m O b j e c t K e y a n y T y p e z b w N T n L X > < a : K e y > < K e y > T a b l e s \ T r a i n i n g \ A v e r a g e   o f   T r a i n i n g   C o s t \ A d d i t i o n a l   I n f o \ I m p l i c i t   M e a s u r e < / K e y > < / a : K e y > < a : V a l u e   i : t y p e = " D i a g r a m D i s p l a y V i e w S t a t e I D i a g r a m T a g A d d i t i o n a l I n f o " / > < / a : K e y V a l u e O f D i a g r a m O b j e c t K e y a n y T y p e z b w N T n L X > < a : K e y V a l u e O f D i a g r a m O b j e c t K e y a n y T y p e z b w N T n L X > < a : K e y > < K e y > T a b l e s \ T r a i n i n g \ M e a s u r e s \ C o u n t   o f   C e r t i f i c a t e I s s u e d < / K e y > < / a : K e y > < a : V a l u e   i : t y p e = " D i a g r a m D i s p l a y N o d e V i e w S t a t e " > < H e i g h t > 1 5 0 < / H e i g h t > < I s E x p a n d e d > t r u e < / I s E x p a n d e d > < W i d t h > 2 0 0 < / W i d t h > < / a : V a l u e > < / a : K e y V a l u e O f D i a g r a m O b j e c t K e y a n y T y p e z b w N T n L X > < a : K e y V a l u e O f D i a g r a m O b j e c t K e y a n y T y p e z b w N T n L X > < a : K e y > < K e y > T a b l e s \ T r a i n i n g \ C o u n t   o f   C e r t i f i c a t e I s s u e d \ A d d i t i o n a l   I n f o \ I m p l i c i t   M e a s u r e < / K e y > < / a : K e y > < a : V a l u e   i : t y p e = " D i a g r a m D i s p l a y V i e w S t a t e I D i a g r a m T a g A d d i t i o n a l I n f o " / > < / a : K e y V a l u e O f D i a g r a m O b j e c t K e y a n y T y p e z b w N T n L X > < a : K e y V a l u e O f D i a g r a m O b j e c t K e y a n y T y p e z b w N T n L X > < a : K e y > < K e y > T a b l e s \ T r a i n i n g \ M e a s u r e s \ C o u n t   o f   T r a i n i n g   P r o g r a m   N a m e < / K e y > < / a : K e y > < a : V a l u e   i : t y p e = " D i a g r a m D i s p l a y N o d e V i e w S t a t e " > < H e i g h t > 1 5 0 < / H e i g h t > < I s E x p a n d e d > t r u e < / I s E x p a n d e d > < W i d t h > 2 0 0 < / W i d t h > < / a : V a l u e > < / a : K e y V a l u e O f D i a g r a m O b j e c t K e y a n y T y p e z b w N T n L X > < a : K e y V a l u e O f D i a g r a m O b j e c t K e y a n y T y p e z b w N T n L X > < a : K e y > < K e y > T a b l e s \ T r a i n i n g \ C o u n t   o f   T r a i n i n g   P r o g r a m   N a m e \ A d d i t i o n a l   I n f o \ I m p l i c i t   M e a s u r e < / K e y > < / a : K e y > < a : V a l u e   i : t y p e = " D i a g r a m D i s p l a y V i e w S t a t e I D i a g r a m T a g A d d i t i o n a l I n f o " / > < / a : K e y V a l u e O f D i a g r a m O b j e c t K e y a n y T y p e z b w N T n L X > < a : K e y V a l u e O f D i a g r a m O b j e c t K e y a n y T y p e z b w N T n L X > < a : K e y > < K e y > T a b l e s \ D a t e   T a b l e < / K e y > < / a : K e y > < a : V a l u e   i : t y p e = " D i a g r a m D i s p l a y N o d e V i e w S t a t e " > < H e i g h t > 1 5 0 < / H e i g h t > < I s E x p a n d e d > t r u e < / I s E x p a n d e d > < L a y e d O u t > t r u e < / L a y e d O u t > < L e f t > 3 2 9 . 9 0 3 8 1 0 5 6 7 6 6 5 8 < / L e f t > < T a b I n d e x > 1 < / T a b I n d e x > < W i d t h > 2 0 0 < / W i d t h > < / a : V a l u e > < / a : K e y V a l u e O f D i a g r a m O b j e c t K e y a n y T y p e z b w N T n L X > < a : K e y V a l u e O f D i a g r a m O b j e c t K e y a n y T y p e z b w N T n L X > < a : K e y > < K e y > T a b l e s \ D a t e   T a b l e \ C o l u m n s \ D a t e < / K e y > < / a : K e y > < a : V a l u e   i : t y p e = " D i a g r a m D i s p l a y N o d e V i e w S t a t e " > < H e i g h t > 1 5 0 < / H e i g h t > < I s E x p a n d e d > t r u e < / I s E x p a n d e d > < W i d t h > 2 0 0 < / W i d t h > < / a : V a l u e > < / a : K e y V a l u e O f D i a g r a m O b j e c t K e y a n y T y p e z b w N T n L X > < a : K e y V a l u e O f D i a g r a m O b j e c t K e y a n y T y p e z b w N T n L X > < a : K e y > < K e y > T a b l e s \ D a t e   T a b l e \ C o l u m n s \ M o n t h < / K e y > < / a : K e y > < a : V a l u e   i : t y p e = " D i a g r a m D i s p l a y N o d e V i e w S t a t e " > < H e i g h t > 1 5 0 < / H e i g h t > < I s E x p a n d e d > t r u e < / I s E x p a n d e d > < W i d t h > 2 0 0 < / W i d t h > < / a : V a l u e > < / a : K e y V a l u e O f D i a g r a m O b j e c t K e y a n y T y p e z b w N T n L X > < a : K e y V a l u e O f D i a g r a m O b j e c t K e y a n y T y p e z b w N T n L X > < a : K e y > < K e y > T a b l e s \ D a t e   T a b l e \ C o l u m n s \ M o n t h   N a m e < / K e y > < / a : K e y > < a : V a l u e   i : t y p e = " D i a g r a m D i s p l a y N o d e V i e w S t a t e " > < H e i g h t > 1 5 0 < / H e i g h t > < I s E x p a n d e d > t r u e < / I s E x p a n d e d > < W i d t h > 2 0 0 < / W i d t h > < / a : V a l u e > < / a : K e y V a l u e O f D i a g r a m O b j e c t K e y a n y T y p e z b w N T n L X > < a : K e y V a l u e O f D i a g r a m O b j e c t K e y a n y T y p e z b w N T n L X > < a : K e y > < K e y > T a b l e s \ D a t e   T a b l e \ C o l u m n s \ Y e a r < / K e y > < / a : K e y > < a : V a l u e   i : t y p e = " D i a g r a m D i s p l a y N o d e V i e w S t a t e " > < H e i g h t > 1 5 0 < / H e i g h t > < I s E x p a n d e d > t r u e < / I s E x p a n d e d > < W i d t h > 2 0 0 < / W i d t h > < / a : V a l u e > < / a : K e y V a l u e O f D i a g r a m O b j e c t K e y a n y T y p e z b w N T n L X > < a : K e y V a l u e O f D i a g r a m O b j e c t K e y a n y T y p e z b w N T n L X > < a : K e y > < K e y > T a b l e s \ A < / K e y > < / a : K e y > < a : V a l u e   i : t y p e = " D i a g r a m D i s p l a y N o d e V i e w S t a t e " > < H e i g h t > 1 5 0 < / H e i g h t > < I s E x p a n d e d > t r u e < / I s E x p a n d e d > < L a y e d O u t > t r u e < / L a y e d O u t > < L e f t > 1 6 3 5 . 9 0 3 8 1 0 5 6 7 6 6 5 9 < / L e f t > < T a b I n d e x > 3 < / T a b I n d e x > < T o p > 6 4 5 < / T o p > < W i d t h > 2 0 0 < / W i d t h > < / a : V a l u e > < / a : K e y V a l u e O f D i a g r a m O b j e c t K e y a n y T y p e z b w N T n L X > < a : K e y V a l u e O f D i a g r a m O b j e c t K e y a n y T y p e z b w N T n L X > < a : K e y > < K e y > T a b l e s \ A \ C o l u m n s \ d a x < / K e y > < / a : K e y > < a : V a l u e   i : t y p e = " D i a g r a m D i s p l a y N o d e V i e w S t a t e " > < H e i g h t > 1 5 0 < / H e i g h t > < I s E x p a n d e d > t r u e < / I s E x p a n d e d > < W i d t h > 2 0 0 < / W i d t h > < / a : V a l u e > < / a : K e y V a l u e O f D i a g r a m O b j e c t K e y a n y T y p e z b w N T n L X > < a : K e y V a l u e O f D i a g r a m O b j e c t K e y a n y T y p e z b w N T n L X > < a : K e y > < K e y > T a b l e s \ A \ M e a s u r e s \ p r e _ p e r D a y C o s t < / K e y > < / a : K e y > < a : V a l u e   i : t y p e = " D i a g r a m D i s p l a y N o d e V i e w S t a t e " > < H e i g h t > 1 5 0 < / H e i g h t > < I s E x p a n d e d > t r u e < / I s E x p a n d e d > < W i d t h > 2 0 0 < / W i d t h > < / a : V a l u e > < / a : K e y V a l u e O f D i a g r a m O b j e c t K e y a n y T y p e z b w N T n L X > < a : K e y V a l u e O f D i a g r a m O b j e c t K e y a n y T y p e z b w N T n L X > < a : K e y > < K e y > T a b l e s \ A \ M e a s u r e s \ c o s t   p e r   p a r t i c i p a n t < / K e y > < / a : K e y > < a : V a l u e   i : t y p e = " D i a g r a m D i s p l a y N o d e V i e w S t a t e " > < H e i g h t > 1 5 0 < / H e i g h t > < I s E x p a n d e d > t r u e < / I s E x p a n d e d > < W i d t h > 2 0 0 < / W i d t h > < / a : V a l u e > < / a : K e y V a l u e O f D i a g r a m O b j e c t K e y a n y T y p e z b w N T n L X > < a : K e y V a l u e O f D i a g r a m O b j e c t K e y a n y T y p e z b w N T n L X > < a : K e y > < K e y > T a b l e s \ A \ M e a s u r e s \ c o s t   v s   b u d g e t < / K e y > < / a : K e y > < a : V a l u e   i : t y p e = " D i a g r a m D i s p l a y N o d e V i e w S t a t e " > < H e i g h t > 1 5 0 < / H e i g h t > < I s E x p a n d e d > t r u e < / I s E x p a n d e d > < W i d t h > 2 0 0 < / W i d t h > < / a : V a l u e > < / a : K e y V a l u e O f D i a g r a m O b j e c t K e y a n y T y p e z b w N T n L X > < a : K e y V a l u e O f D i a g r a m O b j e c t K e y a n y T y p e z b w N T n L X > < a : K e y > < K e y > T a b l e s \ A \ M e a s u r e s \ p e r _ d a y _ c o s t < / K e y > < / a : K e y > < a : V a l u e   i : t y p e = " D i a g r a m D i s p l a y N o d e V i e w S t a t e " > < H e i g h t > 1 5 0 < / H e i g h t > < I s E x p a n d e d > t r u e < / I s E x p a n d e d > < W i d t h > 2 0 0 < / W i d t h > < / a : V a l u e > < / a : K e y V a l u e O f D i a g r a m O b j e c t K e y a n y T y p e z b w N T n L X > < a : K e y V a l u e O f D i a g r a m O b j e c t K e y a n y T y p e z b w N T n L X > < a : K e y > < K e y > T a b l e s \ A \ M e a s u r e s \ e m p _ c o m p l e t e d _ t r a i n i n g < / K e y > < / a : K e y > < a : V a l u e   i : t y p e = " D i a g r a m D i s p l a y N o d e V i e w S t a t e " > < H e i g h t > 1 5 0 < / H e i g h t > < I s E x p a n d e d > t r u e < / I s E x p a n d e d > < W i d t h > 2 0 0 < / W i d t h > < / a : V a l u e > < / a : K e y V a l u e O f D i a g r a m O b j e c t K e y a n y T y p e z b w N T n L X > < a : K e y V a l u e O f D i a g r a m O b j e c t K e y a n y T y p e z b w N T n L X > < a : K e y > < K e y > T a b l e s \ A \ M e a s u r e s \ c o m p l e t i o n % < / K e y > < / a : K e y > < a : V a l u e   i : t y p e = " D i a g r a m D i s p l a y N o d e V i e w S t a t e " > < H e i g h t > 1 5 0 < / H e i g h t > < I s E x p a n d e d > t r u e < / I s E x p a n d e d > < W i d t h > 2 0 0 < / W i d t h > < / a : V a l u e > < / a : K e y V a l u e O f D i a g r a m O b j e c t K e y a n y T y p e z b w N T n L X > < a : K e y V a l u e O f D i a g r a m O b j e c t K e y a n y T y p e z b w N T n L X > < a : K e y > < K e y > T a b l e s \ A \ M e a s u r e s \ e m p _ p a s s e d _ t r a i n i n g < / K e y > < / a : K e y > < a : V a l u e   i : t y p e = " D i a g r a m D i s p l a y N o d e V i e w S t a t e " > < H e i g h t > 1 5 0 < / H e i g h t > < I s E x p a n d e d > t r u e < / I s E x p a n d e d > < W i d t h > 2 0 0 < / W i d t h > < / a : V a l u e > < / a : K e y V a l u e O f D i a g r a m O b j e c t K e y a n y T y p e z b w N T n L X > < a : K e y V a l u e O f D i a g r a m O b j e c t K e y a n y T y p e z b w N T n L X > < a : K e y > < K e y > T a b l e s \ A \ M e a s u r e s \ e m p _ s u c c e s s   r a t e < / K e y > < / a : K e y > < a : V a l u e   i : t y p e = " D i a g r a m D i s p l a y N o d e V i e w S t a t e " > < H e i g h t > 1 5 0 < / H e i g h t > < I s E x p a n d e d > t r u e < / I s E x p a n d e d > < W i d t h > 2 0 0 < / W i d t h > < / a : V a l u e > < / a : K e y V a l u e O f D i a g r a m O b j e c t K e y a n y T y p e z b w N T n L X > < a : K e y V a l u e O f D i a g r a m O b j e c t K e y a n y T y p e z b w N T n L X > < a : K e y > < K e y > T a b l e s \ A \ M e a s u r e s \ P e r f o r m a n c e   G r o w t h < / K e y > < / a : K e y > < a : V a l u e   i : t y p e = " D i a g r a m D i s p l a y N o d e V i e w S t a t e " > < H e i g h t > 1 5 0 < / H e i g h t > < I s E x p a n d e d > t r u e < / I s E x p a n d e d > < W i d t h > 2 0 0 < / W i d t h > < / a : V a l u e > < / a : K e y V a l u e O f D i a g r a m O b j e c t K e y a n y T y p e z b w N T n L X > < a : K e y V a l u e O f D i a g r a m O b j e c t K e y a n y T y p e z b w N T n L X > < a : K e y > < K e y > T a b l e s \ A \ M e a s u r e s \ l a s t   y e a r < / K e y > < / a : K e y > < a : V a l u e   i : t y p e = " D i a g r a m D i s p l a y N o d e V i e w S t a t e " > < H e i g h t > 1 5 0 < / H e i g h t > < I s E x p a n d e d > t r u e < / I s E x p a n d e d > < W i d t h > 2 0 0 < / W i d t h > < / a : V a l u e > < / a : K e y V a l u e O f D i a g r a m O b j e c t K e y a n y T y p e z b w N T n L X > < a : K e y V a l u e O f D i a g r a m O b j e c t K e y a n y T y p e z b w N T n L X > < a : K e y > < K e y > T a b l e s \ A \ M e a s u r e s \ p r o g r a m _ s c o r e < / K e y > < / a : K e y > < a : V a l u e   i : t y p e = " D i a g r a m D i s p l a y N o d e V i e w S t a t e " > < H e i g h t > 1 5 0 < / H e i g h t > < I s E x p a n d e d > t r u e < / I s E x p a n d e d > < W i d t h > 2 0 0 < / W i d t h > < / a : V a l u e > < / a : K e y V a l u e O f D i a g r a m O b j e c t K e y a n y T y p e z b w N T n L X > < a : K e y V a l u e O f D i a g r a m O b j e c t K e y a n y T y p e z b w N T n L X > < a : K e y > < K e y > T a b l e s \ c a l c u l a t i o n _ c h a n g e < / K e y > < / a : K e y > < a : V a l u e   i : t y p e = " D i a g r a m D i s p l a y N o d e V i e w S t a t e " > < H e i g h t > 1 5 0 < / H e i g h t > < I s E x p a n d e d > t r u e < / I s E x p a n d e d > < L a y e d O u t > t r u e < / L a y e d O u t > < L e f t > 3 3 5 . 9 0 3 8 1 0 5 6 7 6 6 5 9 1 < / L e f t > < T a b I n d e x > 2 < / T a b I n d e x > < T o p > 2 6 0 < / T o p > < W i d t h > 2 0 0 < / W i d t h > < / a : V a l u e > < / a : K e y V a l u e O f D i a g r a m O b j e c t K e y a n y T y p e z b w N T n L X > < a : K e y V a l u e O f D i a g r a m O b j e c t K e y a n y T y p e z b w N T n L X > < a : K e y > < K e y > T a b l e s \ c a l c u l a t i o n _ c h a n g e \ C o l u m n s \ Y e a r < / K e y > < / a : K e y > < a : V a l u e   i : t y p e = " D i a g r a m D i s p l a y N o d e V i e w S t a t e " > < H e i g h t > 1 5 0 < / H e i g h t > < I s E x p a n d e d > t r u e < / I s E x p a n d e d > < W i d t h > 2 0 0 < / W i d t h > < / a : V a l u e > < / a : K e y V a l u e O f D i a g r a m O b j e c t K e y a n y T y p e z b w N T n L X > < a : K e y V a l u e O f D i a g r a m O b j e c t K e y a n y T y p e z b w N T n L X > < a : K e y > < K e y > T a b l e s \ c a l c u l a t i o n _ c h a n g e \ C o l u m n s \ E m p l o y e e P a r t i c i p a t i o n _ D i f f e r e n c e < / K e y > < / a : K e y > < a : V a l u e   i : t y p e = " D i a g r a m D i s p l a y N o d e V i e w S t a t e " > < H e i g h t > 1 5 0 < / H e i g h t > < I s E x p a n d e d > t r u e < / I s E x p a n d e d > < W i d t h > 2 0 0 < / W i d t h > < / a : V a l u e > < / a : K e y V a l u e O f D i a g r a m O b j e c t K e y a n y T y p e z b w N T n L X > < a : K e y V a l u e O f D i a g r a m O b j e c t K e y a n y T y p e z b w N T n L X > < a : K e y > < K e y > T a b l e s \ c a l c u l a t i o n _ c h a n g e \ C o l u m n s \ % C h a n g e   o f   C o s t < / K e y > < / a : K e y > < a : V a l u e   i : t y p e = " D i a g r a m D i s p l a y N o d e V i e w S t a t e " > < H e i g h t > 1 5 0 < / H e i g h t > < I s E x p a n d e d > t r u e < / I s E x p a n d e d > < W i d t h > 2 0 0 < / W i d t h > < / a : V a l u e > < / a : K e y V a l u e O f D i a g r a m O b j e c t K e y a n y T y p e z b w N T n L X > < a : K e y V a l u e O f D i a g r a m O b j e c t K e y a n y T y p e z b w N T n L X > < a : K e y > < K e y > T a b l e s \ c a l c u l a t i o n _ c h a n g e \ C o l u m n s \ T r a i n i n g   D a y s < / K e y > < / a : K e y > < a : V a l u e   i : t y p e = " D i a g r a m D i s p l a y N o d e V i e w S t a t e " > < H e i g h t > 1 5 0 < / H e i g h t > < I s E x p a n d e d > t r u e < / I s E x p a n d e d > < W i d t h > 2 0 0 < / W i d t h > < / a : V a l u e > < / a : K e y V a l u e O f D i a g r a m O b j e c t K e y a n y T y p e z b w N T n L X > < a : K e y V a l u e O f D i a g r a m O b j e c t K e y a n y T y p e z b w N T n L X > < a : K e y > < K e y > T a b l e s \ c a l c u l a t i o n _ c h a n g e \ M e a s u r e s \ S u m   o f   E m p l o y e e P a r t i c i p a t i o n _ D i f f e r e n c e < / K e y > < / a : K e y > < a : V a l u e   i : t y p e = " D i a g r a m D i s p l a y N o d e V i e w S t a t e " > < H e i g h t > 1 5 0 < / H e i g h t > < I s E x p a n d e d > t r u e < / I s E x p a n d e d > < W i d t h > 2 0 0 < / W i d t h > < / a : V a l u e > < / a : K e y V a l u e O f D i a g r a m O b j e c t K e y a n y T y p e z b w N T n L X > < a : K e y V a l u e O f D i a g r a m O b j e c t K e y a n y T y p e z b w N T n L X > < a : K e y > < K e y > T a b l e s \ c a l c u l a t i o n _ c h a n g e \ S u m   o f   E m p l o y e e P a r t i c i p a t i o n _ D i f f e r e n c e \ A d d i t i o n a l   I n f o \ I m p l i c i t   M e a s u r e < / K e y > < / a : K e y > < a : V a l u e   i : t y p e = " D i a g r a m D i s p l a y V i e w S t a t e I D i a g r a m T a g A d d i t i o n a l I n f o " / > < / a : K e y V a l u e O f D i a g r a m O b j e c t K e y a n y T y p e z b w N T n L X > < a : K e y V a l u e O f D i a g r a m O b j e c t K e y a n y T y p e z b w N T n L X > < a : K e y > < K e y > T a b l e s \ c a l c u l a t i o n _ c h a n g e \ M e a s u r e s \ S u m   o f   % C h a n g e   o f   C o s t < / K e y > < / a : K e y > < a : V a l u e   i : t y p e = " D i a g r a m D i s p l a y N o d e V i e w S t a t e " > < H e i g h t > 1 5 0 < / H e i g h t > < I s E x p a n d e d > t r u e < / I s E x p a n d e d > < W i d t h > 2 0 0 < / W i d t h > < / a : V a l u e > < / a : K e y V a l u e O f D i a g r a m O b j e c t K e y a n y T y p e z b w N T n L X > < a : K e y V a l u e O f D i a g r a m O b j e c t K e y a n y T y p e z b w N T n L X > < a : K e y > < K e y > T a b l e s \ c a l c u l a t i o n _ c h a n g e \ S u m   o f   % C h a n g e   o f   C o s t \ A d d i t i o n a l   I n f o \ I m p l i c i t   M e a s u r e < / K e y > < / a : K e y > < a : V a l u e   i : t y p e = " D i a g r a m D i s p l a y V i e w S t a t e I D i a g r a m T a g A d d i t i o n a l I n f o " / > < / a : K e y V a l u e O f D i a g r a m O b j e c t K e y a n y T y p e z b w N T n L X > < a : K e y V a l u e O f D i a g r a m O b j e c t K e y a n y T y p e z b w N T n L X > < a : K e y > < K e y > T a b l e s \ c a l c u l a t i o n _ c h a n g e \ M e a s u r e s \ S u m   o f   T r a i n i n g   D a y s < / K e y > < / a : K e y > < a : V a l u e   i : t y p e = " D i a g r a m D i s p l a y N o d e V i e w S t a t e " > < H e i g h t > 1 5 0 < / H e i g h t > < I s E x p a n d e d > t r u e < / I s E x p a n d e d > < W i d t h > 2 0 0 < / W i d t h > < / a : V a l u e > < / a : K e y V a l u e O f D i a g r a m O b j e c t K e y a n y T y p e z b w N T n L X > < a : K e y V a l u e O f D i a g r a m O b j e c t K e y a n y T y p e z b w N T n L X > < a : K e y > < K e y > T a b l e s \ c a l c u l a t i o n _ c h a n g e \ S u m   o f   T r a i n i n g   D a y s \ A d d i t i o n a l   I n f o \ I m p l i c i t   M e a s u r e < / K e y > < / a : K e y > < a : V a l u e   i : t y p e = " D i a g r a m D i s p l a y V i e w S t a t e I D i a g r a m T a g A d d i t i o n a l I n f o " / > < / a : K e y V a l u e O f D i a g r a m O b j e c t K e y a n y T y p e z b w N T n L X > < a : K e y V a l u e O f D i a g r a m O b j e c t K e y a n y T y p e z b w N T n L X > < a : K e y > < K e y > R e l a t i o n s h i p s \ & l t ; T a b l e s \ T r a i n i n g \ C o l u m n s \ T r a i n i n g   D a t e & g t ; - & l t ; T a b l e s \ D a t e   T a b l e \ C o l u m n s \ D a t e & g t ; < / K e y > < / a : K e y > < a : V a l u e   i : t y p e = " D i a g r a m D i s p l a y L i n k V i e w S t a t e " > < A u t o m a t i o n P r o p e r t y H e l p e r T e x t > E n d   p o i n t   1 :   ( 2 5 7 , 1 6 3 ) .   E n d   p o i n t   2 :   ( 3 1 3 . 9 0 3 8 1 0 5 6 7 6 6 6 , 7 5 )   < / A u t o m a t i o n P r o p e r t y H e l p e r T e x t > < L a y e d O u t > t r u e < / L a y e d O u t > < P o i n t s   x m l n s : b = " h t t p : / / s c h e m a s . d a t a c o n t r a c t . o r g / 2 0 0 4 / 0 7 / S y s t e m . W i n d o w s " > < b : P o i n t > < b : _ x > 2 5 7 < / b : _ x > < b : _ y > 1 6 3 < / b : _ y > < / b : P o i n t > < b : P o i n t > < b : _ x > 2 8 3 . 4 5 1 9 0 5 5 < / b : _ x > < b : _ y > 1 6 3 < / b : _ y > < / b : P o i n t > < b : P o i n t > < b : _ x > 2 8 5 . 4 5 1 9 0 5 5 < / b : _ x > < b : _ y > 1 6 1 < / b : _ y > < / b : P o i n t > < b : P o i n t > < b : _ x > 2 8 5 . 4 5 1 9 0 5 5 < / b : _ x > < b : _ y > 7 7 < / b : _ y > < / b : P o i n t > < b : P o i n t > < b : _ x > 2 8 7 . 4 5 1 9 0 5 5 < / b : _ x > < b : _ y > 7 5 < / b : _ y > < / b : P o i n t > < b : P o i n t > < b : _ x > 3 1 3 . 9 0 3 8 1 0 5 6 7 6 6 5 6 9 < / b : _ x > < b : _ y > 7 5 < / b : _ y > < / b : P o i n t > < / P o i n t s > < / a : V a l u e > < / a : K e y V a l u e O f D i a g r a m O b j e c t K e y a n y T y p e z b w N T n L X > < a : K e y V a l u e O f D i a g r a m O b j e c t K e y a n y T y p e z b w N T n L X > < a : K e y > < K e y > R e l a t i o n s h i p s \ & l t ; T a b l e s \ T r a i n i n g \ C o l u m n s \ T r a i n i n g   D a t e & g t ; - & l t ; T a b l e s \ D a t e   T a b l e \ C o l u m n s \ D a t e & g t ; \ F K < / K e y > < / a : K e y > < a : V a l u e   i : t y p e = " D i a g r a m D i s p l a y L i n k E n d p o i n t V i e w S t a t e " > < H e i g h t > 1 6 < / H e i g h t > < L a b e l L o c a t i o n   x m l n s : b = " h t t p : / / s c h e m a s . d a t a c o n t r a c t . o r g / 2 0 0 4 / 0 7 / S y s t e m . W i n d o w s " > < b : _ x > 2 4 1 < / b : _ x > < b : _ y > 1 5 5 < / b : _ y > < / L a b e l L o c a t i o n > < L o c a t i o n   x m l n s : b = " h t t p : / / s c h e m a s . d a t a c o n t r a c t . o r g / 2 0 0 4 / 0 7 / S y s t e m . W i n d o w s " > < b : _ x > 2 4 1 < / b : _ x > < b : _ y > 1 6 3 < / b : _ y > < / L o c a t i o n > < S h a p e R o t a t e A n g l e > 3 6 0 < / S h a p e R o t a t e A n g l e > < W i d t h > 1 6 < / W i d t h > < / a : V a l u e > < / a : K e y V a l u e O f D i a g r a m O b j e c t K e y a n y T y p e z b w N T n L X > < a : K e y V a l u e O f D i a g r a m O b j e c t K e y a n y T y p e z b w N T n L X > < a : K e y > < K e y > R e l a t i o n s h i p s \ & l t ; T a b l e s \ T r a i n i n g \ C o l u m n s \ T r a i n i n g   D a t e & g t ; - & l t ; T a b l e s \ D a t e   T a b l e \ C o l u m n s \ D a t e & g t ; \ P K < / K e y > < / a : K e y > < a : V a l u e   i : t y p e = " D i a g r a m D i s p l a y L i n k E n d p o i n t V i e w S t a t e " > < H e i g h t > 1 6 < / H e i g h t > < L a b e l L o c a t i o n   x m l n s : b = " h t t p : / / s c h e m a s . d a t a c o n t r a c t . o r g / 2 0 0 4 / 0 7 / S y s t e m . W i n d o w s " > < b : _ x > 3 1 3 . 9 0 3 8 1 0 5 6 7 6 6 5 6 9 < / 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 R e l a t i o n s h i p s \ & l t ; T a b l e s \ T r a i n i n g \ C o l u m n s \ T r a i n i n g   D a t e & g t ; - & l t ; T a b l e s \ D a t e   T a b l e \ C o l u m n s \ D a t e & g t ; \ C r o s s F i l t e r < / K e y > < / a : K e y > < a : V a l u e   i : t y p e = " D i a g r a m D i s p l a y L i n k C r o s s F i l t e r V i e w S t a t e " > < P o i n t s   x m l n s : b = " h t t p : / / s c h e m a s . d a t a c o n t r a c t . o r g / 2 0 0 4 / 0 7 / S y s t e m . W i n d o w s " > < b : P o i n t > < b : _ x > 2 5 7 < / b : _ x > < b : _ y > 1 6 3 < / b : _ y > < / b : P o i n t > < b : P o i n t > < b : _ x > 2 8 3 . 4 5 1 9 0 5 5 < / b : _ x > < b : _ y > 1 6 3 < / b : _ y > < / b : P o i n t > < b : P o i n t > < b : _ x > 2 8 5 . 4 5 1 9 0 5 5 < / b : _ x > < b : _ y > 1 6 1 < / b : _ y > < / b : P o i n t > < b : P o i n t > < b : _ x > 2 8 5 . 4 5 1 9 0 5 5 < / b : _ x > < b : _ y > 7 7 < / b : _ y > < / b : P o i n t > < b : P o i n t > < b : _ x > 2 8 7 . 4 5 1 9 0 5 5 < / b : _ x > < b : _ y > 7 5 < / b : _ y > < / b : P o i n t > < b : P o i n t > < b : _ x > 3 1 3 . 9 0 3 8 1 0 5 6 7 6 6 5 6 9 < / b : _ x > < b : _ y > 7 5 < / b : _ y > < / b : P o i n t > < / P o i n t s > < / a : V a l u e > < / a : K e y V a l u e O f D i a g r a m O b j e c t K e y a n y T y p e z b w N T n L X > < a : K e y V a l u e O f D i a g r a m O b j e c t K e y a n y T y p e z b w N T n L X > < a : K e y > < K e y > R e l a t i o n s h i p s \ & l t ; T a b l e s \ D a t e   T a b l e \ C o l u m n s \ Y e a r & g t ; - & l t ; T a b l e s \ c a l c u l a t i o n _ c h a n g e \ C o l u m n s \ Y e a r & g t ; < / K e y > < / a : K e y > < a : V a l u e   i : t y p e = " D i a g r a m D i s p l a y L i n k V i e w S t a t e " > < A u t o m a t i o n P r o p e r t y H e l p e r T e x t > E n d   p o i n t   1 :   ( 4 2 2 . 9 0 3 8 1 1 , 1 6 6 ) .   E n d   p o i n t   2 :   ( 4 4 2 . 9 0 3 8 1 1 , 2 4 4 )   < / A u t o m a t i o n P r o p e r t y H e l p e r T e x t > < L a y e d O u t > t r u e < / L a y e d O u t > < P o i n t s   x m l n s : b = " h t t p : / / s c h e m a s . d a t a c o n t r a c t . o r g / 2 0 0 4 / 0 7 / S y s t e m . W i n d o w s " > < b : P o i n t > < b : _ x > 4 2 2 . 9 0 3 8 1 1 0 0 0 0 0 0 0 8 < / b : _ x > < b : _ y > 1 6 6 < / b : _ y > < / b : P o i n t > < b : P o i n t > < b : _ x > 4 2 2 . 9 0 3 8 1 1 < / b : _ x > < b : _ y > 2 0 3 < / b : _ y > < / b : P o i n t > < b : P o i n t > < b : _ x > 4 2 4 . 9 0 3 8 1 1 < / b : _ x > < b : _ y > 2 0 5 < / b : _ y > < / b : P o i n t > < b : P o i n t > < b : _ x > 4 4 0 . 9 0 3 8 1 1 < / b : _ x > < b : _ y > 2 0 5 < / b : _ y > < / b : P o i n t > < b : P o i n t > < b : _ x > 4 4 2 . 9 0 3 8 1 1 < / b : _ x > < b : _ y > 2 0 7 < / b : _ y > < / b : P o i n t > < b : P o i n t > < b : _ x > 4 4 2 . 9 0 3 8 1 1 < / b : _ x > < b : _ y > 2 4 4 < / b : _ y > < / b : P o i n t > < / P o i n t s > < / a : V a l u e > < / a : K e y V a l u e O f D i a g r a m O b j e c t K e y a n y T y p e z b w N T n L X > < a : K e y V a l u e O f D i a g r a m O b j e c t K e y a n y T y p e z b w N T n L X > < a : K e y > < K e y > R e l a t i o n s h i p s \ & l t ; T a b l e s \ D a t e   T a b l e \ C o l u m n s \ Y e a r & g t ; - & l t ; T a b l e s \ c a l c u l a t i o n _ c h a n g e \ C o l u m n s \ Y e a r & g t ; \ F K < / K e y > < / a : K e y > < a : V a l u e   i : t y p e = " D i a g r a m D i s p l a y L i n k E n d p o i n t V i e w S t a t e " > < H e i g h t > 1 6 < / H e i g h t > < L a b e l L o c a t i o n   x m l n s : b = " h t t p : / / s c h e m a s . d a t a c o n t r a c t . o r g / 2 0 0 4 / 0 7 / S y s t e m . W i n d o w s " > < b : _ x > 4 1 4 . 9 0 3 8 1 1 0 0 0 0 0 0 0 8 < / b : _ x > < b : _ y > 1 5 0 < / b : _ y > < / L a b e l L o c a t i o n > < L o c a t i o n   x m l n s : b = " h t t p : / / s c h e m a s . d a t a c o n t r a c t . o r g / 2 0 0 4 / 0 7 / S y s t e m . W i n d o w s " > < b : _ x > 4 2 2 . 9 0 3 8 1 1 < / b : _ x > < b : _ y > 1 5 0 < / b : _ y > < / L o c a t i o n > < S h a p e R o t a t e A n g l e > 8 9 . 9 9 9 9 9 9 9 9 9 9 9 9 8 < / S h a p e R o t a t e A n g l e > < W i d t h > 1 6 < / W i d t h > < / a : V a l u e > < / a : K e y V a l u e O f D i a g r a m O b j e c t K e y a n y T y p e z b w N T n L X > < a : K e y V a l u e O f D i a g r a m O b j e c t K e y a n y T y p e z b w N T n L X > < a : K e y > < K e y > R e l a t i o n s h i p s \ & l t ; T a b l e s \ D a t e   T a b l e \ C o l u m n s \ Y e a r & g t ; - & l t ; T a b l e s \ c a l c u l a t i o n _ c h a n g e \ C o l u m n s \ Y e a r & g t ; \ P K < / K e y > < / a : K e y > < a : V a l u e   i : t y p e = " D i a g r a m D i s p l a y L i n k E n d p o i n t V i e w S t a t e " > < H e i g h t > 1 6 < / H e i g h t > < L a b e l L o c a t i o n   x m l n s : b = " h t t p : / / s c h e m a s . d a t a c o n t r a c t . o r g / 2 0 0 4 / 0 7 / S y s t e m . W i n d o w s " > < b : _ x > 4 3 4 . 9 0 3 8 1 1 < / b : _ x > < b : _ y > 2 4 4 < / b : _ y > < / L a b e l L o c a t i o n > < L o c a t i o n   x m l n s : b = " h t t p : / / s c h e m a s . d a t a c o n t r a c t . o r g / 2 0 0 4 / 0 7 / S y s t e m . W i n d o w s " > < b : _ x > 4 4 2 . 9 0 3 8 1 1 < / b : _ x > < b : _ y > 2 6 0 < / b : _ y > < / L o c a t i o n > < S h a p e R o t a t e A n g l e > 2 7 0 < / S h a p e R o t a t e A n g l e > < W i d t h > 1 6 < / W i d t h > < / a : V a l u e > < / a : K e y V a l u e O f D i a g r a m O b j e c t K e y a n y T y p e z b w N T n L X > < a : K e y V a l u e O f D i a g r a m O b j e c t K e y a n y T y p e z b w N T n L X > < a : K e y > < K e y > R e l a t i o n s h i p s \ & l t ; T a b l e s \ D a t e   T a b l e \ C o l u m n s \ Y e a r & g t ; - & l t ; T a b l e s \ c a l c u l a t i o n _ c h a n g e \ C o l u m n s \ Y e a r & g t ; \ C r o s s F i l t e r < / K e y > < / a : K e y > < a : V a l u e   i : t y p e = " D i a g r a m D i s p l a y L i n k C r o s s F i l t e r V i e w S t a t e " > < P o i n t s   x m l n s : b = " h t t p : / / s c h e m a s . d a t a c o n t r a c t . o r g / 2 0 0 4 / 0 7 / S y s t e m . W i n d o w s " > < b : P o i n t > < b : _ x > 4 2 2 . 9 0 3 8 1 1 0 0 0 0 0 0 0 8 < / b : _ x > < b : _ y > 1 6 6 < / b : _ y > < / b : P o i n t > < b : P o i n t > < b : _ x > 4 2 2 . 9 0 3 8 1 1 < / b : _ x > < b : _ y > 2 0 3 < / b : _ y > < / b : P o i n t > < b : P o i n t > < b : _ x > 4 2 4 . 9 0 3 8 1 1 < / b : _ x > < b : _ y > 2 0 5 < / b : _ y > < / b : P o i n t > < b : P o i n t > < b : _ x > 4 4 0 . 9 0 3 8 1 1 < / b : _ x > < b : _ y > 2 0 5 < / b : _ y > < / b : P o i n t > < b : P o i n t > < b : _ x > 4 4 2 . 9 0 3 8 1 1 < / b : _ x > < b : _ y > 2 0 7 < / b : _ y > < / b : P o i n t > < b : P o i n t > < b : _ x > 4 4 2 . 9 0 3 8 1 1 < / b : _ x > < b : _ y > 2 4 4 < / b : _ y > < / b : P o i n t > < / P o i n t s > < / a : V a l u e > < / 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6 e 8 1 6 b 6 7 - 1 c d e - 4 3 0 f - a 8 3 6 - e 4 6 a 9 4 1 f b c 4 1 " > < 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C a l c u l a t e d F i e l d s > < S A H o s t H a s h > 0 < / S A H o s t H a s h > < G e m i n i F i e l d L i s t V i s i b l e > T r u e < / G e m i n i F i e l d L i s t V i s i b l e > < / S e t t i n g s > ] ] > < / C u s t o m C o n t e n t > < / G e m i n i > 
</file>

<file path=customXml/item12.xml>��< ? x m l   v e r s i o n = " 1 . 0 "   e n c o d i n g = " U T F - 1 6 " ? > < G e m i n i   x m l n s = " h t t p : / / g e m i n i / p i v o t c u s t o m i z a t i o n / c 8 c 8 b 7 0 a - 6 4 c 6 - 4 9 4 f - a f f 8 - e 3 e e 3 0 3 7 0 9 0 f " > < C u s t o m C o n t e n t > < ! [ C D A T A [ < ? x m l   v e r s i o n = " 1 . 0 "   e n c o d i n g = " u t f - 1 6 " ? > < S e t t i n g s > < C a l c u l a t e d F i e l d s > < i t e m > < M e a s u r e N a m e > c o s t   p e r   d a y < / M e a s u r e N a m e > < D i s p l a y N a m e > c o s t   p e r   d a y < / D i s p l a y N a m e > < V i s i b l e > F a l s e < / V i s i b l e > < / i t e m > < i t e m > < M e a s u r e N a m e > p r e _ m t h _ p e r D a y C o s t < / M e a s u r e N a m e > < D i s p l a y N a m e > p r e _ m t h _ p e r D a y C o s t < / D i s p l a y N a m e > < V i s i b l e > F a l s e < / V i s i b l e > < / i t e m > < i t e m > < M e a s u r e N a m e > p e r c e n t a g e _ c h a n g e < / M e a s u r e N a m e > < D i s p l a y N a m e > p e r c e n t a g e _ c h a n g e < / D i s p l a y N a m e > < V i s i b l e > F a l s e < / V i s i b l e > < / i t e m > < i t e m > < M e a s u r e N a m e > c o s t   p e r   p a r t i c i p a n t < / M e a s u r e N a m e > < D i s p l a y N a m e > c o s t   p e r   p a r t i c i p a n t < / D i s p l a y N a m e > < V i s i b l e > F a l s e < / V i s i b l e > < / i t e m > < i t e m > < M e a s u r e N a m e > c o s t v s   b u d g e t < / M e a s u r e N a m e > < D i s p l a y N a m e > c o s t v s   b u d g e t < / D i s p l a y N a m e > < V i s i b l e > F a l s e < / V i s i b l e > < / i t e m > < / C a l c u l a t e d F i e l d s > < S A H o s t H a s h > 0 < / S A H o s t H a s h > < G e m i n i F i e l d L i s t V i s i b l e > T r u e < / G e m i n i F i e l d L i s t V i s i b l e > < / S e t t i n g s > ] ] > < / C u s t o m C o n t e n t > < / G e m i n i > 
</file>

<file path=customXml/item13.xml>��< ? x m l   v e r s i o n = " 1 . 0 "   e n c o d i n g = " U T F - 1 6 " ? > < G e m i n i   x m l n s = " h t t p : / / g e m i n i / p i v o t c u s t o m i z a t i o n / 2 c 8 a 2 c c 9 - 0 6 d 7 - 4 f 3 d - 9 4 8 2 - 1 7 1 1 3 5 f 4 1 1 2 f " > < 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14.xml>��< ? x m l   v e r s i o n = " 1 . 0 "   e n c o d i n g = " U T F - 1 6 " ? > < G e m i n i   x m l n s = " h t t p : / / g e m i n i / p i v o t c u s t o m i z a t i o n / T a b l e O r d e r " > < C u s t o m C o n t e n t > < ! [ C D A T A [ T r a i n i n g _ b 3 a 8 4 c b 7 - 9 3 3 2 - 4 7 b d - b 9 d f - 9 8 6 3 1 8 5 3 9 0 d d , D a t e   T a b l e _ 6 3 1 4 0 9 7 e - 4 6 b a - 4 7 9 d - 9 5 6 d - d 4 5 5 c 1 f c 7 a a 4 , A _ 6 d 8 9 b 4 0 a - e 9 c f - 4 a a 2 - 9 6 b 2 - 9 b e 7 6 e 8 a 2 a 8 8 , c a l c u l a t i o n _ c h a n g e _ 3 f 6 c 4 8 4 3 - 7 0 7 a - 4 8 8 e - 8 a 9 f - 5 5 f 9 8 3 d a 0 a 9 c ] ] > < / C u s t o m C o n t e n t > < / G e m i n i > 
</file>

<file path=customXml/item15.xml>��< ? x m l   v e r s i o n = " 1 . 0 "   e n c o d i n g = " U T F - 1 6 " ? > < G e m i n i   x m l n s = " h t t p : / / g e m i n i / p i v o t c u s t o m i z a t i o n / 9 6 1 1 5 9 4 1 - 0 c 6 0 - 4 0 8 6 - 9 3 7 9 - e 7 f d 6 a 1 7 8 b 7 c " > < 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16.xml>��< ? x m l   v e r s i o n = " 1 . 0 "   e n c o d i n g = " U T F - 1 6 " ? > < G e m i n i   x m l n s = " h t t p : / / g e m i n i / p i v o t c u s t o m i z a t i o n / 9 3 e 1 d 8 3 e - 8 5 f 1 - 4 0 d e - 9 2 a 0 - 7 9 a 1 d 9 a 8 2 a 7 4 " > < 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i t e m > < M e a s u r e N a m e > c o u n t _ c e r t i f i e d < / M e a s u r e N a m e > < D i s p l a y N a m e > c o u n t _ c e r t i f i e d < / 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D a t a M a s h u p   s q m i d = " 8 4 6 3 d 4 7 4 - 1 2 7 b - 4 1 4 2 - 8 0 f d - 4 d d 9 5 c 9 c 2 3 2 f "   x m l n s = " h t t p : / / s c h e m a s . m i c r o s o f t . c o m / D a t a M a s h u p " > A A A A A K U H A A B Q S w M E F A A C A A g A K Q p P 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K Q p P 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C k K T 1 s H 5 y + M q A Q A A G I Q A A A T A B w A R m 9 y b X V s Y X M v U 2 V j d G l v b j E u b S C i G A A o o B Q A A A A A A A A A A A A A A A A A A A A A A A A A A A C t V 2 1 P 4 z g Q / o 7 E f 7 C C V k p 1 2 Y i + L L u n V T 9 A W 2 6 L j h d R d K c T Q s g k L v H V s b u 2 c 9 B F / P c d O 0 m T l K S X 6 0 F R m 8 y M 5 3 n G H n v G i g S a C o 5 m 6 W / 3 6 9 6 e i r A k I b q R m H L K H 9 E Q M a L 3 9 x D 8 z U Q i A w K S y X N A m D 9 K p C R c / y n k 4 k G I h d t 5 u b 3 A M R k 6 + V j n 7 v V 2 J L g G o z s v d X H g j C L M H w 3 A a k k c 8 H W D H x j x Y Q h X c y H j k W B J z I 1 S u S m e 9 / L i T O I l E y t C 0 H T s e G j K 9 d H A N z a v H n p Z w 6 E x 1 g T U G h Q o h O e q 9 k q K R 4 l j Z D j m V p o 8 6 6 q V p d W o v U x 0 I J q G E 9 k 8 c J x I b G b Y H e O V 6 m y J 4 S Q J H 4 n e Y j A S q k Z 9 J c k N U X o W C E l q t D B m i / q U k P A B B 4 t c b W P g S f x A p N W P i N R 0 T g O Y 0 q l S C Q k r c b 5 2 1 m t 7 S p k m J n u u x Z M q F n d G G O S X k b k b 6 + 8 h g o M I a Z m Q w s s 1 W T I c g M k f m C W l H M n k V u p u g n n O l M P S L C F Z w a 1 z y R + F y U A v G y T z 0 T d A 2 a t Z 0 V I U 4 2 T J b L A h S r O x o L B W p Q r 3 D V k P 1 S X L G x n 6 C K 6 X K 6 c c N I e 8 z B F V O W q j y M R u H T u z Q Z o A A H u U z o r d 5 h r r R D n l J a v y 7 z b O 9 i Y / z 7 n C S p l U y A H M c 8 N s 1 1 B o Y t D b w q D K 1 H N O M W W W Q b H 0 7 8 K h 3 5 J D r 5 x o 7 0 1 i 0 J J E H 6 D P Q x / N I h H R M G H o W / I d R G c i 4 n A g P i n B t 2 8 C O L U a O X x q y W G Q c T i W d J 5 I d I 2 j G H M j w 3 K B r n D C d q d w 1 J L C p 4 z C N V 7 Q B 5 i F 4 0 h Z C r M I P 3 F 0 v c L / Y x o + t + R w l H E 4 x 3 9 D E Q U S U 8 V w D M J J H G N 0 J j h R u 5 P 4 0 p L E 5 5 y E i B T l 6 J t Q C j x n G Q H Z g H 6 T Z L E 7 j V 9 b 0 v g C i F C P s W k a m E 3 4 / t G h o U b D J 6 h E 6 I Y E E Y d z r E 1 q 7 O 9 R 3 s S m 6 F g O D B 5 J u T n l t g V l 3 Y v G U l u T I T o w 7 Y H b O + z 1 v M M u / O f R T n i 4 a d H 3 u j 2 v v 7 a 4 s G X x c m 7 q O J j l d d 0 3 7 2 4 + / G M B 1 k G / o G 4 2 1 r z / T i H 4 I T I / v n m H L i c 3 9 S r O P a C Q N w 1 A 0 X w 6 x a J A W / U P V G U I W 4 s i 5 H R d T q W I j X 8 3 x / P Q D G q G h m r p 2 4 e T 1 Y X Q E Z x a b s e D O s 9 Y / j 1 5 1 h L b i V X + R E o h d 6 h P N c x M g U o N u q Y g 2 T a t X I P + Q 0 t Y U 4 j A + Z v G r + R 8 y l V K 5 x w 6 0 a h w f x y G 6 y K + 0 Z M 4 q W n W n B j n v p W 4 t + b 5 r l N u o J q A 0 j a z F m 2 D U Y 6 X N 6 Y b o E Z a A K / b r h r c v w i W b R B z I M c O K A M a Q W 2 Q B m t / L / 0 u 9 m I V u d i J 5 w S r R B J V e 3 c o c t Q 2 h G f K b B 4 R J D H c E t w T y r F c + W N i S i l 4 U L n E 2 J t z w X X o Y H B 6 f D w c A v F U N 4 G 6 G 0 I y + y d Y k a M B E B 9 l g + 2 + J H N m t i G I g Q u 6 N 5 v P d b M O l z F D J p 1 P F B M 4 r W 5 n R F L M 6 A 8 S + g Y P r E 1 z e t d B c J a m k 2 + H 3 M Z p j K C / 1 3 c 7 p X J x u 8 l 8 N X X V 7 b d e J Y 0 r j p 0 Q P 5 s 9 V z 1 K q 3 6 L B Y R j O U i Y P X v u A + t 0 p 2 u g I d l 7 v 0 t g l q 4 b l 5 f 1 1 f A K j l E a 0 K W l j T 7 U 3 G M + p L B I z P N b 1 K Z F 6 S q 5 U l W s d 1 m Q L W T X u o r q f k z n c 7 j l 8 I B s a d v b d + 3 2 n D 9 8 U 3 K t v f f y 7 x y A 5 + Y s b q v P z t e f U E s B A i 0 A F A A C A A g A K Q p P W 1 y V C z + k A A A A 9 g A A A B I A A A A A A A A A A A A A A A A A A A A A A E N v b m Z p Z y 9 Q Y W N r Y W d l L n h t b F B L A Q I t A B Q A A g A I A C k K T 1 t T c j g s m w A A A O E A A A A T A A A A A A A A A A A A A A A A A P A A A A B b Q 2 9 u d G V u d F 9 U e X B l c 1 0 u e G 1 s U E s B A i 0 A F A A C A A g A K Q p P W w f n L 4 y o B A A A Y h A A A B M A A A A A A A A A A A A A A A A A 2 A E A A E Z v c m 1 1 b G F z L 1 N l Y 3 R p b 2 4 x L m 1 Q S w U G A A A A A A M A A w D C A A A A z 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D c A A A A A A A A W N 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V H J h a W 5 p b m c 8 L 0 l 0 Z W 1 Q Y X R o P j w v S X R l b U x v Y 2 F 0 a W 9 u P j x T d G F i b G V F b n R y a W V z P j x F b n R y e S B U e X B l P S J G a W x s R X J y b 3 J D b 3 V u d C I g V m F s d W U 9 I m w w I i A v P j x F b n R y e S B U e X B l P S J C d W Z m Z X J O Z X h 0 U m V m c m V z a C I g V m F s d W U 9 I m w x I i A v P j x F b n R y e S B U e X B l P S J G a W x s R W 5 h Y m x l Z C I g V m F s d W U 9 I m w w I i A v P j x F b n R y e S B U e X B l P S J G a W x s T G F z d F V w Z G F 0 Z W Q i I F Z h b H V l P S J k M j A y N S 0 x M C 0 x N F Q x O T o x N z o w N i 4 4 O T c 2 N j M 4 W i I g L z 4 8 R W 5 0 c n k g V H l w Z T 0 i R m l s b G V k Q 2 9 t c G x l d G V S Z X N 1 b H R U b 1 d v c m t z a G V l d C I g V m F s d W U 9 I m w w I i A v P j x F b n R y e S B U e X B l P S J G a W x s Q 2 9 s d W 1 u V H l w Z X M i I F Z h b H V l P S J z Q X d r R 0 J n W U d B d 0 1 E Q X d N R k J n W T 0 i I C 8 + P E V u d H J 5 I F R 5 c G U 9 I k Z p b G x U b 0 R h d G F N b 2 R l b E V u Y W J s Z W Q i I F Z h b H V l P S J s M S I g L z 4 8 R W 5 0 c n k g V H l w Z T 0 i S X N Q c m l 2 Y X R l I i B W Y W x 1 Z T 0 i b D A i I C 8 + P E V u d H J 5 I F R 5 c G U 9 I l F 1 Z X J 5 S U Q i I F Z h b H V l P S J z Y z I 3 Z m M 5 Y 2 U t Z D c w Z i 0 0 M z I 1 L T g 2 M m Q t Y T d i Z W I 5 N z c 4 Z W Q 0 I i A v P j x F b n R y e S B U e X B l P S J G a W x s Q 2 9 s d W 1 u T m F t Z X M i I F Z h b H V l P S J z W y Z x d W 9 0 O 0 V t c G x v e W V l I E l E J n F 1 b 3 Q 7 L C Z x d W 9 0 O 1 R y Y W l u a W 5 n I E R h d G U m c X V v d D s s J n F 1 b 3 Q 7 V H J h a W 5 p b m c g U H J v Z 3 J h b S B O Y W 1 l J n F 1 b 3 Q 7 L C Z x d W 9 0 O 1 R y Y W l u a W 5 n I F R 5 c G U m c X V v d D s s J n F 1 b 3 Q 7 V H J h a W 5 p b m c g T 3 V 0 Y 2 9 t Z S Z x d W 9 0 O y w m c X V v d D t U c m F p b m V y J n F 1 b 3 Q 7 L C Z x d W 9 0 O 1 R y Y W l u a W 5 n I E R 1 c m F 0 a W 9 u K E R h e X M p J n F 1 b 3 Q 7 L C Z x d W 9 0 O 1 R y Y W l u a W 5 n I E J 1 Z G d l d C Z x d W 9 0 O y w m c X V v d D t U c m F p b m l u Z y B D b 3 N 0 J n F 1 b 3 Q 7 L C Z x d W 9 0 O 1 B y Z V R l c 3 R T Y 2 9 y Z S Z x d W 9 0 O y w m c X V v d D t Q b 3 N 0 V G V z d F N j b 3 J l J n F 1 b 3 Q 7 L C Z x d W 9 0 O 0 Z l Z W R i Y W N r U 2 N v c m U m c X V v d D s s J n F 1 b 3 Q 7 Q 2 V y d G l m a W N h d G V J c 3 N 1 Z W Q m c X V v d D s s J n F 1 b 3 Q 7 Q 2 9 t c G x l d G l v b i B T d G F 0 d X M m c X V v d D t d 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R y Y W l u a W 5 n I E 9 2 Z X J 2 a W V 3 I S V D a G F u b m d l X 3 R h Y m x l I i A v P j x F b n R y e S B U e X B l P S J G a W x s R X J y b 3 J D b 2 R l I i B W Y W x 1 Z T 0 i c 1 V u a 2 5 v d 2 4 i I C 8 + P E V u d H J 5 I F R 5 c G U 9 I k Z p b G x D b 3 V u d C I g V m F s d W U 9 I m w x N D U i I C 8 + P E V u d H J 5 I F R 5 c G U 9 I k Z p b G x T d G F 0 d X M i I F Z h b H V l P S J z Q 2 9 t c G x l d G U i I C 8 + P E V u d H J 5 I F R 5 c G U 9 I k F k Z G V k V G 9 E Y X R h T W 9 k Z W w i I F Z h b H V l P S J s M S I g L z 4 8 R W 5 0 c n k g V H l w Z T 0 i U m V s Y X R p b 2 5 z a G l w S W 5 m b 0 N v b n R h a W 5 l c i I g V m F s d W U 9 I n N 7 J n F 1 b 3 Q 7 Y 2 9 s d W 1 u Q 2 9 1 b n Q m c X V v d D s 6 M T Q s J n F 1 b 3 Q 7 a 2 V 5 Q 2 9 s d W 1 u T m F t Z X M m c X V v d D s 6 W 1 0 s J n F 1 b 3 Q 7 c X V l c n l S Z W x h d G l v b n N o a X B z J n F 1 b 3 Q 7 O l t d L C Z x d W 9 0 O 2 N v b H V t b k l k Z W 5 0 a X R p Z X M m c X V v d D s 6 W y Z x d W 9 0 O 1 N l Y 3 R p b 2 4 x L 1 R y Y W l u a W 5 n L 0 N o Y W 5 n Z W Q g V H l w Z S 5 7 R W 1 w b G 9 5 Z W U g S U Q s M H 0 m c X V v d D s s J n F 1 b 3 Q 7 U 2 V j d G l v b j E v V H J h a W 5 p b m c v Q 2 h h b m d l Z C B U e X B l L n t U c m F p b m l u Z y B E Y X R l L D F 9 J n F 1 b 3 Q 7 L C Z x d W 9 0 O 1 N l Y 3 R p b 2 4 x L 1 R y Y W l u a W 5 n L 0 N o Y W 5 n Z W Q g V H l w Z S 5 7 V H J h a W 5 p b m c g U H J v Z 3 J h b S B O Y W 1 l L D J 9 J n F 1 b 3 Q 7 L C Z x d W 9 0 O 1 N l Y 3 R p b 2 4 x L 1 R y Y W l u a W 5 n L 0 N o Y W 5 n Z W Q g V H l w Z S 5 7 V H J h a W 5 p b m c g V H l w Z S w z f S Z x d W 9 0 O y w m c X V v d D t T Z W N 0 a W 9 u M S 9 U c m F p b m l u Z y 9 S Z X B s Y W N l Z C B W Y W x 1 Z S 5 7 V H J h a W 5 p b m c g T 3 V 0 Y 2 9 t Z S w 0 f S Z x d W 9 0 O y w m c X V v d D t T Z W N 0 a W 9 u M S 9 U c m F p b m l u Z y 9 S Z X B s Y W N l Z C B W Y W x 1 Z T k u e 1 R y Y W l u Z X I s N X 0 m c X V v d D s s J n F 1 b 3 Q 7 U 2 V j d G l v b j E v V H J h a W 5 p b m c v Q 2 h h b m d l Z C B U e X B l L n t U c m F p b m l u Z y B E d X J h d G l v b i h E Y X l z K S w 2 f S Z x d W 9 0 O y w m c X V v d D t T Z W N 0 a W 9 u M S 9 U c m F p b m l u Z y 9 D a G F u Z 2 V k I F R 5 c G U u e 1 R y Y W l u a W 5 n I E J 1 Z G d l d C w 3 f S Z x d W 9 0 O y w m c X V v d D t T Z W N 0 a W 9 u M S 9 U c m F p b m l u Z y 9 D a G F u Z 2 V k I F R 5 c G U u e 1 R y Y W l u a W 5 n I E N v c 3 Q s O H 0 m c X V v d D s s J n F 1 b 3 Q 7 U 2 V j d G l v b j E v V H J h a W 5 p b m c v Q 2 h h b m d l Z C B U e X B l L n t Q c m V U Z X N 0 U 2 N v c m U s O X 0 m c X V v d D s s J n F 1 b 3 Q 7 U 2 V j d G l v b j E v V H J h a W 5 p b m c v Q 2 h h b m d l Z C B U e X B l L n t Q b 3 N 0 V G V z d F N j b 3 J l L D E w f S Z x d W 9 0 O y w m c X V v d D t T Z W N 0 a W 9 u M S 9 U c m F p b m l u Z y 9 D a G F u Z 2 V k I F R 5 c G U u e 0 Z l Z W R i Y W N r U 2 N v c m U s M T F 9 J n F 1 b 3 Q 7 L C Z x d W 9 0 O 1 N l Y 3 R p b 2 4 x L 1 R y Y W l u a W 5 n L 0 N o Y W 5 n Z W Q g V H l w Z S 5 7 Q 2 V y d G l m a W N h d G V J c 3 N 1 Z W Q s M T J 9 J n F 1 b 3 Q 7 L C Z x d W 9 0 O 1 N l Y 3 R p b 2 4 x L 1 R y Y W l u a W 5 n L 1 J l c G x h Y 2 V k I F Z h b H V l M y 5 7 Q 2 9 t c G x l d G l v b i B T d G F 0 d X M s M T N 9 J n F 1 b 3 Q 7 X S w m c X V v d D t D b 2 x 1 b W 5 D b 3 V u d C Z x d W 9 0 O z o x N C w m c X V v d D t L Z X l D b 2 x 1 b W 5 O Y W 1 l c y Z x d W 9 0 O z p b X S w m c X V v d D t D b 2 x 1 b W 5 J Z G V u d G l 0 a W V z J n F 1 b 3 Q 7 O l s m c X V v d D t T Z W N 0 a W 9 u M S 9 U c m F p b m l u Z y 9 D a G F u Z 2 V k I F R 5 c G U u e 0 V t c G x v e W V l I E l E L D B 9 J n F 1 b 3 Q 7 L C Z x d W 9 0 O 1 N l Y 3 R p b 2 4 x L 1 R y Y W l u a W 5 n L 0 N o Y W 5 n Z W Q g V H l w Z S 5 7 V H J h a W 5 p b m c g R G F 0 Z S w x f S Z x d W 9 0 O y w m c X V v d D t T Z W N 0 a W 9 u M S 9 U c m F p b m l u Z y 9 D a G F u Z 2 V k I F R 5 c G U u e 1 R y Y W l u a W 5 n I F B y b 2 d y Y W 0 g T m F t Z S w y f S Z x d W 9 0 O y w m c X V v d D t T Z W N 0 a W 9 u M S 9 U c m F p b m l u Z y 9 D a G F u Z 2 V k I F R 5 c G U u e 1 R y Y W l u a W 5 n I F R 5 c G U s M 3 0 m c X V v d D s s J n F 1 b 3 Q 7 U 2 V j d G l v b j E v V H J h a W 5 p b m c v U m V w b G F j Z W Q g V m F s d W U u e 1 R y Y W l u a W 5 n I E 9 1 d G N v b W U s N H 0 m c X V v d D s s J n F 1 b 3 Q 7 U 2 V j d G l v b j E v V H J h a W 5 p b m c v U m V w b G F j Z W Q g V m F s d W U 5 L n t U c m F p b m V y L D V 9 J n F 1 b 3 Q 7 L C Z x d W 9 0 O 1 N l Y 3 R p b 2 4 x L 1 R y Y W l u a W 5 n L 0 N o Y W 5 n Z W Q g V H l w Z S 5 7 V H J h a W 5 p b m c g R H V y Y X R p b 2 4 o R G F 5 c y k s N n 0 m c X V v d D s s J n F 1 b 3 Q 7 U 2 V j d G l v b j E v V H J h a W 5 p b m c v Q 2 h h b m d l Z C B U e X B l L n t U c m F p b m l u Z y B C d W R n Z X Q s N 3 0 m c X V v d D s s J n F 1 b 3 Q 7 U 2 V j d G l v b j E v V H J h a W 5 p b m c v Q 2 h h b m d l Z C B U e X B l L n t U c m F p b m l u Z y B D b 3 N 0 L D h 9 J n F 1 b 3 Q 7 L C Z x d W 9 0 O 1 N l Y 3 R p b 2 4 x L 1 R y Y W l u a W 5 n L 0 N o Y W 5 n Z W Q g V H l w Z S 5 7 U H J l V G V z d F N j b 3 J l L D l 9 J n F 1 b 3 Q 7 L C Z x d W 9 0 O 1 N l Y 3 R p b 2 4 x L 1 R y Y W l u a W 5 n L 0 N o Y W 5 n Z W Q g V H l w Z S 5 7 U G 9 z d F R l c 3 R T Y 2 9 y Z S w x M H 0 m c X V v d D s s J n F 1 b 3 Q 7 U 2 V j d G l v b j E v V H J h a W 5 p b m c v Q 2 h h b m d l Z C B U e X B l L n t G Z W V k Y m F j a 1 N j b 3 J l L D E x f S Z x d W 9 0 O y w m c X V v d D t T Z W N 0 a W 9 u M S 9 U c m F p b m l u Z y 9 D a G F u Z 2 V k I F R 5 c G U u e 0 N l c n R p Z m l j Y X R l S X N z d W V k L D E y f S Z x d W 9 0 O y w m c X V v d D t T Z W N 0 a W 9 u M S 9 U c m F p b m l u Z y 9 S Z X B s Y W N l Z C B W Y W x 1 Z T M u e 0 N v b X B s Z X R p b 2 4 g U 3 R h d H V z L D E z f S Z x d W 9 0 O 1 0 s J n F 1 b 3 Q 7 U m V s Y X R p b 2 5 z a G l w S W 5 m b y Z x d W 9 0 O z p b X X 0 i I C 8 + P C 9 T d G F i b G V F b n R y a W V z P j w v S X R l b T 4 8 S X R l b T 4 8 S X R l b U x v Y 2 F 0 a W 9 u P j x J d G V t V H l w Z T 5 G b 3 J t d W x h P C 9 J d G V t V H l w Z T 4 8 S X R l b V B h d G g + U 2 V j d G l v b j E v R G F 0 Z S U y M F R h Y m x l P C 9 J d G V t U G F 0 a D 4 8 L 0 l 0 Z W 1 M b 2 N h d G l v b j 4 8 U 3 R h Y m x l R W 5 0 c m l l c z 4 8 R W 5 0 c n k g V H l w Z T 0 i R m l s b E V y c m 9 y Q 2 9 1 b n Q i I F Z h b H V l P S J s M C I g L z 4 8 R W 5 0 c n k g V H l w Z T 0 i Q n V m Z m V y T m V 4 d F J l Z n J l c 2 g i I F Z h b H V l P S J s M S I g L z 4 8 R W 5 0 c n k g V H l w Z T 0 i R m l s b E V u Y W J s Z W Q i I F Z h b H V l P S J s M C I g L z 4 8 R W 5 0 c n k g V H l w Z T 0 i R m l s b E x h c 3 R V c G R h d G V k I i B W Y W x 1 Z T 0 i Z D I w M j U t M T A t M T R U M T k 6 M T c 6 M D Y u O T E z M j g 3 M F o i I C 8 + P E V u d H J 5 I F R 5 c G U 9 I k Z p b G x l Z E N v b X B s Z X R l U m V z d W x 0 V G 9 X b 3 J r c 2 h l Z X Q i I F Z h b H V l P S J s M C I g L z 4 8 R W 5 0 c n k g V H l w Z T 0 i R m l s b E N v b H V t b l R 5 c G V z I i B W Y W x 1 Z T 0 i c 0 N R T U d B d z 0 9 I i A v P j x F b n R y e S B U e X B l P S J G a W x s V G 9 E Y X R h T W 9 k Z W x F b m F i b G V k I i B W Y W x 1 Z T 0 i b D E i I C 8 + P E V u d H J 5 I F R 5 c G U 9 I k l z U H J p d m F 0 Z S I g V m F s d W U 9 I m w w I i A v P j x F b n R y e S B U e X B l P S J R d W V y e U l E I i B W Y W x 1 Z T 0 i c z R j M z d l Y 2 E w L T J h N 2 U t N G Y 0 M C 1 i M W E y L W F j Y T M 2 N z l i O G M 5 Y i I g L z 4 8 R W 5 0 c n k g V H l w Z T 0 i R m l s b E N v b H V t b k 5 h b W V z I i B W Y W x 1 Z T 0 i c 1 s m c X V v d D t E Y X R l J n F 1 b 3 Q 7 L C Z x d W 9 0 O 0 1 v b n R o J n F 1 b 3 Q 7 L C Z x d W 9 0 O 0 1 v b n R o I E 5 h b W U m c X V v d D s s J n F 1 b 3 Q 7 W W V h c i Z x d W 9 0 O 1 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V H J h a W 5 p b m c g T 3 Z l c n Z p Z X c h d H J h a W 5 p b m d f Y 2 9 t c G x l d G l v b i I g L z 4 8 R W 5 0 c n k g V H l w Z T 0 i R m l s b E V y c m 9 y Q 2 9 k Z S I g V m F s d W U 9 I n N V b m t u b 3 d u I i A v P j x F b n R y e S B U e X B l P S J G a W x s Q 2 9 1 b n Q i I F Z h b H V l P S J s N z M w I i A v P j x F b n R y e S B U e X B l P S J G a W x s U 3 R h d H V z I i B W Y W x 1 Z T 0 i c 0 N v b X B s Z X R l 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R h d G U g V G F i b G U v Q 2 h h b m d l Z C B U e X B l L n t E Y X R l L D B 9 J n F 1 b 3 Q 7 L C Z x d W 9 0 O 1 N l Y 3 R p b 2 4 x L 0 R h d G U g V G F i b G U v S W 5 z Z X J 0 Z W Q g T W 9 u d G g u e 0 1 v b n R o L D F 9 J n F 1 b 3 Q 7 L C Z x d W 9 0 O 1 N l Y 3 R p b 2 4 x L 0 R h d G U g V G F i b G U v S W 5 z Z X J 0 Z W Q g T W 9 u d G g g T m F t Z S 5 7 T W 9 u d G g g T m F t Z S w y f S Z x d W 9 0 O y w m c X V v d D t T Z W N 0 a W 9 u M S 9 E Y X R l I F R h Y m x l L 0 l u c 2 V y d G V k I F l l Y X I u e 1 l l Y X I s M 3 0 m c X V v d D t d L C Z x d W 9 0 O 0 N v b H V t b k N v d W 5 0 J n F 1 b 3 Q 7 O j Q s J n F 1 b 3 Q 7 S 2 V 5 Q 2 9 s d W 1 u T m F t Z X M m c X V v d D s 6 W 1 0 s J n F 1 b 3 Q 7 Q 2 9 s d W 1 u S W R l b n R p d G l l c y Z x d W 9 0 O z p b J n F 1 b 3 Q 7 U 2 V j d G l v b j E v R G F 0 Z S B U Y W J s Z S 9 D a G F u Z 2 V k I F R 5 c G U u e 0 R h d G U s M H 0 m c X V v d D s s J n F 1 b 3 Q 7 U 2 V j d G l v b j E v R G F 0 Z S B U Y W J s Z S 9 J b n N l c n R l Z C B N b 2 5 0 a C 5 7 T W 9 u d G g s M X 0 m c X V v d D s s J n F 1 b 3 Q 7 U 2 V j d G l v b j E v R G F 0 Z S B U Y W J s Z S 9 J b n N l c n R l Z C B N b 2 5 0 a C B O Y W 1 l L n t N b 2 5 0 a C B O Y W 1 l L D J 9 J n F 1 b 3 Q 7 L C Z x d W 9 0 O 1 N l Y 3 R p b 2 4 x L 0 R h d G U g V G F i b G U v S W 5 z Z X J 0 Z W Q g W W V h c i 5 7 W W V h c i w z f S Z x d W 9 0 O 1 0 s J n F 1 b 3 Q 7 U m V s Y X R p b 2 5 z a G l w S W 5 m b y Z x d W 9 0 O z p b X X 0 i I C 8 + P C 9 T d G F i b G V F b n R y a W V z P j w v S X R l b T 4 8 S X R l b T 4 8 S X R l b U x v Y 2 F 0 a W 9 u P j x J d G V t V H l w Z T 5 G b 3 J t d W x h P C 9 J d G V t V H l w Z T 4 8 S X R l b V B h d G g + U 2 V j d G l v b j E v T W V h c 3 V y Z X M 8 L 0 l 0 Z W 1 Q Y X R o P j w v S X R l b U x v Y 2 F 0 a W 9 u P j x T d G F i b G V F b n R y a W V z P j x F b n R y e S B U e X B l P S J G a W x s R X J y b 3 J D b 3 V u d C I g V m F s d W U 9 I m w w I i A v P j x F b n R y e S B U e X B l P S J C d W Z m Z X J O Z X h 0 U m V m c m V z a C I g V m F s d W U 9 I m w x I i A v P j x F b n R y e S B U e X B l P S J G a W x s R W 5 h Y m x l Z C I g V m F s d W U 9 I m w w I i A v P j x F b n R y e S B U e X B l P S J G a W x s T G F z d F V w Z G F 0 Z W Q i I F Z h b H V l P S J k M j A y N S 0 x M C 0 x N F Q x O T o x N z o w N i 4 5 M T M y O D c w W i I g L z 4 8 R W 5 0 c n k g V H l w Z T 0 i R m l s b G V k Q 2 9 t c G x l d G V S Z X N 1 b H R U b 1 d v c m t z a G V l d C I g V m F s d W U 9 I m w w I i A v P j x F b n R y e S B U e X B l P S J G a W x s Q 2 9 s d W 1 u V H l w Z X M i I F Z h b H V l P S J z Q m c 9 P S I g L z 4 8 R W 5 0 c n k g V H l w Z T 0 i R m l s b F R v R G F 0 Y U 1 v Z G V s R W 5 h Y m x l Z C I g V m F s d W U 9 I m w x I i A v P j x F b n R y e S B U e X B l P S J J c 1 B y a X Z h d G U i I F Z h b H V l P S J s M C I g L z 4 8 R W 5 0 c n k g V H l w Z T 0 i U X V l c n l J R C I g V m F s d W U 9 I n N l Z D E y M D J k Z i 0 4 O G J k L T R m Z G U t O G M 3 Z i 1 m Y m E 0 Z D d k O G R h Y m M i I C 8 + P E V u d H J 5 I F R 5 c G U 9 I k Z p b G x D b 2 x 1 b W 5 O Y W 1 l c y I g V m F s d W U 9 I n N b J n F 1 b 3 Q 7 Z G F 4 J n F 1 b 3 Q 7 X 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U c m F p b m l u Z y B D b 3 N 0 I W 1 v b n R o b H l D b 3 N 0 I H N w Y X J r b G l u Z S I g L z 4 8 R W 5 0 c n k g V H l w Z T 0 i R m l s b E V y c m 9 y Q 2 9 k Z S I g V m F s d W U 9 I n N V b m t u b 3 d u I i A v P j x F b n R y e S B U e X B l P S J G a W x s Q 2 9 1 b n Q i I F Z h b H V l P S J s M C I g L z 4 8 R W 5 0 c n k g V H l w Z T 0 i R m l s b F N 0 Y X R 1 c y I g V m F s d W U 9 I n N D b 2 1 w b G V 0 Z S I g L z 4 8 R W 5 0 c n k g V H l w Z T 0 i Q W R k Z W R U b 0 R h d G F N b 2 R l b C I g V m F s d W U 9 I m w x I i A v P j x F b n R y e S B U e X B l P S J S Z W x h d G l v b n N o a X B J b m Z v Q 2 9 u d G F p b m V y I i B W Y W x 1 Z T 0 i c 3 s m c X V v d D t j b 2 x 1 b W 5 D b 3 V u d C Z x d W 9 0 O z o x L C Z x d W 9 0 O 2 t l e U N v b H V t b k 5 h b W V z J n F 1 b 3 Q 7 O l t d L C Z x d W 9 0 O 3 F 1 Z X J 5 U m V s Y X R p b 2 5 z a G l w c y Z x d W 9 0 O z p b X S w m c X V v d D t j b 2 x 1 b W 5 J Z G V u d G l 0 a W V z J n F 1 b 3 Q 7 O l s m c X V v d D t T Z W N 0 a W 9 u M S 9 N Z W F z d X J l c y 9 D a G F u Z 2 V k I F R 5 c G U u e 2 1 l Y X N 1 c m U s M H 0 m c X V v d D t d L C Z x d W 9 0 O 0 N v b H V t b k N v d W 5 0 J n F 1 b 3 Q 7 O j E s J n F 1 b 3 Q 7 S 2 V 5 Q 2 9 s d W 1 u T m F t Z X M m c X V v d D s 6 W 1 0 s J n F 1 b 3 Q 7 Q 2 9 s d W 1 u S W R l b n R p d G l l c y Z x d W 9 0 O z p b J n F 1 b 3 Q 7 U 2 V j d G l v b j E v T W V h c 3 V y Z X M v Q 2 h h b m d l Z C B U e X B l L n t t Z W F z d X J l L D B 9 J n F 1 b 3 Q 7 X S w m c X V v d D t S Z W x h d G l v b n N o a X B J b m Z v J n F 1 b 3 Q 7 O l t d f S I g L z 4 8 L 1 N 0 Y W J s Z U V u d H J p Z X M + P C 9 J d G V t P j x J d G V t P j x J d G V t T G 9 j Y X R p b 2 4 + P E l 0 Z W 1 U e X B l P k Z v c m 1 1 b G E 8 L 0 l 0 Z W 1 U e X B l P j x J d G V t U G F 0 a D 5 T Z W N 0 a W 9 u M S 9 j Y W x j d W x h d G l v b l 9 j a G F u Z 2 U 8 L 0 l 0 Z W 1 Q Y X R o P j w v S X R l b U x v Y 2 F 0 a W 9 u P j x T d G F i b G V F b n R y a W V z P j x F b n R y e S B U e X B l P S J G a W x s R X J y b 3 J D b 3 V u d C I g V m F s d W U 9 I m w w I i A v P j x F b n R y e S B U e X B l P S J C d W Z m Z X J O Z X h 0 U m V m c m V z a C I g V m F s d W U 9 I m w x I i A v P j x F b n R y e S B U e X B l P S J G a W x s R W 5 h Y m x l Z C I g V m F s d W U 9 I m w w I i A v P j x F b n R y e S B U e X B l P S J G a W x s T G F z d F V w Z G F 0 Z W Q i I F Z h b H V l P S J k M j A y N S 0 x M C 0 x N F Q x O T o x N z o w N i 4 5 M j g 5 M T Y 3 W i I g L z 4 8 R W 5 0 c n k g V H l w Z T 0 i R m l s b G V k Q 2 9 t c G x l d G V S Z X N 1 b H R U b 1 d v c m t z a G V l d C I g V m F s d W U 9 I m w w I i A v P j x F b n R y e S B U e X B l P S J G a W x s Q 2 9 s d W 1 u V H l w Z X M i I F Z h b H V l P S J z Q X d V R k F 3 P T 0 i I C 8 + P E V u d H J 5 I F R 5 c G U 9 I k Z p b G x U b 0 R h d G F N b 2 R l b E V u Y W J s Z W Q i I F Z h b H V l P S J s M S I g L z 4 8 R W 5 0 c n k g V H l w Z T 0 i S X N Q c m l 2 Y X R l I i B W Y W x 1 Z T 0 i b D A i I C 8 + P E V u d H J 5 I F R 5 c G U 9 I l F 1 Z X J 5 S U Q i I F Z h b H V l P S J z Z G M 4 M m V h M T E t M G U 3 Y S 0 0 O T I 0 L W F l Z j M t N D h m M 2 M x Y z U w M T Y y I i A v P j x F b n R y e S B U e X B l P S J G a W x s Q 2 9 s d W 1 u T m F t Z X M i I F Z h b H V l P S J z W y Z x d W 9 0 O 1 l l Y X I m c X V v d D s s J n F 1 b 3 Q 7 R W 1 w b G 9 5 Z W V Q Y X J 0 a W N p c G F 0 a W 9 u X 0 R p Z m Z l c m V u Y 2 U m c X V v d D s s J n F 1 b 3 Q 7 J U N o Y W 5 n Z S B v Z i B D b 3 N 0 J n F 1 b 3 Q 7 L C Z x d W 9 0 O 1 R y Y W l u a W 5 n I E R h e X M m c X V v d D t d 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R y Y W l u a W 5 n I E 9 2 Z X J 2 a W V 3 I V B p d m 9 0 V G F i b G U y I i A v P j x F b n R y e S B U e X B l P S J G a W x s R X J y b 3 J D b 2 R l I i B W Y W x 1 Z T 0 i c 1 V u a 2 5 v d 2 4 i I C 8 + P E V u d H J 5 I F R 5 c G U 9 I k Z p b G x D b 3 V u d C I g V m F s d W U 9 I m w y I i A v P j x F b n R y e S B U e X B l P S J G a W x s U 3 R h d H V z I i B W Y W x 1 Z T 0 i c 0 N v b X B s Z X R l 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2 N h b G N 1 b G F 0 a W 9 u X 2 N o Y W 5 n Z S 9 D a G F u Z 2 V k I F R 5 c G U u e 1 l l Y X I s M H 0 m c X V v d D s s J n F 1 b 3 Q 7 U 2 V j d G l v b j E v Y 2 F s Y 3 V s Y X R p b 2 5 f Y 2 h h b m d l L 1 J l c G x h Y 2 V k I F Z h b H V l L n t F b X B s b 3 l l Z V B h c n R p Y 2 l w Y X R p b 2 5 f R G l m Z m V y Z W 5 j Z S w x f S Z x d W 9 0 O y w m c X V v d D t T Z W N 0 a W 9 u M S 9 j Y W x j d W x h d G l v b l 9 j a G F u Z 2 U v U m V w b G F j Z W Q g V m F s d W U u e y V D a G F u Z 2 U g b 2 Y g Q 2 9 z d C w y f S Z x d W 9 0 O y w m c X V v d D t T Z W N 0 a W 9 u M S 9 j Y W x j d W x h d G l v b l 9 j a G F u Z 2 U v Q 2 h h b m d l Z C B U e X B l L n t U c m F p b m l u Z y B E Y X l z L D N 9 J n F 1 b 3 Q 7 X S w m c X V v d D t D b 2 x 1 b W 5 D b 3 V u d C Z x d W 9 0 O z o 0 L C Z x d W 9 0 O 0 t l e U N v b H V t b k 5 h b W V z J n F 1 b 3 Q 7 O l t d L C Z x d W 9 0 O 0 N v b H V t b k l k Z W 5 0 a X R p Z X M m c X V v d D s 6 W y Z x d W 9 0 O 1 N l Y 3 R p b 2 4 x L 2 N h b G N 1 b G F 0 a W 9 u X 2 N o Y W 5 n Z S 9 D a G F u Z 2 V k I F R 5 c G U u e 1 l l Y X I s M H 0 m c X V v d D s s J n F 1 b 3 Q 7 U 2 V j d G l v b j E v Y 2 F s Y 3 V s Y X R p b 2 5 f Y 2 h h b m d l L 1 J l c G x h Y 2 V k I F Z h b H V l L n t F b X B s b 3 l l Z V B h c n R p Y 2 l w Y X R p b 2 5 f R G l m Z m V y Z W 5 j Z S w x f S Z x d W 9 0 O y w m c X V v d D t T Z W N 0 a W 9 u M S 9 j Y W x j d W x h d G l v b l 9 j a G F u Z 2 U v U m V w b G F j Z W Q g V m F s d W U u e y V D a G F u Z 2 U g b 2 Y g Q 2 9 z d C w y f S Z x d W 9 0 O y w m c X V v d D t T Z W N 0 a W 9 u M S 9 j Y W x j d W x h d G l v b l 9 j a G F u Z 2 U v Q 2 h h b m d l Z C B U e X B l L n t U c m F p b m l u Z y B E Y X l z L D N 9 J n F 1 b 3 Q 7 X S w m c X V v d D t S Z W x h d G l v b n N o a X B J b m Z v J n F 1 b 3 Q 7 O l t d f S I g L z 4 8 L 1 N 0 Y W J s Z U V u d H J p Z X M + P C 9 J d G V t P j x J d G V t P j x J d G V t T G 9 j Y X R p b 2 4 + P E l 0 Z W 1 U e X B l P k Z v c m 1 1 b G E 8 L 0 l 0 Z W 1 U e X B l P j x J d G V t U G F 0 a D 5 T Z W N 0 a W 9 u M S 9 U c m F p b m l u Z y 9 T b 3 V y Y 2 U 8 L 0 l 0 Z W 1 Q Y X R o P j w v S X R l b U x v Y 2 F 0 a W 9 u P j x T d G F i b G V F b n R y a W V z I C 8 + P C 9 J d G V t P j x J d G V t P j x J d G V t T G 9 j Y X R p b 2 4 + P E l 0 Z W 1 U e X B l P k Z v c m 1 1 b G E 8 L 0 l 0 Z W 1 U e X B l P j x J d G V t U G F 0 a D 5 T Z W N 0 a W 9 u M S 9 U c m F p b m l u Z y 9 D a G F u Z 2 V k J T I w V H l w Z T w v S X R l b V B h d G g + P C 9 J d G V t T G 9 j Y X R p b 2 4 + P F N 0 Y W J s Z U V u d H J p Z X M g L z 4 8 L 0 l 0 Z W 0 + P E l 0 Z W 0 + P E l 0 Z W 1 M b 2 N h d G l v b j 4 8 S X R l b V R 5 c G U + R m 9 y b X V s Y T w v S X R l b V R 5 c G U + P E l 0 Z W 1 Q Y X R o P l N l Y 3 R p b 2 4 x L 1 R y Y W l u a W 5 n L 0 Z p b H R l c m V k J T I w U m 9 3 c z w v S X R l b V B h d G g + P C 9 J d G V t T G 9 j Y X R p b 2 4 + P F N 0 Y W J s Z U V u d H J p Z X M g L z 4 8 L 0 l 0 Z W 0 + P E l 0 Z W 0 + P E l 0 Z W 1 M b 2 N h d G l v b j 4 8 S X R l b V R 5 c G U + R m 9 y b X V s Y T w v S X R l b V R 5 c G U + P E l 0 Z W 1 Q Y X R o P l N l Y 3 R p b 2 4 x L 0 1 l Y X N 1 c m V z L 1 N v d X J j Z T w v S X R l b V B h d G g + P C 9 J d G V t T G 9 j Y X R p b 2 4 + P F N 0 Y W J s Z U V u d H J p Z X M g L z 4 8 L 0 l 0 Z W 0 + P E l 0 Z W 0 + P E l 0 Z W 1 M b 2 N h d G l v b j 4 8 S X R l b V R 5 c G U + R m 9 y b X V s Y T w v S X R l b V R 5 c G U + P E l 0 Z W 1 Q Y X R o P l N l Y 3 R p b 2 4 x L 0 1 l Y X N 1 c m V z L 0 N o Y W 5 n Z W Q l M j B U e X B l P C 9 J d G V t U G F 0 a D 4 8 L 0 l 0 Z W 1 M b 2 N h d G l v b j 4 8 U 3 R h Y m x l R W 5 0 c m l l c y A v P j w v S X R l b T 4 8 S X R l b T 4 8 S X R l b U x v Y 2 F 0 a W 9 u P j x J d G V t V H l w Z T 5 G b 3 J t d W x h P C 9 J d G V t V H l w Z T 4 8 S X R l b V B h d G g + U 2 V j d G l v b j E v T W V h c 3 V y Z X M v U m V u Y W 1 l Z C U y M E N v b H V t b n M 8 L 0 l 0 Z W 1 Q Y X R o P j w v S X R l b U x v Y 2 F 0 a W 9 u P j x T d G F i b G V F b n R y a W V z I C 8 + P C 9 J d G V t P j x J d G V t P j x J d G V t T G 9 j Y X R p b 2 4 + P E l 0 Z W 1 U e X B l P k Z v c m 1 1 b G E 8 L 0 l 0 Z W 1 U e X B l P j x J d G V t U G F 0 a D 5 T Z W N 0 a W 9 u M S 9 E Y X R l J T I w V G F i b G U v U 3 R h c n R E Y X R l P C 9 J d G V t U G F 0 a D 4 8 L 0 l 0 Z W 1 M b 2 N h d G l v b j 4 8 U 3 R h Y m x l R W 5 0 c m l l c y A v P j w v S X R l b T 4 8 S X R l b T 4 8 S X R l b U x v Y 2 F 0 a W 9 u P j x J d G V t V H l w Z T 5 G b 3 J t d W x h P C 9 J d G V t V H l w Z T 4 8 S X R l b V B h d G g + U 2 V j d G l v b j E v R G F 0 Z S U y M F R h Y m x l L 0 V u Z E R h d G U 8 L 0 l 0 Z W 1 Q Y X R o P j w v S X R l b U x v Y 2 F 0 a W 9 u P j x T d G F i b G V F b n R y a W V z I C 8 + P C 9 J d G V t P j x J d G V t P j x J d G V t T G 9 j Y X R p b 2 4 + P E l 0 Z W 1 U e X B l P k Z v c m 1 1 b G E 8 L 0 l 0 Z W 1 U e X B l P j x J d G V t U G F 0 a D 5 T Z W N 0 a W 9 u M S 9 E Y X R l J T I w V G F i b G U v T n V t Y m V y T 2 Z E Y X l z P C 9 J d G V t U G F 0 a D 4 8 L 0 l 0 Z W 1 M b 2 N h d G l v b j 4 8 U 3 R h Y m x l R W 5 0 c m l l c y A v P j w v S X R l b T 4 8 S X R l b T 4 8 S X R l b U x v Y 2 F 0 a W 9 u P j x J d G V t V H l w Z T 5 G b 3 J t d W x h P C 9 J d G V t V H l w Z T 4 8 S X R l b V B h d G g + U 2 V j d G l v b j E v R G F 0 Z S U y M F R h Y m x l L 0 R h d G V M a X N 0 P C 9 J d G V t U G F 0 a D 4 8 L 0 l 0 Z W 1 M b 2 N h d G l v b j 4 8 U 3 R h Y m x l R W 5 0 c m l l c y A v P j w v S X R l b T 4 8 S X R l b T 4 8 S X R l b U x v Y 2 F 0 a W 9 u P j x J d G V t V H l w Z T 5 G b 3 J t d W x h P C 9 J d G V t V H l w Z T 4 8 S X R l b V B h d G g + U 2 V j d G l v b j E v R G F 0 Z S U y M F R h Y m x l L 0 N v b n Z l c n R l Z C U y M H R v J T I w V G F i b G U 8 L 0 l 0 Z W 1 Q Y X R o P j w v S X R l b U x v Y 2 F 0 a W 9 u P j x T d G F i b G V F b n R y a W V z I C 8 + P C 9 J d G V t P j x J d G V t P j x J d G V t T G 9 j Y X R p b 2 4 + P E l 0 Z W 1 U e X B l P k Z v c m 1 1 b G E 8 L 0 l 0 Z W 1 U e X B l P j x J d G V t U G F 0 a D 5 T Z W N 0 a W 9 u M S 9 E Y X R l J T I w V G F i b G U v U m V u Y W 1 l Z C U y M E N v b H V t b n M 8 L 0 l 0 Z W 1 Q Y X R o P j w v S X R l b U x v Y 2 F 0 a W 9 u P j x T d G F i b G V F b n R y a W V z I C 8 + P C 9 J d G V t P j x J d G V t P j x J d G V t T G 9 j Y X R p b 2 4 + P E l 0 Z W 1 U e X B l P k Z v c m 1 1 b G E 8 L 0 l 0 Z W 1 U e X B l P j x J d G V t U G F 0 a D 5 T Z W N 0 a W 9 u M S 9 E Y X R l J T I w V G F i b G U v Q 2 h h b m d l Z C U y M F R 5 c G U 8 L 0 l 0 Z W 1 Q Y X R o P j w v S X R l b U x v Y 2 F 0 a W 9 u P j x T d G F i b G V F b n R y a W V z I C 8 + P C 9 J d G V t P j x J d G V t P j x J d G V t T G 9 j Y X R p b 2 4 + P E l 0 Z W 1 U e X B l P k Z v c m 1 1 b G E 8 L 0 l 0 Z W 1 U e X B l P j x J d G V t U G F 0 a D 5 T Z W N 0 a W 9 u M S 9 E Y X R l J T I w V G F i b G U v S W 5 z Z X J 0 Z W Q l M j B N b 2 5 0 a D w v S X R l b V B h d G g + P C 9 J d G V t T G 9 j Y X R p b 2 4 + P F N 0 Y W J s Z U V u d H J p Z X M g L z 4 8 L 0 l 0 Z W 0 + P E l 0 Z W 0 + P E l 0 Z W 1 M b 2 N h d G l v b j 4 8 S X R l b V R 5 c G U + R m 9 y b X V s Y T w v S X R l b V R 5 c G U + P E l 0 Z W 1 Q Y X R o P l N l Y 3 R p b 2 4 x L 0 R h d G U l M j B U Y W J s Z S 9 J b n N l c n R l Z C U y M E 1 v b n R o J T I w T m F t Z T w v S X R l b V B h d G g + P C 9 J d G V t T G 9 j Y X R p b 2 4 + P F N 0 Y W J s Z U V u d H J p Z X M g L z 4 8 L 0 l 0 Z W 0 + P E l 0 Z W 0 + P E l 0 Z W 1 M b 2 N h d G l v b j 4 8 S X R l b V R 5 c G U + R m 9 y b X V s Y T w v S X R l b V R 5 c G U + P E l 0 Z W 1 Q Y X R o P l N l Y 3 R p b 2 4 x L 0 R h d G U l M j B U Y W J s Z S 9 J b n N l c n R l Z C U y M F l l Y X I 8 L 0 l 0 Z W 1 Q Y X R o P j w v S X R l b U x v Y 2 F 0 a W 9 u P j x T d G F i b G V F b n R y a W V z I C 8 + P C 9 J d G V t P j x J d G V t P j x J d G V t T G 9 j Y X R p b 2 4 + P E l 0 Z W 1 U e X B l P k Z v c m 1 1 b G E 8 L 0 l 0 Z W 1 U e X B l P j x J d G V t U G F 0 a D 5 T Z W N 0 a W 9 u M S 9 U c m F p b m l u Z y 9 S Z X B s Y W N l Z C U y M F Z h b H V l P C 9 J d G V t U G F 0 a D 4 8 L 0 l 0 Z W 1 M b 2 N h d G l v b j 4 8 U 3 R h Y m x l R W 5 0 c m l l c y A v P j w v S X R l b T 4 8 S X R l b T 4 8 S X R l b U x v Y 2 F 0 a W 9 u P j x J d G V t V H l w Z T 5 G b 3 J t d W x h P C 9 J d G V t V H l w Z T 4 8 S X R l b V B h d G g + U 2 V j d G l v b j E v V H J h a W 5 p b m c v R H V w b G l j Y X R l Z C U y M E N v b H V t b j w v S X R l b V B h d G g + P C 9 J d G V t T G 9 j Y X R p b 2 4 + P F N 0 Y W J s Z U V u d H J p Z X M g L z 4 8 L 0 l 0 Z W 0 + P E l 0 Z W 0 + P E l 0 Z W 1 M b 2 N h d G l v b j 4 8 S X R l b V R 5 c G U + R m 9 y b X V s Y T w v S X R l b V R 5 c G U + P E l 0 Z W 1 Q Y X R o P l N l Y 3 R p b 2 4 x L 1 R y Y W l u a W 5 n L 1 J l b m F t Z W Q l M j B D b 2 x 1 b W 5 z P C 9 J d G V t U G F 0 a D 4 8 L 0 l 0 Z W 1 M b 2 N h d G l v b j 4 8 U 3 R h Y m x l R W 5 0 c m l l c y A v P j w v S X R l b T 4 8 S X R l b T 4 8 S X R l b U x v Y 2 F 0 a W 9 u P j x J d G V t V H l w Z T 5 G b 3 J t d W x h P C 9 J d G V t V H l w Z T 4 8 S X R l b V B h d G g + U 2 V j d G l v b j E v V H J h a W 5 p b m c v U m V w b G F j Z W Q l M j B W Y W x 1 Z T E 8 L 0 l 0 Z W 1 Q Y X R o P j w v S X R l b U x v Y 2 F 0 a W 9 u P j x T d G F i b G V F b n R y a W V z I C 8 + P C 9 J d G V t P j x J d G V t P j x J d G V t T G 9 j Y X R p b 2 4 + P E l 0 Z W 1 U e X B l P k Z v c m 1 1 b G E 8 L 0 l 0 Z W 1 U e X B l P j x J d G V t U G F 0 a D 5 T Z W N 0 a W 9 u M S 9 U c m F p b m l u Z y 9 S Z X B s Y W N l Z C U y M F Z h b H V l M j w v S X R l b V B h d G g + P C 9 J d G V t T G 9 j Y X R p b 2 4 + P F N 0 Y W J s Z U V u d H J p Z X M g L z 4 8 L 0 l 0 Z W 0 + P E l 0 Z W 0 + P E l 0 Z W 1 M b 2 N h d G l v b j 4 8 S X R l b V R 5 c G U + R m 9 y b X V s Y T w v S X R l b V R 5 c G U + P E l 0 Z W 1 Q Y X R o P l N l Y 3 R p b 2 4 x L 1 R y Y W l u a W 5 n L 1 J l c G x h Y 2 V k J T I w V m F s d W U z P C 9 J d G V t U G F 0 a D 4 8 L 0 l 0 Z W 1 M b 2 N h d G l v b j 4 8 U 3 R h Y m x l R W 5 0 c m l l c y A v P j w v S X R l b T 4 8 S X R l b T 4 8 S X R l b U x v Y 2 F 0 a W 9 u P j x J d G V t V H l w Z T 5 G b 3 J t d W x h P C 9 J d G V t V H l w Z T 4 8 S X R l b V B h d G g + U 2 V j d G l v b j E v Y 2 F s Y 3 V s Y X R p b 2 5 f Y 2 h h b m d l L 1 N v d X J j Z T w v S X R l b V B h d G g + P C 9 J d G V t T G 9 j Y X R p b 2 4 + P F N 0 Y W J s Z U V u d H J p Z X M g L z 4 8 L 0 l 0 Z W 0 + P E l 0 Z W 0 + P E l 0 Z W 1 M b 2 N h d G l v b j 4 8 S X R l b V R 5 c G U + R m 9 y b X V s Y T w v S X R l b V R 5 c G U + P E l 0 Z W 1 Q Y X R o P l N l Y 3 R p b 2 4 x L 2 N h b G N 1 b G F 0 a W 9 u X 2 N o Y W 5 n Z S 9 D a G F u Z 2 V k J T I w V H l w Z T w v S X R l b V B h d G g + P C 9 J d G V t T G 9 j Y X R p b 2 4 + P F N 0 Y W J s Z U V u d H J p Z X M g L z 4 8 L 0 l 0 Z W 0 + P E l 0 Z W 0 + P E l 0 Z W 1 M b 2 N h d G l v b j 4 8 S X R l b V R 5 c G U + R m 9 y b X V s Y T w v S X R l b V R 5 c G U + P E l 0 Z W 1 Q Y X R o P l N l Y 3 R p b 2 4 x L 2 N h b G N 1 b G F 0 a W 9 u X 2 N o Y W 5 n Z S 9 S Z W 5 h b W V k J T I w Q 2 9 s d W 1 u c z w v S X R l b V B h d G g + P C 9 J d G V t T G 9 j Y X R p b 2 4 + P F N 0 Y W J s Z U V u d H J p Z X M g L z 4 8 L 0 l 0 Z W 0 + P E l 0 Z W 0 + P E l 0 Z W 1 M b 2 N h d G l v b j 4 8 S X R l b V R 5 c G U + R m 9 y b X V s Y T w v S X R l b V R 5 c G U + P E l 0 Z W 1 Q Y X R o P l N l Y 3 R p b 2 4 x L 2 N h b G N 1 b G F 0 a W 9 u X 2 N o Y W 5 n Z S 9 S Z X B s Y W N l Z C U y M F Z h b H V 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R y Y W l u a W 5 n L 1 J l c G x h Y 2 V k J T I w V m F s d W U 0 P C 9 J d G V t U G F 0 a D 4 8 L 0 l 0 Z W 1 M b 2 N h d G l v b j 4 8 U 3 R h Y m x l R W 5 0 c m l l c y A v P j w v S X R l b T 4 8 S X R l b T 4 8 S X R l b U x v Y 2 F 0 a W 9 u P j x J d G V t V H l w Z T 5 G b 3 J t d W x h P C 9 J d G V t V H l w Z T 4 8 S X R l b V B h d G g + U 2 V j d G l v b j E v V H J h a W 5 p b m c v U m V w b G F j Z W Q l M j B W Y W x 1 Z T U 8 L 0 l 0 Z W 1 Q Y X R o P j w v S X R l b U x v Y 2 F 0 a W 9 u P j x T d G F i b G V F b n R y a W V z I C 8 + P C 9 J d G V t P j x J d G V t P j x J d G V t T G 9 j Y X R p b 2 4 + P E l 0 Z W 1 U e X B l P k Z v c m 1 1 b G E 8 L 0 l 0 Z W 1 U e X B l P j x J d G V t U G F 0 a D 5 T Z W N 0 a W 9 u M S 9 U c m F p b m l u Z y 9 S Z X B s Y W N l Z C U y M F Z h b H V l N j w v S X R l b V B h d G g + P C 9 J d G V t T G 9 j Y X R p b 2 4 + P F N 0 Y W J s Z U V u d H J p Z X M g L z 4 8 L 0 l 0 Z W 0 + P E l 0 Z W 0 + P E l 0 Z W 1 M b 2 N h d G l v b j 4 8 S X R l b V R 5 c G U + R m 9 y b X V s Y T w v S X R l b V R 5 c G U + P E l 0 Z W 1 Q Y X R o P l N l Y 3 R p b 2 4 x L 1 R y Y W l u a W 5 n L 1 J l c G x h Y 2 V k J T I w V m F s d W U 3 P C 9 J d G V t U G F 0 a D 4 8 L 0 l 0 Z W 1 M b 2 N h d G l v b j 4 8 U 3 R h Y m x l R W 5 0 c m l l c y A v P j w v S X R l b T 4 8 S X R l b T 4 8 S X R l b U x v Y 2 F 0 a W 9 u P j x J d G V t V H l w Z T 5 G b 3 J t d W x h P C 9 J d G V t V H l w Z T 4 8 S X R l b V B h d G g + U 2 V j d G l v b j E v V H J h a W 5 p b m c v U m V w b G F j Z W Q l M j B W Y W x 1 Z T g 8 L 0 l 0 Z W 1 Q Y X R o P j w v S X R l b U x v Y 2 F 0 a W 9 u P j x T d G F i b G V F b n R y a W V z I C 8 + P C 9 J d G V t P j x J d G V t P j x J d G V t T G 9 j Y X R p b 2 4 + P E l 0 Z W 1 U e X B l P k Z v c m 1 1 b G E 8 L 0 l 0 Z W 1 U e X B l P j x J d G V t U G F 0 a D 5 T Z W N 0 a W 9 u M S 9 U c m F p b m l u Z y 9 S Z X B s Y W N l Z C U y M F Z h b H V l O T w v S X R l b V B h d G g + P C 9 J d G V t T G 9 j Y X R p b 2 4 + P F N 0 Y W J s Z U V u d H J p Z X M g L z 4 8 L 0 l 0 Z W 0 + P C 9 J d G V t c z 4 8 L 0 x v Y 2 F s U G F j a 2 F n Z U 1 l d G F k Y X R h R m l s Z T 4 W A A A A U E s F B g A A A A A A A A A A A A A A A A A A A A A A A C Y B A A A B A A A A 0 I y d 3 w E V 0 R G M e g D A T 8 K X 6 w E A A A A q x b t m c T U w S Y y H N S G S 8 H A Z A A A A A A I A A A A A A B B m A A A A A Q A A I A A A A P 6 y o j O l 9 H 9 t w w C n y w D s W m q e V 9 R h f w E G k 1 O H z 4 I / l Z A s A A A A A A 6 A A A A A A g A A I A A A A H f j 3 T Q b m j c x 7 k V 8 M j b j z e Q X J Q 2 j c Q w L G K N j 1 K m A P U V i U A A A A K U e 9 w x R m p s V R t r T c f W W 9 q k n V r g d y 5 H w 6 y E i y 7 + V l U b d D 2 2 G y Q 5 k d S 3 E p 1 5 V U t h 3 X R O 2 M x 1 R V 0 H T D c d / N 8 1 o v U b f U T 0 J r I t E T Z l q M O Y j 7 X H q Q A A A A D I D 1 L z d W f t w u p 3 i e + F Z Q F N B v P f x c E A 3 g m H q t S 1 F T G J l 9 T T M e K B D Z W C L 4 9 8 z e i C c D m e x R R k W h 9 V i N p y 7 h P S C w T s = < / D a t a M a s h u p > 
</file>

<file path=customXml/item19.xml>��< ? x m l   v e r s i o n = " 1 . 0 "   e n c o d i n g = " U T F - 1 6 " ? > < G e m i n i   x m l n s = " h t t p : / / g e m i n i / p i v o t c u s t o m i z a t i o n / 0 6 a 2 6 f 5 e - b 1 0 8 - 4 3 f a - a 1 f 4 - 2 3 2 a 1 b 3 c 7 3 f 0 " > < C u s t o m C o n t e n t > < ! [ C D A T A [ < ? x m l   v e r s i o n = " 1 . 0 "   e n c o d i n g = " u t f - 1 6 " ? > < S e t t i n g s > < C a l c u l a t e d F i e l d s > < i t e m > < M e a s u r e N a m e > c o s t   p e r   d a y < / M e a s u r e N a m e > < D i s p l a y N a m e > c o s t   p e r   d a y < / D i s p l a y N a m e > < V i s i b l e > F a l s e < / V i s i b l e > < / i t e m > < i t e m > < M e a s u r e N a m e > p e r c e n t a g e _ c h a n g e < / M e a s u r e N a m e > < D i s p l a y N a m e > p e r c e n t a g e _ c h a n g e < / D i s p l a y N a m e > < V i s i b l e > F a l s e < / V i s i b l e > < / i t e m > < i t e m > < M e a s u r e N a m e > c o s t   p e r   p a r t i c i p a n t < / M e a s u r e N a m e > < D i s p l a y N a m e > c o s t   p e r   p a r t i c i p a n t < / D i s p l a y N a m e > < V i s i b l e > F a l s e < / V i s i b l e > < / i t e m > < i t e m > < M e a s u r e N a m e > p r e _ p e r D a y C o s t < / M e a s u r e N a m e > < D i s p l a y N a m e > p r e _ p e r D a y C o s t 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2.xml>��< ? x m l   v e r s i o n = " 1 . 0 "   e n c o d i n g = " U T F - 1 6 " ? > < G e m i n i   x m l n s = " h t t p : / / g e m i n i / p i v o t c u s t o m i z a t i o n / T a b l e X M L _ A _ 6 d 8 9 b 4 0 a - e 9 c f - 4 a a 2 - 9 6 b 2 - 9 b e 7 6 e 8 a 2 a 8 8 " > < C u s t o m C o n t e n t > < ! [ C D A T A [ < T a b l e W i d g e t G r i d S e r i a l i z a t i o n   x m l n s : x s d = " h t t p : / / w w w . w 3 . o r g / 2 0 0 1 / X M L S c h e m a "   x m l n s : x s i = " h t t p : / / w w w . w 3 . o r g / 2 0 0 1 / X M L S c h e m a - i n s t a n c e " > < C o l u m n S u g g e s t e d T y p e   / > < C o l u m n F o r m a t   / > < C o l u m n A c c u r a c y   / > < C o l u m n C u r r e n c y S y m b o l   / > < C o l u m n P o s i t i v e P a t t e r n   / > < C o l u m n N e g a t i v e P a t t e r n   / > < C o l u m n W i d t h s > < i t e m > < k e y > < s t r i n g > d a x < / s t r i n g > < / k e y > < v a l u e > < i n t > 1 1 8 < / i n t > < / v a l u e > < / i t e m > < / C o l u m n W i d t h s > < C o l u m n D i s p l a y I n d e x > < i t e m > < k e y > < s t r i n g > d a x < / 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3 f c e c c 2 - 8 7 e a - 4 f 3 4 - 9 9 3 5 - 7 c f b 8 f 3 7 f a a 3 " > < 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21.xml>��< ? x m l   v e r s i o n = " 1 . 0 "   e n c o d i n g = " U T F - 1 6 " ? > < G e m i n i   x m l n s = " h t t p : / / g e m i n i / p i v o t c u s t o m i z a t i o n / d a 7 3 b 6 4 0 - c 0 d f - 4 3 a a - 8 c 7 4 - 5 2 9 5 6 1 d f c a 2 f " > < C u s t o m C o n t e n t > < ! [ C D A T A [ < ? x m l   v e r s i o n = " 1 . 0 "   e n c o d i n g = " u t f - 1 6 " ? > < S e t t i n g s > < C a l c u l a t e d F i e l d s > < i t e m > < M e a s u r e N a m e > c o s t   p e r   d a y < / M e a s u r e N a m e > < D i s p l a y N a m e > c o s t   p e r   d a y < / D i s p l a y N a m e > < V i s i b l e > F a l s e < / V i s i b l e > < / i t e m > < i t e m > < M e a s u r e N a m e > p r e _ p e r D a y C o s t < / M e a s u r e N a m e > < D i s p l a y N a m e > p r e _ p e r D a y C o s t < / D i s p l a y N a m e > < V i s i b l e > F a l s e < / V i s i b l e > < / i t e m > < i t e m > < M e a s u r e N a m e > p e r c e n t a g e _ c h a n g e < / M e a s u r e N a m e > < D i s p l a y N a m e > p e r c e n t a g e _ c h a n g e < / 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22.xml>��< ? x m l   v e r s i o n = " 1 . 0 "   e n c o d i n g = " U T F - 1 6 " ? > < G e m i n i   x m l n s = " h t t p : / / g e m i n i / p i v o t c u s t o m i z a t i o n / 6 1 a c 0 7 d f - d 2 f b - 4 b f 5 - 8 9 8 7 - 7 1 c 8 c e a e 9 e 3 a " > < 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23.xml>��< ? x m l   v e r s i o n = " 1 . 0 "   e n c o d i n g = " U T F - 1 6 " ? > < G e m i n i   x m l n s = " h t t p : / / g e m i n i / p i v o t c u s t o m i z a t i o n / 7 d b 3 5 5 4 6 - 8 4 9 d - 4 8 0 1 - b 3 8 2 - 9 7 b 4 a 0 5 2 4 4 b 4 " > < 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 4 8 3 < / H e i g h t > < / S a n d b o x E d i t o r . F o r m u l a B a r S t a t e > ] ] > < / C u s t o m C o n t e n t > < / G e m i n i > 
</file>

<file path=customXml/item26.xml>��< ? x m l   v e r s i o n = " 1 . 0 "   e n c o d i n g = " U T F - 1 6 " ? > < G e m i n i   x m l n s = " h t t p : / / g e m i n i / p i v o t c u s t o m i z a t i o n / 9 c d a 7 9 3 7 - 4 5 a 7 - 4 9 1 b - a a 9 a - 3 8 b 2 c 6 2 3 8 2 7 4 " > < 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5 e 4 3 6 3 2 1 - b 0 4 7 - 4 d 5 e - a 2 0 e - 8 7 0 c d 8 6 c 5 f b 8 " > < 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29.xml>��< ? x m l   v e r s i o n = " 1 . 0 "   e n c o d i n g = " U T F - 1 6 " ? > < G e m i n i   x m l n s = " h t t p : / / g e m i n i / p i v o t c u s t o m i z a t i o n / 5 5 a 9 9 5 4 6 - 0 0 2 b - 4 e c 3 - a 0 8 d - 2 0 8 b 1 1 7 d 4 3 6 1 " > < 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6 . 4 6 ] ] > < / C u s t o m C o n t e n t > < / G e m i n i > 
</file>

<file path=customXml/item30.xml>��< ? x m l   v e r s i o n = " 1 . 0 "   e n c o d i n g = " U T F - 1 6 " ? > < G e m i n i   x m l n s = " h t t p : / / g e m i n i / p i v o t c u s t o m i z a t i o n / 3 1 7 6 a 1 c d - 2 d e 5 - 4 3 d 7 - 8 e 7 c - a c 1 2 b f 5 9 e 1 7 b " > < 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31.xml>��< ? x m l   v e r s i o n = " 1 . 0 "   e n c o d i n g = " U T F - 1 6 " ? > < G e m i n i   x m l n s = " h t t p : / / g e m i n i / p i v o t c u s t o m i z a t i o n / 5 7 e 7 9 5 7 4 - 9 f 6 1 - 4 e 0 a - b 1 d 6 - 5 4 2 a b f f 7 5 5 7 f " > < 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32.xml>��< ? x m l   v e r s i o n = " 1 . 0 "   e n c o d i n g = " U T F - 1 6 " ? > < G e m i n i   x m l n s = " h t t p : / / g e m i n i / p i v o t c u s t o m i z a t i o n / a d a 2 f 7 e e - 0 8 8 1 - 4 6 3 a - 9 2 8 4 - 2 1 8 f f 4 7 6 7 6 5 b " > < 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33.xml>��< ? x m l   v e r s i o n = " 1 . 0 "   e n c o d i n g = " U T F - 1 6 " ? > < G e m i n i   x m l n s = " h t t p : / / g e m i n i / p i v o t c u s t o m i z a t i o n / 1 b f 9 7 2 8 0 - 1 0 7 9 - 4 d e d - 9 d 0 f - f 0 6 8 7 2 6 a a 4 6 5 " > < 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i t e m > < M e a s u r e N a m e > c o u n t _ c e r t i f i e d < / M e a s u r e N a m e > < D i s p l a y N a m e > c o u n t _ c e r t i f i e d < / D i s p l a y N a m e > < V i s i b l e > F a l s e < / V i s i b l e > < / i t e m > < / C a l c u l a t e d F i e l d s > < S A H o s t H a s h > 0 < / S A H o s t H a s h > < G e m i n i F i e l d L i s t V i s i b l e > T r u e < / G e m i n i F i e l d L i s t V i s i b l e > < / S e t t i n g s > ] ] > < / C u s t o m C o n t e n t > < / G e m i n i > 
</file>

<file path=customXml/item34.xml>��< ? x m l   v e r s i o n = " 1 . 0 "   e n c o d i n g = " U T F - 1 6 " ? > < G e m i n i   x m l n s = " h t t p : / / g e m i n i / p i v o t c u s t o m i z a t i o n / 4 0 c 6 7 9 8 4 - f f 8 4 - 4 0 7 5 - 8 5 c 3 - 1 8 f f b 6 0 9 a d 1 2 " > < C u s t o m C o n t e n t > < ! [ C D A T A [ < ? x m l   v e r s i o n = " 1 . 0 "   e n c o d i n g = " u t f - 1 6 " ? > < S e t t i n g s > < C a l c u l a t e d F i e l d s > < i t e m > < M e a s u r e N a m e > c o s t   p e r   p a r t i c i p a n t < / M e a s u r e N a m e > < D i s p l a y N a m e > c o s t   p e r   p a r t i c i p a n t < / D i s p l a y N a m e > < V i s i b l e > F a l s e < / V i s i b l e > < / i t e m > < i t e m > < M e a s u r e N a m e > p r e _ p e r D a y C o s t < / M e a s u r e N a m e > < D i s p l a y N a m e > p r e _ p e r D a y C o s t 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 2 0 2 5 - 1 0 - 1 7 T 1 6 : 2 0 : 1 1 . 4 4 4 7 9 7 5 + 0 6 : 0 0 < / L a s t P r o c e s s e d T i m e > < / D a t a M o d e l i n g S a n d b o x . S e r i a l i z e d S a n d b o x E r r o r C a c h e > ] ] > < / C u s t o m C o n t e n t > < / G e m i n i > 
</file>

<file path=customXml/item36.xml>��< ? x m l   v e r s i o n = " 1 . 0 "   e n c o d i n g = " U T F - 1 6 " ? > < G e m i n i   x m l n s = " h t t p : / / g e m i n i / p i v o t c u s t o m i z a t i o n / T a b l e X M L _ D a t e   T a b l e _ 6 3 1 4 0 9 7 e - 4 6 b a - 4 7 9 d - 9 5 6 d - d 4 5 5 c 1 f c 7 a a 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 Y e a r < / s t r i n g > < / k e y > < v a l u e > < i n t > 6 5 < / i n t > < / v a l u e > < / i t e m > < i t e m > < k e y > < s t r i n g > M o n t h   N a m e < / s t r i n g > < / k e y > < v a l u e > < i n t > 1 2 1 < / i n t > < / v a l u e > < / i t e m > < i t e m > < k e y > < s t r i n g > M o n t h < / s t r i n g > < / k e y > < v a l u e > < i n t > 7 7 < / i n t > < / v a l u e > < / i t e m > < / C o l u m n W i d t h s > < C o l u m n D i s p l a y I n d e x > < i t e m > < k e y > < s t r i n g > D a t e < / s t r i n g > < / k e y > < v a l u e > < i n t > 0 < / i n t > < / v a l u e > < / i t e m > < i t e m > < k e y > < s t r i n g > Y e a r < / s t r i n g > < / k e y > < v a l u e > < i n t > 1 < / i n t > < / v a l u e > < / i t e m > < i t e m > < k e y > < s t r i n g > M o n t h   N a m e < / 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0 3 b 3 c e 7 7 - 6 4 5 9 - 4 7 a f - b 8 9 c - 2 c 3 d 5 9 5 2 4 d 5 4 " > < C u s t o m C o n t e n t > < ! [ C D A T A [ < ? x m l   v e r s i o n = " 1 . 0 "   e n c o d i n g = " u t f - 1 6 " ? > < S e t t i n g s > < C a l c u l a t e d F i e l d s > < i t e m > < M e a s u r e N a m e > c o s t   p e r   d a y < / M e a s u r e N a m e > < D i s p l a y N a m e > c o s t   p e r   d a y < / D i s p l a y N a m e > < V i s i b l e > F a l s e < / V i s i b l e > < / i t e m > < i t e m > < M e a s u r e N a m e > p r e _ m t h _ p e r D a y C o s t < / M e a s u r e N a m e > < D i s p l a y N a m e > p r e _ m t h _ p e r D a y C o s t < / D i s p l a y N a m e > < V i s i b l e > F a l s e < / V i s i b l e > < / i t e m > < i t e m > < M e a s u r e N a m e > p e r c e n t a g e _ c h a n g e < / M e a s u r e N a m e > < D i s p l a y N a m e > p e r c e n t a g e _ c h a n g e < / D i s p l a y N a m e > < V i s i b l e > F a l s e < / V i s i b l e > < / i t e m > < / C a l c u l a t e d F i e l d s > < S A H o s t H a s h > 0 < / S A H o s t H a s h > < G e m i n i F i e l d L i s t V i s i b l e > T r u e < / G e m i n i F i e l d L i s t V i s i b l e > < / S e t t i n g s > ] ] > < / C u s t o m C o n t e n t > < / G e m i n i > 
</file>

<file path=customXml/item38.xml>��< ? x m l   v e r s i o n = " 1 . 0 "   e n c o d i n g = " U T F - 1 6 " ? > < G e m i n i   x m l n s = " h t t p : / / g e m i n i / p i v o t c u s t o m i z a t i o n / S h o w H i d d e n " > < C u s t o m C o n t e n t > < ! [ C D A T A [ T r u e ] ] > < / C u s t o m C o n t e n t > < / G e m i n i > 
</file>

<file path=customXml/item39.xml>��< ? x m l   v e r s i o n = " 1 . 0 "   e n c o d i n g = " U T F - 1 6 " ? > < G e m i n i   x m l n s = " h t t p : / / g e m i n i / p i v o t c u s t o m i z a t i o n / f 9 f 3 4 6 c 2 - 5 1 5 d - 4 9 9 9 - 9 d e 7 - 9 2 1 3 9 e 6 b 4 d 3 b " > < 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C a l c u l a t e d F i e l d s > < S A H o s t H a s h > 0 < / S A H o s t H a s h > < G e m i n i F i e l d L i s t V i s i b l e > T r u e < / G e m i n i F i e l d L i s t V i s i b l e > < / S e t t i n g s > ] ] > < / C u s t o m C o n t e n t > < / G e m i n i > 
</file>

<file path=customXml/item4.xml>��< ? x m l   v e r s i o n = " 1 . 0 "   e n c o d i n g = " U T F - 1 6 " ? > < G e m i n i   x m l n s = " h t t p : / / g e m i n i / p i v o t c u s t o m i z a t i o n / 8 4 d 6 8 5 a a - 1 e 9 d - 4 9 6 9 - 9 3 8 8 - a d e 8 1 1 7 9 e 1 b 2 " > < 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C a l c u l a t e d F i e l d s > < S A H o s t H a s h > 0 < / S A H o s t H a s h > < G e m i n i F i e l d L i s t V i s i b l e > T r u e < / G e m i n i F i e l d L i s t V i s i b l e > < / S e t t i n g s > ] ] > < / C u s t o m C o n t e n t > < / G e m i n i > 
</file>

<file path=customXml/item40.xml>��< ? x m l   v e r s i o n = " 1 . 0 "   e n c o d i n g = " U T F - 1 6 " ? > < G e m i n i   x m l n s = " h t t p : / / g e m i n i / p i v o t c u s t o m i z a t i o n / a 7 4 5 a c c b - d 6 1 f - 4 4 a 3 - 8 a 7 e - 9 4 f f c 7 d 6 e 7 2 f " > < C u s t o m C o n t e n t > < ! [ C D A T A [ < ? x m l   v e r s i o n = " 1 . 0 "   e n c o d i n g = " u t f - 1 6 " ? > < S e t t i n g s > < C a l c u l a t e d F i e l d s > < i t e m > < M e a s u r e N a m e > c o s t   p e r   d a y < / M e a s u r e N a m e > < D i s p l a y N a m e > c o s t   p e r   d a y < / D i s p l a y N a m e > < V i s i b l e > F a l s e < / V i s i b l e > < / i t e m > < i t e m > < M e a s u r e N a m e > p r e _ m t h _ p e r D a y C o s t < / M e a s u r e N a m e > < D i s p l a y N a m e > p r e _ m t h _ p e r D a y C o s t < / D i s p l a y N a m e > < V i s i b l e > F a l s e < / V i s i b l e > < / i t e m > < i t e m > < M e a s u r e N a m e > p e r c e n t a g e _ c h a n g e < / M e a s u r e N a m e > < D i s p l a y N a m e > p e r c e n t a g e _ c h a n g e < / D i s p l a y N a m e > < V i s i b l e > F a l s e < / V i s i b l e > < / i t e m > < i t e m > < M e a s u r e N a m e > c o s t   p e r   p a r t i c i p a n t < / M e a s u r e N a m e > < D i s p l a y N a m e > c o s t   p e r   p a r t i c i p a n t < / D i s p l a y N a m e > < V i s i b l e > F a l s e < / V i s i b l e > < / i t e m > < i t e m > < M e a s u r e N a m e > c o s t   v s   b u d g e t < / M e a s u r e N a m e > < D i s p l a y N a m e > c o s t   v s   b u d g e t < / D i s p l a y N a m e > < V i s i b l e > F a l s e < / V i s i b l e > < / i t e m > < i t e m > < M e a s u r e N a m e > m e a s u r e   1 < / M e a s u r e N a m e > < D i s p l a y N a m e > m e a s u r e   1 < / D i s p l a y N a m e > < V i s i b l e > F a l s e < / V i s i b l e > < / i t e m > < / C a l c u l a t e d F i e l d s > < S A H o s t H a s h > 0 < / S A H o s t H a s h > < G e m i n i F i e l d L i s t V i s i b l e > T r u e < / G e m i n i F i e l d L i s t V i s i b l e > < / S e t t i n g s > ] ] > < / C u s t o m C o n t e n t > < / G e m i n i > 
</file>

<file path=customXml/item41.xml>��< ? x m l   v e r s i o n = " 1 . 0 "   e n c o d i n g = " U T F - 1 6 " ? > < G e m i n i   x m l n s = " h t t p : / / g e m i n i / p i v o t c u s t o m i z a t i o n / f d c b 9 7 e b - 3 e a 0 - 4 7 e 8 - 8 2 f 8 - 7 d f 4 6 4 9 d 5 a 6 d " > < C u s t o m C o n t e n t > < ! [ C D A T A [ < ? x m l   v e r s i o n = " 1 . 0 "   e n c o d i n g = " u t f - 1 6 " ? > < S e t t i n g s > < C a l c u l a t e d F i e l d s > < i t e m > < M e a s u r e N a m e > c o s t   p e r   p a r t i c i p a n t < / M e a s u r e N a m e > < D i s p l a y N a m e > c o s t   p e r   p a r t i c i p a n t < / D i s p l a y N a m e > < V i s i b l e > F a l s e < / V i s i b l e > < / i t e m > < i t e m > < M e a s u r e N a m e > p r e _ p e r D a y C o s t < / M e a s u r e N a m e > < D i s p l a y N a m e > p r e _ p e r D a y C o s t 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42.xml>��< ? x m l   v e r s i o n = " 1 . 0 "   e n c o d i n g = " U T F - 1 6 " ? > < G e m i n i   x m l n s = " h t t p : / / g e m i n i / p i v o t c u s t o m i z a t i o n / d 6 9 1 7 3 9 b - 3 b f a - 4 7 e e - 9 d 6 b - 3 d c e 3 e 7 2 d 6 e 2 " > < 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C a l c u l a t e d F i e l d s > < S A H o s t H a s h > 0 < / S A H o s t H a s h > < G e m i n i F i e l d L i s t V i s i b l e > T r u e < / G e m i n i F i e l d L i s t V i s i b l e > < / S e t t i n g s > ] ] > < / C u s t o m C o n t e n t > < / G e m i n i > 
</file>

<file path=customXml/item43.xml>��< ? x m l   v e r s i o n = " 1 . 0 "   e n c o d i n g = " U T F - 1 6 " ? > < G e m i n i   x m l n s = " h t t p : / / g e m i n i / p i v o t c u s t o m i z a t i o n / 6 b a d b 5 d 9 - 5 7 1 9 - 4 e 9 3 - 9 1 1 b - e b 7 c c f 2 a 8 b 1 8 " > < 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44.xml>��< ? x m l   v e r s i o n = " 1 . 0 "   e n c o d i n g = " U T F - 1 6 " ? > < G e m i n i   x m l n s = " h t t p : / / g e m i n i / p i v o t c u s t o m i z a t i o n / 6 8 c a 5 c f 2 - e a 0 e - 4 d 2 6 - 8 f 2 0 - 3 3 f 0 6 6 3 9 4 7 1 4 " > < 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45.xml>��< ? x m l   v e r s i o n = " 1 . 0 "   e n c o d i n g = " U T F - 1 6 " ? > < G e m i n i   x m l n s = " h t t p : / / g e m i n i / p i v o t c u s t o m i z a t i o n / e f c 0 f 6 9 4 - a 5 7 2 - 4 b c 4 - 9 e 0 f - 2 0 4 6 5 9 d 5 d 5 0 c " > < C u s t o m C o n t e n t > < ! [ C D A T A [ < ? x m l   v e r s i o n = " 1 . 0 "   e n c o d i n g = " u t f - 1 6 " ? > < S e t t i n g s > < C a l c u l a t e d F i e l d s > < i t e m > < M e a s u r e N a m e > c o s t   p e r   d a y < / M e a s u r e N a m e > < D i s p l a y N a m e > c o s t   p e r   d a y < / D i s p l a y N a m e > < V i s i b l e > F a l s e < / V i s i b l e > < / i t e m > < i t e m > < M e a s u r e N a m e > p r e _ m t h _ p e r D a y C o s t < / M e a s u r e N a m e > < D i s p l a y N a m e > p r e _ m t h _ p e r D a y C o s t < / D i s p l a y N a m e > < V i s i b l e > F a l s e < / V i s i b l e > < / i t e m > < i t e m > < M e a s u r e N a m e > p e r c e n t a g e _ c h a n g e < / M e a s u r e N a m e > < D i s p l a y N a m e > p e r c e n t a g e _ c h a n g e < / D i s p l a y N a m e > < V i s i b l e > F a l s e < / V i s i b l e > < / i t e m > < / C a l c u l a t e d F i e l d s > < S A H o s t H a s h > 0 < / S A H o s t H a s h > < G e m i n i F i e l d L i s t V i s i b l e > T r u e < / G e m i n i F i e l d L i s t V i s i b l e > < / S e t t i n g s > ] ] > < / C u s t o m C o n t e n t > < / G e m i n i > 
</file>

<file path=customXml/item46.xml>��< ? x m l   v e r s i o n = " 1 . 0 "   e n c o d i n g = " U T F - 1 6 " ? > < G e m i n i   x m l n s = " h t t p : / / g e m i n i / p i v o t c u s t o m i z a t i o n / b 8 a c d 5 7 e - 0 f 7 c - 4 f 2 0 - 9 b 3 4 - 4 9 3 e 0 6 a 0 0 8 d 2 " > < C u s t o m C o n t e n t > < ! [ C D A T A [ < ? x m l   v e r s i o n = " 1 . 0 "   e n c o d i n g = " u t f - 1 6 " ? > < S e t t i n g s > < C a l c u l a t e d F i e l d s > < i t e m > < M e a s u r e N a m e > c o s t   p e r   d a y < / M e a s u r e N a m e > < D i s p l a y N a m e > c o s t   p e r   d a y < / D i s p l a y N a m e > < V i s i b l e > F a l s e < / V i s i b l e > < / i t e m > < i t e m > < M e a s u r e N a m e > p r e _ m t h _ p e r D a y C o s t < / M e a s u r e N a m e > < D i s p l a y N a m e > p r e _ m t h _ p e r D a y C o s t < / D i s p l a y N a m e > < V i s i b l e > F a l s e < / V i s i b l e > < / i t e m > < i t e m > < M e a s u r e N a m e > p e r c e n t a g e _ c h a n g e < / M e a s u r e N a m e > < D i s p l a y N a m e > p e r c e n t a g e _ c h a n g e < / D i s p l a y N a m e > < V i s i b l e > F a l s e < / V i s i b l e > < / i t e m > < / C a l c u l a t e d F i e l d s > < S A H o s t H a s h > 0 < / S A H o s t H a s h > < G e m i n i F i e l d L i s t V i s i b l e > T r u e < / G e m i n i F i e l d L i s t V i s i b l e > < / S e t t i n g s > ] ] > < / C u s t o m C o n t e n t > < / G e m i n i > 
</file>

<file path=customXml/item47.xml>��< ? x m l   v e r s i o n = " 1 . 0 "   e n c o d i n g = " U T F - 1 6 " ? > < G e m i n i   x m l n s = " h t t p : / / g e m i n i / p i v o t c u s t o m i z a t i o n / T a b l e X M L _ c a l c u l a t i o n _ c h a n g e _ 3 f 6 c 4 8 4 3 - 7 0 7 a - 4 8 8 e - 8 a 9 f - 5 5 f 9 8 3 d a 0 a 9 c " > < 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 6 5 < / i n t > < / v a l u e > < / i t e m > < i t e m > < k e y > < s t r i n g > E m p l o y e e P a r t i c i p a t i o n _ D i f f e r e n c e < / s t r i n g > < / k e y > < v a l u e > < i n t > 2 5 7 < / i n t > < / v a l u e > < / i t e m > < i t e m > < k e y > < s t r i n g > % C h a n g e   o f   C o s t < / s t r i n g > < / k e y > < v a l u e > < i n t > 1 5 2 < / i n t > < / v a l u e > < / i t e m > < i t e m > < k e y > < s t r i n g > T r a i n i n g   D a y s < / s t r i n g > < / k e y > < v a l u e > < i n t > 1 2 5 < / i n t > < / v a l u e > < / i t e m > < / C o l u m n W i d t h s > < C o l u m n D i s p l a y I n d e x > < i t e m > < k e y > < s t r i n g > Y e a r < / s t r i n g > < / k e y > < v a l u e > < i n t > 0 < / i n t > < / v a l u e > < / i t e m > < i t e m > < k e y > < s t r i n g > E m p l o y e e P a r t i c i p a t i o n _ D i f f e r e n c e < / s t r i n g > < / k e y > < v a l u e > < i n t > 1 < / i n t > < / v a l u e > < / i t e m > < i t e m > < k e y > < s t r i n g > % C h a n g e   o f   C o s t < / s t r i n g > < / k e y > < v a l u e > < i n t > 2 < / i n t > < / v a l u e > < / i t e m > < i t e m > < k e y > < s t r i n g > T r a i n i n g   D a y s < / s t r i n g > < / k e y > < v a l u e > < i n t > 3 < / 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7 3 b 0 b 5 1 4 - e 2 b a - 4 a 2 f - 9 7 0 c - 2 0 1 a a b 3 8 e 0 3 6 " > < 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i t e m > < M e a s u r e N a m e > m e a s u r e   1 < / M e a s u r e N a m e > < D i s p l a y N a m e > m e a s u r e   1 < / D i s p l a y N a m e > < V i s i b l e > F a l s e < / V i s i b l e > < / i t e m > < / C a l c u l a t e d F i e l d s > < S A H o s t H a s h > 0 < / S A H o s t H a s h > < G e m i n i F i e l d L i s t V i s i b l e > T r u e < / G e m i n i F i e l d L i s t V i s i b l e > < / S e t t i n g s > ] ] > < / C u s t o m C o n t e n t > < / G e m i n i > 
</file>

<file path=customXml/item49.xml>��< ? x m l   v e r s i o n = " 1 . 0 "   e n c o d i n g = " U T F - 1 6 " ? > < G e m i n i   x m l n s = " h t t p : / / g e m i n i / p i v o t c u s t o m i z a t i o n / 7 a 3 5 8 4 6 1 - a b 7 f - 4 c 1 b - a 5 c 9 - 7 e 0 f 3 2 d b 2 1 f 7 " > < 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5.xml>��< ? x m l   v e r s i o n = " 1 . 0 "   e n c o d i n g = " U T F - 1 6 " ? > < G e m i n i   x m l n s = " h t t p : / / g e m i n i / p i v o t c u s t o m i z a t i o n / 8 e 5 c a 5 4 f - 8 f 4 4 - 4 b e e - 8 7 3 3 - 3 7 c 3 0 b e 9 2 1 9 0 " > < 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50.xml>��< ? x m l   v e r s i o n = " 1 . 0 "   e n c o d i n g = " U T F - 1 6 " ? > < G e m i n i   x m l n s = " h t t p : / / g e m i n i / p i v o t c u s t o m i z a t i o n / b 4 b d 8 b 2 a - 2 1 8 a - 4 3 3 a - a d c e - 6 4 7 2 5 0 6 6 f b 9 a " > < 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51.xml>��< ? x m l   v e r s i o n = " 1 . 0 "   e n c o d i n g = " U T F - 1 6 " ? > < G e m i n i   x m l n s = " h t t p : / / g e m i n i / p i v o t c u s t o m i z a t i o n / T a b l e X M L _ T r a i n i n g   1 " > < C u s t o m C o n t e n t > < ! [ C D A T A [ < T a b l e W i d g e t G r i d S e r i a l i z a t i o n   x m l n s : x s d = " h t t p : / / w w w . w 3 . o r g / 2 0 0 1 / X M L S c h e m a "   x m l n s : x s i = " h t t p : / / w w w . w 3 . o r g / 2 0 0 1 / X M L S c h e m a - i n s t a n c e " > < C o l u m n S u g g e s t e d T y p e   / > < C o l u m n F o r m a t   / > < C o l u m n A c c u r a c y   / > < C o l u m n C u r r e n c y S y m b o l   / > < C o l u m n P o s i t i v e P a t t e r n   / > < C o l u m n N e g a t i v e P a t t e r n   / > < C o l u m n W i d t h s > < i t e m > < k e y > < s t r i n g > T r a i n i n g   D a t e < / s t r i n g > < / k e y > < v a l u e > < i n t > 1 2 2 < / i n t > < / v a l u e > < / i t e m > < i t e m > < k e y > < s t r i n g > T r a i n i n g   P r o g r a m   N a m e < / s t r i n g > < / k e y > < v a l u e > < i n t > 1 9 3 < / i n t > < / v a l u e > < / i t e m > < i t e m > < k e y > < s t r i n g > T r a i n i n g   T y p e < / s t r i n g > < / k e y > < v a l u e > < i n t > 1 2 3 < / i n t > < / v a l u e > < / i t e m > < i t e m > < k e y > < s t r i n g > T r a i n i n g   O u t c o m e < / s t r i n g > < / k e y > < v a l u e > < i n t > 1 5 3 < / i n t > < / v a l u e > < / i t e m > < i t e m > < k e y > < s t r i n g > T r a i n e r < / s t r i n g > < / k e y > < v a l u e > < i n t > 8 1 < / i n t > < / v a l u e > < / i t e m > < i t e m > < k e y > < s t r i n g > T r a i n i n g   D u r a t i o n ( D a y s ) < / s t r i n g > < / k e y > < v a l u e > < i n t > 1 9 1 < / i n t > < / v a l u e > < / i t e m > < i t e m > < k e y > < s t r i n g > T r a i n i n g   B u d g e t < / s t r i n g > < / k e y > < v a l u e > < i n t > 1 3 7 < / i n t > < / v a l u e > < / i t e m > < i t e m > < k e y > < s t r i n g > T r a i n i n g   C o s t < / s t r i n g > < / k e y > < v a l u e > < i n t > 1 2 3 < / i n t > < / v a l u e > < / i t e m > < i t e m > < k e y > < s t r i n g > P r e T e s t S c o r e < / s t r i n g > < / k e y > < v a l u e > < i n t > 1 2 7 < / i n t > < / v a l u e > < / i t e m > < i t e m > < k e y > < s t r i n g > P o s t T e s t S c o r e < / s t r i n g > < / k e y > < v a l u e > < i n t > 1 3 5 < / i n t > < / v a l u e > < / i t e m > < i t e m > < k e y > < s t r i n g > F e e d b a c k S c o r e < / s t r i n g > < / k e y > < v a l u e > < i n t > 1 4 0 < / i n t > < / v a l u e > < / i t e m > < i t e m > < k e y > < s t r i n g > C e r t i f i c a t e I s s u e d < / s t r i n g > < / k e y > < v a l u e > < i n t > 1 4 4 < / i n t > < / v a l u e > < / i t e m > < / C o l u m n W i d t h s > < C o l u m n D i s p l a y I n d e x > < i t e m > < k e y > < s t r i n g > T r a i n i n g   D a t e < / s t r i n g > < / k e y > < v a l u e > < i n t > 0 < / i n t > < / v a l u e > < / i t e m > < i t e m > < k e y > < s t r i n g > T r a i n i n g   P r o g r a m   N a m e < / s t r i n g > < / k e y > < v a l u e > < i n t > 1 < / i n t > < / v a l u e > < / i t e m > < i t e m > < k e y > < s t r i n g > T r a i n i n g   T y p e < / s t r i n g > < / k e y > < v a l u e > < i n t > 2 < / i n t > < / v a l u e > < / i t e m > < i t e m > < k e y > < s t r i n g > T r a i n i n g   O u t c o m e < / s t r i n g > < / k e y > < v a l u e > < i n t > 3 < / i n t > < / v a l u e > < / i t e m > < i t e m > < k e y > < s t r i n g > T r a i n e r < / s t r i n g > < / k e y > < v a l u e > < i n t > 4 < / i n t > < / v a l u e > < / i t e m > < i t e m > < k e y > < s t r i n g > T r a i n i n g   D u r a t i o n ( D a y s ) < / s t r i n g > < / k e y > < v a l u e > < i n t > 5 < / i n t > < / v a l u e > < / i t e m > < i t e m > < k e y > < s t r i n g > T r a i n i n g   B u d g e t < / s t r i n g > < / k e y > < v a l u e > < i n t > 6 < / i n t > < / v a l u e > < / i t e m > < i t e m > < k e y > < s t r i n g > T r a i n i n g   C o s t < / s t r i n g > < / k e y > < v a l u e > < i n t > 7 < / i n t > < / v a l u e > < / i t e m > < i t e m > < k e y > < s t r i n g > P r e T e s t S c o r e < / s t r i n g > < / k e y > < v a l u e > < i n t > 8 < / i n t > < / v a l u e > < / i t e m > < i t e m > < k e y > < s t r i n g > P o s t T e s t S c o r e < / s t r i n g > < / k e y > < v a l u e > < i n t > 9 < / i n t > < / v a l u e > < / i t e m > < i t e m > < k e y > < s t r i n g > F e e d b a c k S c o r e < / s t r i n g > < / k e y > < v a l u e > < i n t > 1 0 < / i n t > < / v a l u e > < / i t e m > < i t e m > < k e y > < s t r i n g > C e r t i f i c a t e I s s u e d < / s t r i n g > < / k e y > < v a l u e > < i n t > 1 1 < / 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1 5 a 8 f c 9 b - 6 7 5 5 - 4 a 4 1 - b 8 b a - 1 9 8 9 5 f 4 f d 6 1 5 " > < 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53.xml>��< ? x m l   v e r s i o n = " 1 . 0 "   e n c o d i n g = " U T F - 1 6 " ? > < G e m i n i   x m l n s = " h t t p : / / g e m i n i / p i v o t c u s t o m i z a t i o n / 0 3 8 1 6 c f 4 - 2 0 8 e - 4 1 6 9 - b 0 9 3 - 0 6 a 9 c 8 b 0 c c 1 9 " > < 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i t e m > < M e a s u r e N a m e > m e a s u r e   1 < / M e a s u r e N a m e > < D i s p l a y N a m e > m e a s u r e   1 < / D i s p l a y N a m e > < V i s i b l e > F a l s e < / V i s i b l e > < / i t e m > < / C a l c u l a t e d F i e l d s > < S A H o s t H a s h > 0 < / S A H o s t H a s h > < G e m i n i F i e l d L i s t V i s i b l e > T r u e < / G e m i n i F i e l d L i s t V i s i b l e > < / S e t t i n g s > ] ] > < / C u s t o m C o n t e n t > < / G e m i n i > 
</file>

<file path=customXml/item54.xml>��< ? x m l   v e r s i o n = " 1 . 0 "   e n c o d i n g = " U T F - 1 6 " ? > < G e m i n i   x m l n s = " h t t p : / / g e m i n i / p i v o t c u s t o m i z a t i o n / 4 c 5 b a d 3 1 - c b 2 9 - 4 d 1 a - 8 a 7 2 - 3 3 d 5 9 b b f 3 f 0 f " > < C u s t o m C o n t e n t > < ! [ C D A T A [ < ? x m l   v e r s i o n = " 1 . 0 "   e n c o d i n g = " u t f - 1 6 " ? > < S e t t i n g s > < C a l c u l a t e d F i e l d s > < i t e m > < M e a s u r e N a m e > c o s t   p e r   d a y < / M e a s u r e N a m e > < D i s p l a y N a m e > c o s t   p e r   d a y < / D i s p l a y N a m e > < V i s i b l e > F a l s e < / V i s i b l e > < / i t e m > < i t e m > < M e a s u r e N a m e > p r e _ p e r D a y C o s t < / M e a s u r e N a m e > < D i s p l a y N a m e > p r e _ p e r D a y C o s t < / D i s p l a y N a m e > < V i s i b l e > F a l s e < / V i s i b l e > < / i t e m > < i t e m > < M e a s u r e N a m e > p e r c e n t a g e _ c h a n g e < / M e a s u r e N a m e > < D i s p l a y N a m e > p e r c e n t a g e _ c h a n g e < / 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55.xml>��< ? x m l   v e r s i o n = " 1 . 0 "   e n c o d i n g = " U T F - 1 6 " ? > < G e m i n i   x m l n s = " h t t p : / / g e m i n i / p i v o t c u s t o m i z a t i o n / b 3 3 6 5 8 4 9 - 1 d 5 0 - 4 8 c 8 - 8 c c a - 7 7 7 1 9 7 7 a f 8 9 9 " > < 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56.xml>��< ? x m l   v e r s i o n = " 1 . 0 "   e n c o d i n g = " U T F - 1 6 " ? > < G e m i n i   x m l n s = " h t t p : / / g e m i n i / p i v o t c u s t o m i z a t i o n / e 2 3 a c 8 f 4 - 8 0 d 7 - 4 8 4 b - b 0 c d - d c a c a 4 6 4 f 6 9 9 " > < 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57.xml>��< ? x m l   v e r s i o n = " 1 . 0 "   e n c o d i n g = " U T F - 1 6 " ? > < G e m i n i   x m l n s = " h t t p : / / g e m i n i / p i v o t c u s t o m i z a t i o n / 0 4 7 8 1 7 4 2 - 7 9 6 9 - 4 4 e c - a 5 5 2 - a 1 0 2 b d c 3 a 5 e d " > < 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i t e m > < M e a s u r e N a m e > m e a s u r e   1 < / M e a s u r e N a m e > < D i s p l a y N a m e > m e a s u r e   1 < / D i s p l a y N a m e > < V i s i b l e > F a l s e < / V i s i b l e > < / i t e m > < / C a l c u l a t e d F i e l d s > < S A H o s t H a s h > 0 < / S A H o s t H a s h > < G e m i n i F i e l d L i s t V i s i b l e > T r u e < / G e m i n i F i e l d L i s t V i s i b l e > < / S e t t i n g s > ] ] > < / C u s t o m C o n t e n t > < / G e m i n i > 
</file>

<file path=customXml/item58.xml>��< ? x m l   v e r s i o n = " 1 . 0 "   e n c o d i n g = " U T F - 1 6 " ? > < G e m i n i   x m l n s = " h t t p : / / g e m i n i / p i v o t c u s t o m i z a t i o n / 9 c 1 5 0 b 0 2 - a 7 8 0 - 4 8 b 0 - 8 e c 9 - 7 5 c 0 b c e 3 7 2 3 c " > < 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59.xml>��< ? x m l   v e r s i o n = " 1 . 0 "   e n c o d i n g = " U T F - 1 6 " ? > < G e m i n i   x m l n s = " h t t p : / / g e m i n i / p i v o t c u s t o m i z a t i o n / M a n u a l C a l c M o d e " > < C u s t o m C o n t e n t > < ! [ C D A T A [ F a l s e ] ] > < / C u s t o m C o n t e n t > < / G e m i n i > 
</file>

<file path=customXml/item6.xml>��< ? x m l   v e r s i o n = " 1 . 0 "   e n c o d i n g = " U T F - 1 6 " ? > < G e m i n i   x m l n s = " h t t p : / / g e m i n i / p i v o t c u s t o m i z a t i o n / 1 9 e 1 d 0 0 e - 2 1 4 2 - 4 e 0 e - 9 4 0 7 - 9 1 3 0 6 f 1 d 5 4 4 7 " > < 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C a l c u l a t e d F i e l d s > < S A H o s t H a s h > 0 < / S A H o s t H a s h > < G e m i n i F i e l d L i s t V i s i b l e > T r u e < / G e m i n i F i e l d L i s t V i s i b l e > < / S e t t i n g s > ] ] > < / C u s t o m C o n t e n t > < / G e m i n i > 
</file>

<file path=customXml/item60.xml>��< ? x m l   v e r s i o n = " 1 . 0 "   e n c o d i n g = " U T F - 1 6 " ? > < G e m i n i   x m l n s = " h t t p : / / g e m i n i / p i v o t c u s t o m i z a t i o n / 9 2 0 6 3 b 3 8 - c 0 3 8 - 4 c c 4 - 9 7 e d - 0 6 7 c 4 2 c 8 5 9 4 e " > < C u s t o m C o n t e n t > < ! [ C D A T A [ < ? x m l   v e r s i o n = " 1 . 0 "   e n c o d i n g = " u t f - 1 6 " ? > < S e t t i n g s > < C a l c u l a t e d F i e l d s > < i t e m > < M e a s u r e N a m e > c o s t   p e r   d a y < / M e a s u r e N a m e > < D i s p l a y N a m e > c o s t   p e r   d a y < / D i s p l a y N a m e > < V i s i b l e > F a l s e < / V i s i b l e > < / i t e m > < i t e m > < M e a s u r e N a m e > p r e _ m t h _ p e r D a y C o s t < / M e a s u r e N a m e > < D i s p l a y N a m e > p r e _ m t h _ p e r D a y C o s t < / D i s p l a y N a m e > < V i s i b l e > F a l s e < / V i s i b l e > < / i t e m > < i t e m > < M e a s u r e N a m e > p e r c e n t a g e _ c h a n g e < / M e a s u r e N a m e > < D i s p l a y N a m e > p e r c e n t a g e _ c h a n g e < / D i s p l a y N a m e > < V i s i b l e > F a l s e < / V i s i b l e > < / i t e m > < i t e m > < M e a s u r e N a m e > c o s t   p e r   p a r t i c i p a n t < / M e a s u r e N a m e > < D i s p l a y N a m e > c o s t   p e r   p a r t i c i p a n t < / D i s p l a y N a m e > < V i s i b l e > F a l s e < / V i s i b l e > < / i t e m > < i t e m > < M e a s u r e N a m e > c o s t   v s   b u d g e t < / M e a s u r e N a m e > < D i s p l a y N a m e > c o s t   v s   b u d g e t < / D i s p l a y N a m e > < V i s i b l e > F a l s e < / V i s i b l e > < / i t e m > < i t e m > < M e a s u r e N a m e > m e a s u r e   1 < / M e a s u r e N a m e > < D i s p l a y N a m e > m e a s u r e   1 < / D i s p l a y N a m e > < V i s i b l e > F a l s e < / V i s i b l e > < / i t e m > < / C a l c u l a t e d F i e l d s > < S A H o s t H a s h > 0 < / S A H o s t H a s h > < G e m i n i F i e l d L i s t V i s i b l e > T r u e < / G e m i n i F i e l d L i s t V i s i b l e > < / S e t t i n g s > ] ] > < / C u s t o m C o n t e n t > < / G e m i n i > 
</file>

<file path=customXml/item61.xml>��< ? x m l   v e r s i o n = " 1 . 0 "   e n c o d i n g = " U T F - 1 6 " ? > < G e m i n i   x m l n s = " h t t p : / / g e m i n i / p i v o t c u s t o m i z a t i o n / 6 f b 3 8 5 6 e - 8 9 e 8 - 4 7 f 8 - a 7 a b - b 7 0 4 1 8 c 5 f 6 a 0 " > < 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C a l c u l a t e d F i e l d s > < S A H o s t H a s h > 0 < / S A H o s t H a s h > < G e m i n i F i e l d L i s t V i s i b l e > T r u e < / G e m i n i F i e l d L i s t V i s i b l e > < / S e t t i n g s > ] ] > < / C u s t o m C o n t e n t > < / G e m i n i > 
</file>

<file path=customXml/item6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 T r a i n i n g 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 T r a i n i n g 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 C o l u m n s \ T r a i n i n g   D a t e < / K e y > < / a : K e y > < a : V a l u e   i : t y p e = " T a b l e W i d g e t B a s e V i e w S t a t e " / > < / a : K e y V a l u e O f D i a g r a m O b j e c t K e y a n y T y p e z b w N T n L X > < a : K e y V a l u e O f D i a g r a m O b j e c t K e y a n y T y p e z b w N T n L X > < a : K e y > < K e y > C o l u m n s \ T r a i n i n g   P r o g r a m   N a m e < / K e y > < / a : K e y > < a : V a l u e   i : t y p e = " T a b l e W i d g e t B a s e V i e w S t a t e " / > < / a : K e y V a l u e O f D i a g r a m O b j e c t K e y a n y T y p e z b w N T n L X > < a : K e y V a l u e O f D i a g r a m O b j e c t K e y a n y T y p e z b w N T n L X > < a : K e y > < K e y > C o l u m n s \ T r a i n i n g   T y p e < / K e y > < / a : K e y > < a : V a l u e   i : t y p e = " T a b l e W i d g e t B a s e V i e w S t a t e " / > < / a : K e y V a l u e O f D i a g r a m O b j e c t K e y a n y T y p e z b w N T n L X > < a : K e y V a l u e O f D i a g r a m O b j e c t K e y a n y T y p e z b w N T n L X > < a : K e y > < K e y > C o l u m n s \ T r a i n i n g   O u t c o m e < / K e y > < / a : K e y > < a : V a l u e   i : t y p e = " T a b l e W i d g e t B a s e V i e w S t a t e " / > < / a : K e y V a l u e O f D i a g r a m O b j e c t K e y a n y T y p e z b w N T n L X > < a : K e y V a l u e O f D i a g r a m O b j e c t K e y a n y T y p e z b w N T n L X > < a : K e y > < K e y > C o l u m n s \ T r a i n e r < / K e y > < / a : K e y > < a : V a l u e   i : t y p e = " T a b l e W i d g e t B a s e V i e w S t a t e " / > < / a : K e y V a l u e O f D i a g r a m O b j e c t K e y a n y T y p e z b w N T n L X > < a : K e y V a l u e O f D i a g r a m O b j e c t K e y a n y T y p e z b w N T n L X > < a : K e y > < K e y > C o l u m n s \ T r a i n i n g   D u r a t i o n ( D a y s ) < / K e y > < / a : K e y > < a : V a l u e   i : t y p e = " T a b l e W i d g e t B a s e V i e w S t a t e " / > < / a : K e y V a l u e O f D i a g r a m O b j e c t K e y a n y T y p e z b w N T n L X > < a : K e y V a l u e O f D i a g r a m O b j e c t K e y a n y T y p e z b w N T n L X > < a : K e y > < K e y > C o l u m n s \ T r a i n i n g   B u d g e t < / K e y > < / a : K e y > < a : V a l u e   i : t y p e = " T a b l e W i d g e t B a s e V i e w S t a t e " / > < / a : K e y V a l u e O f D i a g r a m O b j e c t K e y a n y T y p e z b w N T n L X > < a : K e y V a l u e O f D i a g r a m O b j e c t K e y a n y T y p e z b w N T n L X > < a : K e y > < K e y > C o l u m n s \ T r a i n i n g   C o s t < / K e y > < / a : K e y > < a : V a l u e   i : t y p e = " T a b l e W i d g e t B a s e V i e w S t a t e " / > < / a : K e y V a l u e O f D i a g r a m O b j e c t K e y a n y T y p e z b w N T n L X > < a : K e y V a l u e O f D i a g r a m O b j e c t K e y a n y T y p e z b w N T n L X > < a : K e y > < K e y > C o l u m n s \ P r e T e s t S c o r e < / K e y > < / a : K e y > < a : V a l u e   i : t y p e = " T a b l e W i d g e t B a s e V i e w S t a t e " / > < / a : K e y V a l u e O f D i a g r a m O b j e c t K e y a n y T y p e z b w N T n L X > < a : K e y V a l u e O f D i a g r a m O b j e c t K e y a n y T y p e z b w N T n L X > < a : K e y > < K e y > C o l u m n s \ P o s t T e s t S c o r e < / K e y > < / a : K e y > < a : V a l u e   i : t y p e = " T a b l e W i d g e t B a s e V i e w S t a t e " / > < / a : K e y V a l u e O f D i a g r a m O b j e c t K e y a n y T y p e z b w N T n L X > < a : K e y V a l u e O f D i a g r a m O b j e c t K e y a n y T y p e z b w N T n L X > < a : K e y > < K e y > C o l u m n s \ F e e d b a c k S c o r e < / K e y > < / a : K e y > < a : V a l u e   i : t y p e = " T a b l e W i d g e t B a s e V i e w S t a t e " / > < / a : K e y V a l u e O f D i a g r a m O b j e c t K e y a n y T y p e z b w N T n L X > < a : K e y V a l u e O f D i a g r a m O b j e c t K e y a n y T y p e z b w N T n L X > < a : K e y > < K e y > C o l u m n s \ C e r t i f i c a t e I s s u e d < / K e y > < / a : K e y > < a : V a l u e   i : t y p e = " T a b l e W i d g e t B a s e V i e w S t a t e " / > < / a : K e y V a l u e O f D i a g r a m O b j e c t K e y a n y T y p e z b w N T n L X > < a : K e y V a l u e O f D i a g r a m O b j e c t K e y a n y T y p e z b w N T n L X > < a : K e y > < K e y > C o l u m n s \ C o m p l e t i o n   S t a t u s < / K e y > < / a : K e y > < a : V a l u e   i : t y p e = " T a b l e W i d g e t B a s e V i e w S t a t e " / > < / a : K e y V a l u e O f D i a g r a m O b j e c t K e y a n y T y p e z b w N T n L X > < a : K e y V a l u e O f D i a g r a m O b j e c t K e y a n y T y p e z b w N T n L X > < a : K e y > < K e y > C o l u m n s \ T r a i n i n g   D a t e   ( Y e a r ) < / K e y > < / a : K e y > < a : V a l u e   i : t y p e = " T a b l e W i d g e t B a s e V i e w S t a t e " / > < / a : K e y V a l u e O f D i a g r a m O b j e c t K e y a n y T y p e z b w N T n L X > < a : K e y V a l u e O f D i a g r a m O b j e c t K e y a n y T y p e z b w N T n L X > < a : K e y > < K e y > C o l u m n s \ T r a i n i n g   D a t e   ( Q u a r t e r ) < / K e y > < / a : K e y > < a : V a l u e   i : t y p e = " T a b l e W i d g e t B a s e V i e w S t a t e " / > < / a : K e y V a l u e O f D i a g r a m O b j e c t K e y a n y T y p e z b w N T n L X > < a : K e y V a l u e O f D i a g r a m O b j e c t K e y a n y T y p e z b w N T n L X > < a : K e y > < K e y > C o l u m n s \ T r a i n i n g   D a t e   ( M o n t h   I n d e x ) < / K e y > < / a : K e y > < a : V a l u e   i : t y p e = " T a b l e W i d g e t B a s e V i e w S t a t e " / > < / a : K e y V a l u e O f D i a g r a m O b j e c t K e y a n y T y p e z b w N T n L X > < a : K e y V a l u e O f D i a g r a m O b j e c t K e y a n y T y p e z b w N T n L X > < a : K e y > < K e y > C o l u m n s \ T r a i n i n g 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 c a l c u l a t i o n _ c h a n g e 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 c a l c u l a t i o n _ c h a n g e 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 C o l u m n s \ E m p l o y e e P a r t i c i p a t i o n _ D i f f e r e n c e < / K e y > < / a : K e y > < a : V a l u e   i : t y p e = " T a b l e W i d g e t B a s e V i e w S t a t e " / > < / a : K e y V a l u e O f D i a g r a m O b j e c t K e y a n y T y p e z b w N T n L X > < a : K e y V a l u e O f D i a g r a m O b j e c t K e y a n y T y p e z b w N T n L X > < a : K e y > < K e y > C o l u m n s \ % C h a n g e   o f   C o s t < / K e y > < / a : K e y > < a : V a l u e   i : t y p e = " T a b l e W i d g e t B a s e V i e w S t a t e " / > < / a : K e y V a l u e O f D i a g r a m O b j e c t K e y a n y T y p e z b w N T n L X > < a : K e y V a l u e O f D i a g r a m O b j e c t K e y a n y T y p e z b w N T n L X > < a : K e y > < K e y > C o l u m n s \ T r a i n i n g   D a y s 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 T r a i n i n g 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 T r a i n i n g 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 C o l u m n s \ T r a i n i n g   D a t e < / K e y > < / a : K e y > < a : V a l u e   i : t y p e = " T a b l e W i d g e t B a s e V i e w S t a t e " / > < / a : K e y V a l u e O f D i a g r a m O b j e c t K e y a n y T y p e z b w N T n L X > < a : K e y V a l u e O f D i a g r a m O b j e c t K e y a n y T y p e z b w N T n L X > < a : K e y > < K e y > C o l u m n s \ T r a i n i n g   P r o g r a m   N a m e < / K e y > < / a : K e y > < a : V a l u e   i : t y p e = " T a b l e W i d g e t B a s e V i e w S t a t e " / > < / a : K e y V a l u e O f D i a g r a m O b j e c t K e y a n y T y p e z b w N T n L X > < a : K e y V a l u e O f D i a g r a m O b j e c t K e y a n y T y p e z b w N T n L X > < a : K e y > < K e y > C o l u m n s \ T r a i n i n g   T y p e < / K e y > < / a : K e y > < a : V a l u e   i : t y p e = " T a b l e W i d g e t B a s e V i e w S t a t e " / > < / a : K e y V a l u e O f D i a g r a m O b j e c t K e y a n y T y p e z b w N T n L X > < a : K e y V a l u e O f D i a g r a m O b j e c t K e y a n y T y p e z b w N T n L X > < a : K e y > < K e y > C o l u m n s \ T r a i n i n g   O u t c o m e < / K e y > < / a : K e y > < a : V a l u e   i : t y p e = " T a b l e W i d g e t B a s e V i e w S t a t e " / > < / a : K e y V a l u e O f D i a g r a m O b j e c t K e y a n y T y p e z b w N T n L X > < a : K e y V a l u e O f D i a g r a m O b j e c t K e y a n y T y p e z b w N T n L X > < a : K e y > < K e y > C o l u m n s \ T r a i n e r < / K e y > < / a : K e y > < a : V a l u e   i : t y p e = " T a b l e W i d g e t B a s e V i e w S t a t e " / > < / a : K e y V a l u e O f D i a g r a m O b j e c t K e y a n y T y p e z b w N T n L X > < a : K e y V a l u e O f D i a g r a m O b j e c t K e y a n y T y p e z b w N T n L X > < a : K e y > < K e y > C o l u m n s \ T r a i n i n g   D u r a t i o n ( D a y s ) < / K e y > < / a : K e y > < a : V a l u e   i : t y p e = " T a b l e W i d g e t B a s e V i e w S t a t e " / > < / a : K e y V a l u e O f D i a g r a m O b j e c t K e y a n y T y p e z b w N T n L X > < a : K e y V a l u e O f D i a g r a m O b j e c t K e y a n y T y p e z b w N T n L X > < a : K e y > < K e y > C o l u m n s \ T r a i n i n g   B u d g e t < / K e y > < / a : K e y > < a : V a l u e   i : t y p e = " T a b l e W i d g e t B a s e V i e w S t a t e " / > < / a : K e y V a l u e O f D i a g r a m O b j e c t K e y a n y T y p e z b w N T n L X > < a : K e y V a l u e O f D i a g r a m O b j e c t K e y a n y T y p e z b w N T n L X > < a : K e y > < K e y > C o l u m n s \ T r a i n i n g   C o s t < / K e y > < / a : K e y > < a : V a l u e   i : t y p e = " T a b l e W i d g e t B a s e V i e w S t a t e " / > < / a : K e y V a l u e O f D i a g r a m O b j e c t K e y a n y T y p e z b w N T n L X > < a : K e y V a l u e O f D i a g r a m O b j e c t K e y a n y T y p e z b w N T n L X > < a : K e y > < K e y > C o l u m n s \ P r e T e s t S c o r e < / K e y > < / a : K e y > < a : V a l u e   i : t y p e = " T a b l e W i d g e t B a s e V i e w S t a t e " / > < / a : K e y V a l u e O f D i a g r a m O b j e c t K e y a n y T y p e z b w N T n L X > < a : K e y V a l u e O f D i a g r a m O b j e c t K e y a n y T y p e z b w N T n L X > < a : K e y > < K e y > C o l u m n s \ P o s t T e s t S c o r e < / K e y > < / a : K e y > < a : V a l u e   i : t y p e = " T a b l e W i d g e t B a s e V i e w S t a t e " / > < / a : K e y V a l u e O f D i a g r a m O b j e c t K e y a n y T y p e z b w N T n L X > < a : K e y V a l u e O f D i a g r a m O b j e c t K e y a n y T y p e z b w N T n L X > < a : K e y > < K e y > C o l u m n s \ F e e d b a c k S c o r e < / K e y > < / a : K e y > < a : V a l u e   i : t y p e = " T a b l e W i d g e t B a s e V i e w S t a t e " / > < / a : K e y V a l u e O f D i a g r a m O b j e c t K e y a n y T y p e z b w N T n L X > < a : K e y V a l u e O f D i a g r a m O b j e c t K e y a n y T y p e z b w N T n L X > < a : K e y > < K e y > C o l u m n s \ C e r t i f i c a t e I s s u e d 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3.xml>��< ? x m l   v e r s i o n = " 1 . 0 "   e n c o d i n g = " U T F - 1 6 " ? > < G e m i n i   x m l n s = " h t t p : / / g e m i n i / p i v o t c u s t o m i z a t i o n / C l i e n t W i n d o w X M L " > < C u s t o m C o n t e n t > < ! [ C D A T A [ D a t e   T a b l e _ 6 3 1 4 0 9 7 e - 4 6 b a - 4 7 9 d - 9 5 6 d - d 4 5 5 c 1 f c 7 a a 4 ] ] > < / C u s t o m C o n t e n t > < / G e m i n i > 
</file>

<file path=customXml/item64.xml>��< ? x m l   v e r s i o n = " 1 . 0 "   e n c o d i n g = " U T F - 1 6 " ? > < G e m i n i   x m l n s = " h t t p : / / g e m i n i / p i v o t c u s t o m i z a t i o n / c 8 f b 9 e 2 8 - 2 e f 1 - 4 2 2 8 - 8 e 2 8 - c a 2 a b b 4 a 2 c 4 e " > < 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i t e m > < M e a s u r e N a m e > m e a s u r e   1 < / M e a s u r e N a m e > < D i s p l a y N a m e > m e a s u r e   1 < / D i s p l a y N a m e > < V i s i b l e > F a l s e < / V i s i b l e > < / i t e m > < / C a l c u l a t e d F i e l d s > < S A H o s t H a s h > 0 < / S A H o s t H a s h > < G e m i n i F i e l d L i s t V i s i b l e > T r u e < / G e m i n i F i e l d L i s t V i s i b l e > < / S e t t i n g s > ] ] > < / C u s t o m C o n t e n t > < / G e m i n i > 
</file>

<file path=customXml/item65.xml>��< ? x m l   v e r s i o n = " 1 . 0 "   e n c o d i n g = " U T F - 1 6 " ? > < G e m i n i   x m l n s = " h t t p : / / g e m i n i / p i v o t c u s t o m i z a t i o n / e 1 6 a 9 6 6 e - 1 6 6 1 - 4 8 5 a - 8 1 8 3 - c a e 1 9 2 5 e 6 7 1 b " > < C u s t o m C o n t e n t > < ! [ C D A T A [ < ? x m l   v e r s i o n = " 1 . 0 "   e n c o d i n g = " u t f - 1 6 " ? > < S e t t i n g s > < C a l c u l a t e d F i e l d s > < i t e m > < M e a s u r e N a m e > c o s t   p e r   d a y < / M e a s u r e N a m e > < D i s p l a y N a m e > c o s t   p e r   d a y < / D i s p l a y N a m e > < V i s i b l e > F a l s e < / V i s i b l e > < / i t e m > < i t e m > < M e a s u r e N a m e > p r e _ m t h _ p e r D a y C o s t < / M e a s u r e N a m e > < D i s p l a y N a m e > p r e _ m t h _ p e r D a y C o s t < / D i s p l a y N a m e > < V i s i b l e > F a l s e < / V i s i b l e > < / i t e m > < i t e m > < M e a s u r e N a m e > p e r c e n t a g e _ c h a n g e < / M e a s u r e N a m e > < D i s p l a y N a m e > p e r c e n t a g e _ c h a n g e < / D i s p l a y N a m e > < V i s i b l e > F a l s e < / V i s i b l e > < / i t e m > < i t e m > < M e a s u r e N a m e > c o s t   p e r   p a r t i c i p a n t < / M e a s u r e N a m e > < D i s p l a y N a m e > c o s t   p e r   p a r t i c i p a n t < / D i s p l a y N a m e > < V i s i b l e > F a l s e < / V i s i b l e > < / i t e m > < i t e m > < M e a s u r e N a m e > c o s t v s   b u d g e t < / M e a s u r e N a m e > < D i s p l a y N a m e > c o s t v s   b u d g e t < / D i s p l a y N a m e > < V i s i b l e > F a l s e < / V i s i b l e > < / i t e m > < / C a l c u l a t e d F i e l d s > < S A H o s t H a s h > 0 < / S A H o s t H a s h > < G e m i n i F i e l d L i s t V i s i b l e > T r u e < / G e m i n i F i e l d L i s t V i s i b l e > < / S e t t i n g s > ] ] > < / C u s t o m C o n t e n t > < / G e m i n i > 
</file>

<file path=customXml/item66.xml>��< ? x m l   v e r s i o n = " 1 . 0 "   e n c o d i n g = " U T F - 1 6 " ? > < G e m i n i   x m l n s = " h t t p : / / g e m i n i / p i v o t c u s t o m i z a t i o n / 0 2 d b 4 4 9 c - 8 3 a 9 - 4 3 5 6 - a 8 d 3 - a 1 0 e c b a 3 0 4 0 0 " > < 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67.xml>��< ? x m l   v e r s i o n = " 1 . 0 "   e n c o d i n g = " U T F - 1 6 " ? > < G e m i n i   x m l n s = " h t t p : / / g e m i n i / p i v o t c u s t o m i z a t i o n / 0 1 2 a d 3 4 c - 2 1 6 7 - 4 7 6 7 - 9 9 6 0 - 0 4 2 7 5 5 7 0 1 3 b c " > < 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68.xml>��< ? x m l   v e r s i o n = " 1 . 0 "   e n c o d i n g = " U T F - 1 6 " ? > < G e m i n i   x m l n s = " h t t p : / / g e m i n i / p i v o t c u s t o m i z a t i o n / R e l a t i o n s h i p A u t o D e t e c t i o n E n a b l e d " > < C u s t o m C o n t e n t > < ! [ C D A T A [ T r u e ] ] > < / C u s t o m C o n t e n t > < / G e m i n i > 
</file>

<file path=customXml/item69.xml>��< ? x m l   v e r s i o n = " 1 . 0 "   e n c o d i n g = " U T F - 1 6 " ? > < G e m i n i   x m l n s = " h t t p : / / g e m i n i / p i v o t c u s t o m i z a t i o n / 3 6 b 3 9 7 e b - 5 5 2 1 - 4 3 9 8 - b f 9 b - b 6 1 7 0 b 7 b 3 a 8 4 " > < 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7.xml>��< ? x m l   v e r s i o n = " 1 . 0 "   e n c o d i n g = " U T F - 1 6 " ? > < G e m i n i   x m l n s = " h t t p : / / g e m i n i / p i v o t c u s t o m i z a t i o n / f 2 3 e 2 c 2 d - 6 4 9 1 - 4 f 5 b - 8 e 2 e - d e 4 1 2 3 a 0 a 0 d 5 " > < 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7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 T r a i n i n g _ b 3 a 8 4 c b 7 - 9 3 3 2 - 4 7 b d - b 9 d f - 9 8 6 3 1 8 5 3 9 0 d d < / K e y > < V a l u e   x m l n s : a = " h t t p : / / s c h e m a s . d a t a c o n t r a c t . o r g / 2 0 0 4 / 0 7 / M i c r o s o f t . A n a l y s i s S e r v i c e s . C o m m o n " > < a : H a s F o c u s > t r u e < / a : H a s F o c u s > < a : S i z e A t D p i 9 6 > 1 1 3 < / a : S i z e A t D p i 9 6 > < a : V i s i b l e > t r u e < / a : V i s i b l e > < / V a l u e > < / K e y V a l u e O f s t r i n g S a n d b o x E d i t o r . M e a s u r e G r i d S t a t e S c d E 3 5 R y > < K e y V a l u e O f s t r i n g S a n d b o x E d i t o r . M e a s u r e G r i d S t a t e S c d E 3 5 R y > < K e y > D a t e   T a b l e _ 6 3 1 4 0 9 7 e - 4 6 b a - 4 7 9 d - 9 5 6 d - d 4 5 5 c 1 f c 7 a a 4 < / K e y > < V a l u e   x m l n s : a = " h t t p : / / s c h e m a s . d a t a c o n t r a c t . o r g / 2 0 0 4 / 0 7 / M i c r o s o f t . A n a l y s i s S e r v i c e s . C o m m o n " > < a : H a s F o c u s > t r u e < / a : H a s F o c u s > < a : S i z e A t D p i 9 6 > 1 1 3 < / a : S i z e A t D p i 9 6 > < a : V i s i b l e > t r u e < / a : V i s i b l e > < / V a l u e > < / K e y V a l u e O f s t r i n g S a n d b o x E d i t o r . M e a s u r e G r i d S t a t e S c d E 3 5 R y > < K e y V a l u e O f s t r i n g S a n d b o x E d i t o r . M e a s u r e G r i d S t a t e S c d E 3 5 R y > < K e y > A _ 6 d 8 9 b 4 0 a - e 9 c f - 4 a a 2 - 9 6 b 2 - 9 b e 7 6 e 8 a 2 a 8 8 < / K e y > < V a l u e   x m l n s : a = " h t t p : / / s c h e m a s . d a t a c o n t r a c t . o r g / 2 0 0 4 / 0 7 / M i c r o s o f t . A n a l y s i s S e r v i c e s . C o m m o n " > < a : H a s F o c u s > t r u e < / a : H a s F o c u s > < a : S i z e A t D p i 9 6 > 1 1 3 < / a : S i z e A t D p i 9 6 > < a : V i s i b l e > t r u e < / a : V i s i b l e > < / V a l u e > < / K e y V a l u e O f s t r i n g S a n d b o x E d i t o r . M e a s u r e G r i d S t a t e S c d E 3 5 R y > < K e y V a l u e O f s t r i n g S a n d b o x E d i t o r . M e a s u r e G r i d S t a t e S c d E 3 5 R y > < K e y > c a l c u l a t i o n _ c h a n g e _ 3 f 6 c 4 8 4 3 - 7 0 7 a - 4 8 8 e - 8 a 9 f - 5 5 f 9 8 3 d a 0 a 9 c 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1.xml>��< ? x m l   v e r s i o n = " 1 . 0 "   e n c o d i n g = " U T F - 1 6 " ? > < G e m i n i   x m l n s = " h t t p : / / g e m i n i / p i v o t c u s t o m i z a t i o n / T a b l e X M L _ T r a i n i n g _ b 3 a 8 4 c b 7 - 9 3 3 2 - 4 7 b d - b 9 d f - 9 8 6 3 1 8 5 3 9 0 d d " > < 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 1 1 9 < / i n t > < / v a l u e > < / i t e m > < i t e m > < k e y > < s t r i n g > T r a i n i n g   D a t e < / s t r i n g > < / k e y > < v a l u e > < i n t > 1 2 2 < / i n t > < / v a l u e > < / i t e m > < i t e m > < k e y > < s t r i n g > T r a i n i n g   P r o g r a m   N a m e < / s t r i n g > < / k e y > < v a l u e > < i n t > 1 9 3 < / i n t > < / v a l u e > < / i t e m > < i t e m > < k e y > < s t r i n g > T r a i n i n g   T y p e < / s t r i n g > < / k e y > < v a l u e > < i n t > 1 2 3 < / i n t > < / v a l u e > < / i t e m > < i t e m > < k e y > < s t r i n g > T r a i n i n g   O u t c o m e < / s t r i n g > < / k e y > < v a l u e > < i n t > 1 5 3 < / i n t > < / v a l u e > < / i t e m > < i t e m > < k e y > < s t r i n g > T r a i n e r < / s t r i n g > < / k e y > < v a l u e > < i n t > 8 1 < / i n t > < / v a l u e > < / i t e m > < i t e m > < k e y > < s t r i n g > T r a i n i n g   D u r a t i o n ( D a y s ) < / s t r i n g > < / k e y > < v a l u e > < i n t > 1 9 1 < / i n t > < / v a l u e > < / i t e m > < i t e m > < k e y > < s t r i n g > T r a i n i n g   B u d g e t < / s t r i n g > < / k e y > < v a l u e > < i n t > 1 3 7 < / i n t > < / v a l u e > < / i t e m > < i t e m > < k e y > < s t r i n g > T r a i n i n g   C o s t < / s t r i n g > < / k e y > < v a l u e > < i n t > 1 2 3 < / i n t > < / v a l u e > < / i t e m > < i t e m > < k e y > < s t r i n g > P r e T e s t S c o r e < / s t r i n g > < / k e y > < v a l u e > < i n t > 1 2 7 < / i n t > < / v a l u e > < / i t e m > < i t e m > < k e y > < s t r i n g > P o s t T e s t S c o r e < / s t r i n g > < / k e y > < v a l u e > < i n t > 1 3 5 < / i n t > < / v a l u e > < / i t e m > < i t e m > < k e y > < s t r i n g > F e e d b a c k S c o r e < / s t r i n g > < / k e y > < v a l u e > < i n t > 1 4 0 < / i n t > < / v a l u e > < / i t e m > < i t e m > < k e y > < s t r i n g > C e r t i f i c a t e I s s u e d < / s t r i n g > < / k e y > < v a l u e > < i n t > 1 4 4 < / i n t > < / v a l u e > < / i t e m > < i t e m > < k e y > < s t r i n g > T r a i n i n g   D a t e   ( Y e a r ) < / s t r i n g > < / k e y > < v a l u e > < i n t > 1 6 6 < / i n t > < / v a l u e > < / i t e m > < i t e m > < k e y > < s t r i n g > T r a i n i n g   D a t e   ( Q u a r t e r ) < / s t r i n g > < / k e y > < v a l u e > < i n t > 1 8 6 < / i n t > < / v a l u e > < / i t e m > < i t e m > < k e y > < s t r i n g > T r a i n i n g   D a t e   ( M o n t h   I n d e x ) < / s t r i n g > < / k e y > < v a l u e > < i n t > 2 1 6 < / i n t > < / v a l u e > < / i t e m > < i t e m > < k e y > < s t r i n g > T r a i n i n g   D a t e   ( M o n t h ) < / s t r i n g > < / k e y > < v a l u e > < i n t > 1 7 8 < / i n t > < / v a l u e > < / i t e m > < i t e m > < k e y > < s t r i n g > C o m p l e t i o n   S t a t u s < / s t r i n g > < / k e y > < v a l u e > < i n t > 1 5 7 < / i n t > < / v a l u e > < / i t e m > < / C o l u m n W i d t h s > < C o l u m n D i s p l a y I n d e x > < i t e m > < k e y > < s t r i n g > E m p l o y e e   I D < / s t r i n g > < / k e y > < v a l u e > < i n t > 0 < / i n t > < / v a l u e > < / i t e m > < i t e m > < k e y > < s t r i n g > T r a i n i n g   D a t e < / s t r i n g > < / k e y > < v a l u e > < i n t > 1 < / i n t > < / v a l u e > < / i t e m > < i t e m > < k e y > < s t r i n g > T r a i n i n g   P r o g r a m   N a m e < / s t r i n g > < / k e y > < v a l u e > < i n t > 2 < / i n t > < / v a l u e > < / i t e m > < i t e m > < k e y > < s t r i n g > T r a i n i n g   T y p e < / s t r i n g > < / k e y > < v a l u e > < i n t > 3 < / i n t > < / v a l u e > < / i t e m > < i t e m > < k e y > < s t r i n g > T r a i n i n g   O u t c o m e < / s t r i n g > < / k e y > < v a l u e > < i n t > 4 < / i n t > < / v a l u e > < / i t e m > < i t e m > < k e y > < s t r i n g > T r a i n e r < / s t r i n g > < / k e y > < v a l u e > < i n t > 5 < / i n t > < / v a l u e > < / i t e m > < i t e m > < k e y > < s t r i n g > T r a i n i n g   D u r a t i o n ( D a y s ) < / s t r i n g > < / k e y > < v a l u e > < i n t > 6 < / i n t > < / v a l u e > < / i t e m > < i t e m > < k e y > < s t r i n g > T r a i n i n g   B u d g e t < / s t r i n g > < / k e y > < v a l u e > < i n t > 7 < / i n t > < / v a l u e > < / i t e m > < i t e m > < k e y > < s t r i n g > T r a i n i n g   C o s t < / s t r i n g > < / k e y > < v a l u e > < i n t > 8 < / i n t > < / v a l u e > < / i t e m > < i t e m > < k e y > < s t r i n g > P r e T e s t S c o r e < / s t r i n g > < / k e y > < v a l u e > < i n t > 9 < / i n t > < / v a l u e > < / i t e m > < i t e m > < k e y > < s t r i n g > P o s t T e s t S c o r e < / s t r i n g > < / k e y > < v a l u e > < i n t > 1 0 < / i n t > < / v a l u e > < / i t e m > < i t e m > < k e y > < s t r i n g > F e e d b a c k S c o r e < / s t r i n g > < / k e y > < v a l u e > < i n t > 1 1 < / i n t > < / v a l u e > < / i t e m > < i t e m > < k e y > < s t r i n g > C e r t i f i c a t e I s s u e d < / s t r i n g > < / k e y > < v a l u e > < i n t > 1 2 < / i n t > < / v a l u e > < / i t e m > < i t e m > < k e y > < s t r i n g > T r a i n i n g   D a t e   ( Y e a r ) < / s t r i n g > < / k e y > < v a l u e > < i n t > 1 3 < / i n t > < / v a l u e > < / i t e m > < i t e m > < k e y > < s t r i n g > T r a i n i n g   D a t e   ( Q u a r t e r ) < / s t r i n g > < / k e y > < v a l u e > < i n t > 1 4 < / i n t > < / v a l u e > < / i t e m > < i t e m > < k e y > < s t r i n g > T r a i n i n g   D a t e   ( M o n t h   I n d e x ) < / s t r i n g > < / k e y > < v a l u e > < i n t > 1 5 < / i n t > < / v a l u e > < / i t e m > < i t e m > < k e y > < s t r i n g > T r a i n i n g   D a t e   ( M o n t h ) < / s t r i n g > < / k e y > < v a l u e > < i n t > 1 6 < / i n t > < / v a l u e > < / i t e m > < i t e m > < k e y > < s t r i n g > C o m p l e t i o n   S t a t u s < / s t r i n g > < / k e y > < v a l u e > < i n t > 1 7 < / i n t > < / v a l u e > < / i t e m > < / C o l u m n D i s p l a y I n d e x > < C o l u m n F r o z e n   / > < C o l u m n C h e c k e d   / > < C o l u m n F i l t e r   / > < S e l e c t i o n F i l t e r   / > < F i l t e r P a r a m e t e r s   / > < I s S o r t D e s c e n d i n g > f a l s e < / I s S o r t D e s c e n d i n g > < / T a b l e W i d g e t G r i d S e r i a l i z a t i o n > ] ] > < / C u s t o m C o n t e n t > < / G e m i n i > 
</file>

<file path=customXml/item72.xml>��< ? x m l   v e r s i o n = " 1 . 0 "   e n c o d i n g = " U T F - 1 6 " ? > < G e m i n i   x m l n s = " h t t p : / / g e m i n i / p i v o t c u s t o m i z a t i o n / d 8 f 4 3 0 5 b - 9 4 1 a - 4 1 a 6 - a f 6 d - 8 f 1 4 d 6 d 2 9 0 2 f " > < C u s t o m C o n t e n t > < ! [ C D A T A [ < ? x m l   v e r s i o n = " 1 . 0 "   e n c o d i n g = " u t f - 1 6 " ? > < S e t t i n g s > < C a l c u l a t e d F i e l d s > < i t e m > < M e a s u r e N a m e > c o s t   p e r   p a r t i c i p a n t < / M e a s u r e N a m e > < D i s p l a y N a m e > c o s t   p e r   p a r t i c i p a n t < / D i s p l a y N a m e > < V i s i b l e > F a l s e < / V i s i b l e > < / i t e m > < i t e m > < M e a s u r e N a m e > c o s t   v s   b u d g e t < / M e a s u r e N a m e > < D i s p l a y N a m e > c o s t   v s   b u d g e t < / D i s p l a y N a m e > < V i s i b l e > F a l s e < / V i s i b l e > < / i t e m > < i t e m > < M e a s u r e N a m e > p r e _ p e r D a y C o s t < / M e a s u r e N a m e > < D i s p l a y N a m e > p r e _ p e r D a y C o s t 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8.xml>��< ? x m l   v e r s i o n = " 1 . 0 "   e n c o d i n g = " U T F - 1 6 " ? > < G e m i n i   x m l n s = " h t t p : / / g e m i n i / p i v o t c u s t o m i z a t i o n / 5 e a 4 5 1 b a - 6 4 8 a - 4 8 5 6 - 8 4 b 6 - 0 7 b 1 4 6 4 a 1 e f 6 " > < 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i t e m > < M e a s u r e N a m e > l a s t   y e a r < / M e a s u r e N a m e > < D i s p l a y N a m e > l a s t   y e a r < / D i s p l a y N a m e > < V i s i b l e > F a l s e < / V i s i b l e > < / i t e m > < i t e m > < M e a s u r e N a m e > p r o g r a m _ s c o r e < / M e a s u r e N a m e > < D i s p l a y N a m e > p r o g r a m _ s c o r e < / D i s p l a y N a m e > < V i s i b l e > F a l s e < / V i s i b l e > < / i t e m > < / C a l c u l a t e d F i e l d s > < S A H o s t H a s h > 0 < / S A H o s t H a s h > < G e m i n i F i e l d L i s t V i s i b l e > T r u e < / G e m i n i F i e l d L i s t V i s i b l e > < / S e t t i n g s > ] ] > < / C u s t o m C o n t e n t > < / G e m i n i > 
</file>

<file path=customXml/item9.xml>��< ? x m l   v e r s i o n = " 1 . 0 "   e n c o d i n g = " U T F - 1 6 " ? > < G e m i n i   x m l n s = " h t t p : / / g e m i n i / p i v o t c u s t o m i z a t i o n / e e c 0 5 5 6 d - 9 1 3 8 - 4 7 6 8 - 8 0 1 7 - a 5 7 8 c 2 6 2 d 6 8 3 " > < C u s t o m C o n t e n t > < ! [ C D A T A [ < ? x m l   v e r s i o n = " 1 . 0 "   e n c o d i n g = " u t f - 1 6 " ? > < S e t t i n g s > < C a l c u l a t e d F i e l d s > < i t e m > < M e a s u r e N a m e > p r e _ p e r D a y C o s t < / M e a s u r e N a m e > < D i s p l a y N a m e > p r e _ p e r D a y C o s t < / D i s p l a y N a m e > < V i s i b l e > F a l s e < / V i s i b l e > < / i t e m > < i t e m > < M e a s u r e N a m e > c o s t   p e r   p a r t i c i p a n t < / M e a s u r e N a m e > < D i s p l a y N a m e > c o s t   p e r   p a r t i c i p a n t < / D i s p l a y N a m e > < V i s i b l e > F a l s e < / V i s i b l e > < / i t e m > < i t e m > < M e a s u r e N a m e > c o s t   v s   b u d g e t < / M e a s u r e N a m e > < D i s p l a y N a m e > c o s t   v s   b u d g e t < / D i s p l a y N a m e > < V i s i b l e > F a l s e < / V i s i b l e > < / i t e m > < i t e m > < M e a s u r e N a m e > p e r _ d a y _ c o s t < / M e a s u r e N a m e > < D i s p l a y N a m e > p e r _ d a y _ c o s t < / D i s p l a y N a m e > < V i s i b l e > F a l s e < / V i s i b l e > < / i t e m > < i t e m > < M e a s u r e N a m e > e m p _ c o m p l e t e d _ t r a i n i n g < / M e a s u r e N a m e > < D i s p l a y N a m e > e m p _ c o m p l e t e d _ t r a i n i n g < / D i s p l a y N a m e > < V i s i b l e > F a l s e < / V i s i b l e > < / i t e m > < i t e m > < M e a s u r e N a m e > c o m p l e t i o n % < / M e a s u r e N a m e > < D i s p l a y N a m e > c o m p l e t i o n % < / D i s p l a y N a m e > < V i s i b l e > F a l s e < / V i s i b l e > < / i t e m > < i t e m > < M e a s u r e N a m e > e m p _ p a s s e d _ t r a i n i n g < / M e a s u r e N a m e > < D i s p l a y N a m e > e m p _ p a s s e d _ t r a i n i n g < / D i s p l a y N a m e > < V i s i b l e > F a l s e < / V i s i b l e > < / i t e m > < i t e m > < M e a s u r e N a m e > e m p _ s u c c e s s   r a t e < / M e a s u r e N a m e > < D i s p l a y N a m e > e m p _ s u c c e s s   r a t e < / D i s p l a y N a m e > < V i s i b l e > F a l s e < / V i s i b l e > < / i t e m > < i t e m > < M e a s u r e N a m e > P e r f o r m a n c e   G r o w t h < / M e a s u r e N a m e > < D i s p l a y N a m e > P e r f o r m a n c e   G r o w t h < / 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37937E0-83BC-4C3F-A49B-E526D768221B}">
  <ds:schemaRefs>
    <ds:schemaRef ds:uri="http://gemini/pivotcustomization/Diagrams"/>
  </ds:schemaRefs>
</ds:datastoreItem>
</file>

<file path=customXml/itemProps10.xml><?xml version="1.0" encoding="utf-8"?>
<ds:datastoreItem xmlns:ds="http://schemas.openxmlformats.org/officeDocument/2006/customXml" ds:itemID="{A36324E3-AF92-4A8C-B918-6004FA3FCC04}">
  <ds:schemaRefs>
    <ds:schemaRef ds:uri="http://gemini/pivotcustomization/IsSandboxEmbedded"/>
  </ds:schemaRefs>
</ds:datastoreItem>
</file>

<file path=customXml/itemProps11.xml><?xml version="1.0" encoding="utf-8"?>
<ds:datastoreItem xmlns:ds="http://schemas.openxmlformats.org/officeDocument/2006/customXml" ds:itemID="{546B0290-DE79-4F7F-B72D-D992FAB28F74}">
  <ds:schemaRefs>
    <ds:schemaRef ds:uri="http://gemini/pivotcustomization/6e816b67-1cde-430f-a836-e46a941fbc41"/>
  </ds:schemaRefs>
</ds:datastoreItem>
</file>

<file path=customXml/itemProps12.xml><?xml version="1.0" encoding="utf-8"?>
<ds:datastoreItem xmlns:ds="http://schemas.openxmlformats.org/officeDocument/2006/customXml" ds:itemID="{4658B92E-D01B-4222-B50D-FF4C0C548709}">
  <ds:schemaRefs>
    <ds:schemaRef ds:uri="http://gemini/pivotcustomization/c8c8b70a-64c6-494f-aff8-e3ee3037090f"/>
  </ds:schemaRefs>
</ds:datastoreItem>
</file>

<file path=customXml/itemProps13.xml><?xml version="1.0" encoding="utf-8"?>
<ds:datastoreItem xmlns:ds="http://schemas.openxmlformats.org/officeDocument/2006/customXml" ds:itemID="{6B49CE31-6E50-4E76-AC32-84AD2E76C49D}">
  <ds:schemaRefs>
    <ds:schemaRef ds:uri="http://gemini/pivotcustomization/2c8a2cc9-06d7-4f3d-9482-171135f4112f"/>
  </ds:schemaRefs>
</ds:datastoreItem>
</file>

<file path=customXml/itemProps14.xml><?xml version="1.0" encoding="utf-8"?>
<ds:datastoreItem xmlns:ds="http://schemas.openxmlformats.org/officeDocument/2006/customXml" ds:itemID="{71EBD76F-DA90-4F52-8F5E-58829DFE3F7E}">
  <ds:schemaRefs>
    <ds:schemaRef ds:uri="http://gemini/pivotcustomization/TableOrder"/>
  </ds:schemaRefs>
</ds:datastoreItem>
</file>

<file path=customXml/itemProps15.xml><?xml version="1.0" encoding="utf-8"?>
<ds:datastoreItem xmlns:ds="http://schemas.openxmlformats.org/officeDocument/2006/customXml" ds:itemID="{67637A81-E470-4390-B5BC-70B21BD0E739}">
  <ds:schemaRefs>
    <ds:schemaRef ds:uri="http://gemini/pivotcustomization/96115941-0c60-4086-9379-e7fd6a178b7c"/>
  </ds:schemaRefs>
</ds:datastoreItem>
</file>

<file path=customXml/itemProps16.xml><?xml version="1.0" encoding="utf-8"?>
<ds:datastoreItem xmlns:ds="http://schemas.openxmlformats.org/officeDocument/2006/customXml" ds:itemID="{91872C85-8461-4269-B7A2-37D7D6784A4E}">
  <ds:schemaRefs>
    <ds:schemaRef ds:uri="http://gemini/pivotcustomization/93e1d83e-85f1-40de-92a0-79a1d9a82a74"/>
  </ds:schemaRefs>
</ds:datastoreItem>
</file>

<file path=customXml/itemProps17.xml><?xml version="1.0" encoding="utf-8"?>
<ds:datastoreItem xmlns:ds="http://schemas.openxmlformats.org/officeDocument/2006/customXml" ds:itemID="{D3EC2229-E3EC-4AF8-968E-6E358487DA2B}">
  <ds:schemaRefs>
    <ds:schemaRef ds:uri="http://gemini/pivotcustomization/ShowImplicitMeasures"/>
  </ds:schemaRefs>
</ds:datastoreItem>
</file>

<file path=customXml/itemProps18.xml><?xml version="1.0" encoding="utf-8"?>
<ds:datastoreItem xmlns:ds="http://schemas.openxmlformats.org/officeDocument/2006/customXml" ds:itemID="{57AA92B6-10B9-4FE2-9B38-953011A99A52}">
  <ds:schemaRefs>
    <ds:schemaRef ds:uri="http://schemas.microsoft.com/DataMashup"/>
  </ds:schemaRefs>
</ds:datastoreItem>
</file>

<file path=customXml/itemProps19.xml><?xml version="1.0" encoding="utf-8"?>
<ds:datastoreItem xmlns:ds="http://schemas.openxmlformats.org/officeDocument/2006/customXml" ds:itemID="{92B3B271-0018-4B73-985C-489BF5DA34BE}">
  <ds:schemaRefs>
    <ds:schemaRef ds:uri="http://gemini/pivotcustomization/06a26f5e-b108-43fa-a1f4-232a1b3c73f0"/>
  </ds:schemaRefs>
</ds:datastoreItem>
</file>

<file path=customXml/itemProps2.xml><?xml version="1.0" encoding="utf-8"?>
<ds:datastoreItem xmlns:ds="http://schemas.openxmlformats.org/officeDocument/2006/customXml" ds:itemID="{0934A709-9247-4D4D-AAC8-BE674611A5DD}">
  <ds:schemaRefs>
    <ds:schemaRef ds:uri="http://gemini/pivotcustomization/TableXML_A_6d89b40a-e9cf-4aa2-96b2-9be76e8a2a88"/>
  </ds:schemaRefs>
</ds:datastoreItem>
</file>

<file path=customXml/itemProps20.xml><?xml version="1.0" encoding="utf-8"?>
<ds:datastoreItem xmlns:ds="http://schemas.openxmlformats.org/officeDocument/2006/customXml" ds:itemID="{6B7D2277-C60C-41C1-9539-E7BE41A97846}">
  <ds:schemaRefs>
    <ds:schemaRef ds:uri="http://gemini/pivotcustomization/e3fcecc2-87ea-4f34-9935-7cfb8f37faa3"/>
  </ds:schemaRefs>
</ds:datastoreItem>
</file>

<file path=customXml/itemProps21.xml><?xml version="1.0" encoding="utf-8"?>
<ds:datastoreItem xmlns:ds="http://schemas.openxmlformats.org/officeDocument/2006/customXml" ds:itemID="{796B8D32-7036-42E4-B0DE-BE96F2CE0C24}">
  <ds:schemaRefs>
    <ds:schemaRef ds:uri="http://gemini/pivotcustomization/da73b640-c0df-43aa-8c74-529561dfca2f"/>
  </ds:schemaRefs>
</ds:datastoreItem>
</file>

<file path=customXml/itemProps22.xml><?xml version="1.0" encoding="utf-8"?>
<ds:datastoreItem xmlns:ds="http://schemas.openxmlformats.org/officeDocument/2006/customXml" ds:itemID="{978FA487-9B6A-45A4-AF29-B570D149259A}">
  <ds:schemaRefs>
    <ds:schemaRef ds:uri="http://gemini/pivotcustomization/61ac07df-d2fb-4bf5-8987-71c8ceae9e3a"/>
  </ds:schemaRefs>
</ds:datastoreItem>
</file>

<file path=customXml/itemProps23.xml><?xml version="1.0" encoding="utf-8"?>
<ds:datastoreItem xmlns:ds="http://schemas.openxmlformats.org/officeDocument/2006/customXml" ds:itemID="{C76CCBF0-BC42-49B5-88B9-15F3C2C3AFA2}">
  <ds:schemaRefs>
    <ds:schemaRef ds:uri="http://gemini/pivotcustomization/7db35546-849d-4801-b382-97b4a05244b4"/>
  </ds:schemaRefs>
</ds:datastoreItem>
</file>

<file path=customXml/itemProps24.xml><?xml version="1.0" encoding="utf-8"?>
<ds:datastoreItem xmlns:ds="http://schemas.openxmlformats.org/officeDocument/2006/customXml" ds:itemID="{B37FD7AE-4B3F-4322-85CB-85130827DC9E}">
  <ds:schemaRefs>
    <ds:schemaRef ds:uri="http://gemini/pivotcustomization/SandboxNonEmpty"/>
  </ds:schemaRefs>
</ds:datastoreItem>
</file>

<file path=customXml/itemProps25.xml><?xml version="1.0" encoding="utf-8"?>
<ds:datastoreItem xmlns:ds="http://schemas.openxmlformats.org/officeDocument/2006/customXml" ds:itemID="{3C36B694-C656-4CAB-B7FF-1E641CDD2053}">
  <ds:schemaRefs>
    <ds:schemaRef ds:uri="http://gemini/pivotcustomization/FormulaBarState"/>
  </ds:schemaRefs>
</ds:datastoreItem>
</file>

<file path=customXml/itemProps26.xml><?xml version="1.0" encoding="utf-8"?>
<ds:datastoreItem xmlns:ds="http://schemas.openxmlformats.org/officeDocument/2006/customXml" ds:itemID="{7E9F15E7-9713-4F51-A3EF-FC0D97387216}">
  <ds:schemaRefs>
    <ds:schemaRef ds:uri="http://gemini/pivotcustomization/9cda7937-45a7-491b-aa9a-38b2c6238274"/>
  </ds:schemaRefs>
</ds:datastoreItem>
</file>

<file path=customXml/itemProps27.xml><?xml version="1.0" encoding="utf-8"?>
<ds:datastoreItem xmlns:ds="http://schemas.openxmlformats.org/officeDocument/2006/customXml" ds:itemID="{13E07A3D-3627-4312-B23C-C43A5F89AF2D}">
  <ds:schemaRefs>
    <ds:schemaRef ds:uri="http://gemini/pivotcustomization/LinkedTableUpdateMode"/>
  </ds:schemaRefs>
</ds:datastoreItem>
</file>

<file path=customXml/itemProps28.xml><?xml version="1.0" encoding="utf-8"?>
<ds:datastoreItem xmlns:ds="http://schemas.openxmlformats.org/officeDocument/2006/customXml" ds:itemID="{F6BB22D8-D132-4B16-9551-BF4A94982F6B}">
  <ds:schemaRefs>
    <ds:schemaRef ds:uri="http://gemini/pivotcustomization/5e436321-b047-4d5e-a20e-870cd86c5fb8"/>
  </ds:schemaRefs>
</ds:datastoreItem>
</file>

<file path=customXml/itemProps29.xml><?xml version="1.0" encoding="utf-8"?>
<ds:datastoreItem xmlns:ds="http://schemas.openxmlformats.org/officeDocument/2006/customXml" ds:itemID="{4C84051F-0655-445B-A0A2-2ADB8D9A7224}">
  <ds:schemaRefs>
    <ds:schemaRef ds:uri="http://gemini/pivotcustomization/55a99546-002b-4ec3-a08d-208b117d4361"/>
  </ds:schemaRefs>
</ds:datastoreItem>
</file>

<file path=customXml/itemProps3.xml><?xml version="1.0" encoding="utf-8"?>
<ds:datastoreItem xmlns:ds="http://schemas.openxmlformats.org/officeDocument/2006/customXml" ds:itemID="{E30BB09A-DDCA-401F-BE63-1A715B902EC0}">
  <ds:schemaRefs>
    <ds:schemaRef ds:uri="http://gemini/pivotcustomization/PowerPivotVersion"/>
  </ds:schemaRefs>
</ds:datastoreItem>
</file>

<file path=customXml/itemProps30.xml><?xml version="1.0" encoding="utf-8"?>
<ds:datastoreItem xmlns:ds="http://schemas.openxmlformats.org/officeDocument/2006/customXml" ds:itemID="{958D0B7D-4ED3-417B-919C-1D211A917957}">
  <ds:schemaRefs>
    <ds:schemaRef ds:uri="http://gemini/pivotcustomization/3176a1cd-2de5-43d7-8e7c-ac12bf59e17b"/>
  </ds:schemaRefs>
</ds:datastoreItem>
</file>

<file path=customXml/itemProps31.xml><?xml version="1.0" encoding="utf-8"?>
<ds:datastoreItem xmlns:ds="http://schemas.openxmlformats.org/officeDocument/2006/customXml" ds:itemID="{AF10E0E0-F10E-418D-8D99-AEB4F9298A77}">
  <ds:schemaRefs>
    <ds:schemaRef ds:uri="http://gemini/pivotcustomization/57e79574-9f61-4e0a-b1d6-542abff7557f"/>
  </ds:schemaRefs>
</ds:datastoreItem>
</file>

<file path=customXml/itemProps32.xml><?xml version="1.0" encoding="utf-8"?>
<ds:datastoreItem xmlns:ds="http://schemas.openxmlformats.org/officeDocument/2006/customXml" ds:itemID="{A5A92606-2E4C-4FBA-89DA-D18373E2128C}">
  <ds:schemaRefs>
    <ds:schemaRef ds:uri="http://gemini/pivotcustomization/ada2f7ee-0881-463a-9284-218ff476765b"/>
  </ds:schemaRefs>
</ds:datastoreItem>
</file>

<file path=customXml/itemProps33.xml><?xml version="1.0" encoding="utf-8"?>
<ds:datastoreItem xmlns:ds="http://schemas.openxmlformats.org/officeDocument/2006/customXml" ds:itemID="{D7333DFD-6C83-434D-954E-F973464438C7}">
  <ds:schemaRefs>
    <ds:schemaRef ds:uri="http://gemini/pivotcustomization/1bf97280-1079-4ded-9d0f-f068726aa465"/>
  </ds:schemaRefs>
</ds:datastoreItem>
</file>

<file path=customXml/itemProps34.xml><?xml version="1.0" encoding="utf-8"?>
<ds:datastoreItem xmlns:ds="http://schemas.openxmlformats.org/officeDocument/2006/customXml" ds:itemID="{274A7287-5EB8-48DE-87E8-1628CC638ED4}">
  <ds:schemaRefs>
    <ds:schemaRef ds:uri="http://gemini/pivotcustomization/40c67984-ff84-4075-85c3-18ffb609ad12"/>
  </ds:schemaRefs>
</ds:datastoreItem>
</file>

<file path=customXml/itemProps35.xml><?xml version="1.0" encoding="utf-8"?>
<ds:datastoreItem xmlns:ds="http://schemas.openxmlformats.org/officeDocument/2006/customXml" ds:itemID="{1A77965B-EE01-4319-97B2-CB0CF20D4FF4}">
  <ds:schemaRefs>
    <ds:schemaRef ds:uri="http://gemini/pivotcustomization/ErrorCache"/>
  </ds:schemaRefs>
</ds:datastoreItem>
</file>

<file path=customXml/itemProps36.xml><?xml version="1.0" encoding="utf-8"?>
<ds:datastoreItem xmlns:ds="http://schemas.openxmlformats.org/officeDocument/2006/customXml" ds:itemID="{5E42AA46-01BF-4C48-880D-6E6DA95FAD48}">
  <ds:schemaRefs>
    <ds:schemaRef ds:uri="http://gemini/pivotcustomization/TableXML_Date Table_6314097e-46ba-479d-956d-d455c1fc7aa4"/>
  </ds:schemaRefs>
</ds:datastoreItem>
</file>

<file path=customXml/itemProps37.xml><?xml version="1.0" encoding="utf-8"?>
<ds:datastoreItem xmlns:ds="http://schemas.openxmlformats.org/officeDocument/2006/customXml" ds:itemID="{E615C4F6-5628-4DBA-88EF-84526BA47426}">
  <ds:schemaRefs>
    <ds:schemaRef ds:uri="http://gemini/pivotcustomization/03b3ce77-6459-47af-b89c-2c3d59524d54"/>
  </ds:schemaRefs>
</ds:datastoreItem>
</file>

<file path=customXml/itemProps38.xml><?xml version="1.0" encoding="utf-8"?>
<ds:datastoreItem xmlns:ds="http://schemas.openxmlformats.org/officeDocument/2006/customXml" ds:itemID="{B9888DBC-41E1-4531-BF3E-2F347248F2A1}">
  <ds:schemaRefs>
    <ds:schemaRef ds:uri="http://gemini/pivotcustomization/ShowHidden"/>
  </ds:schemaRefs>
</ds:datastoreItem>
</file>

<file path=customXml/itemProps39.xml><?xml version="1.0" encoding="utf-8"?>
<ds:datastoreItem xmlns:ds="http://schemas.openxmlformats.org/officeDocument/2006/customXml" ds:itemID="{489AC42C-7C49-44AE-91AA-9B88A8460895}">
  <ds:schemaRefs>
    <ds:schemaRef ds:uri="http://gemini/pivotcustomization/f9f346c2-515d-4999-9de7-92139e6b4d3b"/>
  </ds:schemaRefs>
</ds:datastoreItem>
</file>

<file path=customXml/itemProps4.xml><?xml version="1.0" encoding="utf-8"?>
<ds:datastoreItem xmlns:ds="http://schemas.openxmlformats.org/officeDocument/2006/customXml" ds:itemID="{B33B0A00-4850-43B6-AB2C-6AD42507386C}">
  <ds:schemaRefs>
    <ds:schemaRef ds:uri="http://gemini/pivotcustomization/84d685aa-1e9d-4969-9388-ade81179e1b2"/>
  </ds:schemaRefs>
</ds:datastoreItem>
</file>

<file path=customXml/itemProps40.xml><?xml version="1.0" encoding="utf-8"?>
<ds:datastoreItem xmlns:ds="http://schemas.openxmlformats.org/officeDocument/2006/customXml" ds:itemID="{DAE40AC8-100C-4A6A-9625-3F0D18343965}">
  <ds:schemaRefs>
    <ds:schemaRef ds:uri="http://gemini/pivotcustomization/a745accb-d61f-44a3-8a7e-94ffc7d6e72f"/>
  </ds:schemaRefs>
</ds:datastoreItem>
</file>

<file path=customXml/itemProps41.xml><?xml version="1.0" encoding="utf-8"?>
<ds:datastoreItem xmlns:ds="http://schemas.openxmlformats.org/officeDocument/2006/customXml" ds:itemID="{94020F1A-C7EB-48EB-B200-B15D94FEC9D9}">
  <ds:schemaRefs>
    <ds:schemaRef ds:uri="http://gemini/pivotcustomization/fdcb97eb-3ea0-47e8-82f8-7df4649d5a6d"/>
  </ds:schemaRefs>
</ds:datastoreItem>
</file>

<file path=customXml/itemProps42.xml><?xml version="1.0" encoding="utf-8"?>
<ds:datastoreItem xmlns:ds="http://schemas.openxmlformats.org/officeDocument/2006/customXml" ds:itemID="{25F7595E-CCA5-4E61-98A1-A2514D0A256A}">
  <ds:schemaRefs>
    <ds:schemaRef ds:uri="http://gemini/pivotcustomization/d691739b-3bfa-47ee-9d6b-3dce3e72d6e2"/>
  </ds:schemaRefs>
</ds:datastoreItem>
</file>

<file path=customXml/itemProps43.xml><?xml version="1.0" encoding="utf-8"?>
<ds:datastoreItem xmlns:ds="http://schemas.openxmlformats.org/officeDocument/2006/customXml" ds:itemID="{56E8CAAF-1124-4147-B25C-044FA7516CBA}">
  <ds:schemaRefs>
    <ds:schemaRef ds:uri="http://gemini/pivotcustomization/6badb5d9-5719-4e93-911b-eb7ccf2a8b18"/>
  </ds:schemaRefs>
</ds:datastoreItem>
</file>

<file path=customXml/itemProps44.xml><?xml version="1.0" encoding="utf-8"?>
<ds:datastoreItem xmlns:ds="http://schemas.openxmlformats.org/officeDocument/2006/customXml" ds:itemID="{E203C2DB-EB05-4500-8755-17163441E045}">
  <ds:schemaRefs>
    <ds:schemaRef ds:uri="http://gemini/pivotcustomization/68ca5cf2-ea0e-4d26-8f20-33f066394714"/>
  </ds:schemaRefs>
</ds:datastoreItem>
</file>

<file path=customXml/itemProps45.xml><?xml version="1.0" encoding="utf-8"?>
<ds:datastoreItem xmlns:ds="http://schemas.openxmlformats.org/officeDocument/2006/customXml" ds:itemID="{7516ED5B-7C05-4311-B77B-FC250866E0EF}">
  <ds:schemaRefs>
    <ds:schemaRef ds:uri="http://gemini/pivotcustomization/efc0f694-a572-4bc4-9e0f-204659d5d50c"/>
  </ds:schemaRefs>
</ds:datastoreItem>
</file>

<file path=customXml/itemProps46.xml><?xml version="1.0" encoding="utf-8"?>
<ds:datastoreItem xmlns:ds="http://schemas.openxmlformats.org/officeDocument/2006/customXml" ds:itemID="{C121D773-F0C3-45EF-93B8-28DAEB059C60}">
  <ds:schemaRefs>
    <ds:schemaRef ds:uri="http://gemini/pivotcustomization/b8acd57e-0f7c-4f20-9b34-493e06a008d2"/>
  </ds:schemaRefs>
</ds:datastoreItem>
</file>

<file path=customXml/itemProps47.xml><?xml version="1.0" encoding="utf-8"?>
<ds:datastoreItem xmlns:ds="http://schemas.openxmlformats.org/officeDocument/2006/customXml" ds:itemID="{204DE3BA-B088-4628-AB39-C77A032AF0D3}">
  <ds:schemaRefs>
    <ds:schemaRef ds:uri="http://gemini/pivotcustomization/TableXML_calculation_change_3f6c4843-707a-488e-8a9f-55f983da0a9c"/>
  </ds:schemaRefs>
</ds:datastoreItem>
</file>

<file path=customXml/itemProps48.xml><?xml version="1.0" encoding="utf-8"?>
<ds:datastoreItem xmlns:ds="http://schemas.openxmlformats.org/officeDocument/2006/customXml" ds:itemID="{6A0C8534-4470-457C-83B7-D482CAD28C22}">
  <ds:schemaRefs>
    <ds:schemaRef ds:uri="http://gemini/pivotcustomization/73b0b514-e2ba-4a2f-970c-201aab38e036"/>
  </ds:schemaRefs>
</ds:datastoreItem>
</file>

<file path=customXml/itemProps49.xml><?xml version="1.0" encoding="utf-8"?>
<ds:datastoreItem xmlns:ds="http://schemas.openxmlformats.org/officeDocument/2006/customXml" ds:itemID="{8CCD0FF4-1DAB-472B-97C3-32BF203D7891}">
  <ds:schemaRefs>
    <ds:schemaRef ds:uri="http://gemini/pivotcustomization/7a358461-ab7f-4c1b-a5c9-7e0f32db21f7"/>
  </ds:schemaRefs>
</ds:datastoreItem>
</file>

<file path=customXml/itemProps5.xml><?xml version="1.0" encoding="utf-8"?>
<ds:datastoreItem xmlns:ds="http://schemas.openxmlformats.org/officeDocument/2006/customXml" ds:itemID="{E414889F-161B-452F-8B38-F24CA15FBA37}">
  <ds:schemaRefs>
    <ds:schemaRef ds:uri="http://gemini/pivotcustomization/8e5ca54f-8f44-4bee-8733-37c30be92190"/>
  </ds:schemaRefs>
</ds:datastoreItem>
</file>

<file path=customXml/itemProps50.xml><?xml version="1.0" encoding="utf-8"?>
<ds:datastoreItem xmlns:ds="http://schemas.openxmlformats.org/officeDocument/2006/customXml" ds:itemID="{659D30A3-6CC9-4699-855D-648204710F2E}">
  <ds:schemaRefs>
    <ds:schemaRef ds:uri="http://gemini/pivotcustomization/b4bd8b2a-218a-433a-adce-64725066fb9a"/>
  </ds:schemaRefs>
</ds:datastoreItem>
</file>

<file path=customXml/itemProps51.xml><?xml version="1.0" encoding="utf-8"?>
<ds:datastoreItem xmlns:ds="http://schemas.openxmlformats.org/officeDocument/2006/customXml" ds:itemID="{2929BAB0-F08A-4528-AFBE-A57CF6745E56}">
  <ds:schemaRefs>
    <ds:schemaRef ds:uri="http://gemini/pivotcustomization/TableXML_Training 1"/>
  </ds:schemaRefs>
</ds:datastoreItem>
</file>

<file path=customXml/itemProps52.xml><?xml version="1.0" encoding="utf-8"?>
<ds:datastoreItem xmlns:ds="http://schemas.openxmlformats.org/officeDocument/2006/customXml" ds:itemID="{DB23A5A3-8639-4E62-8388-652A312F812A}">
  <ds:schemaRefs>
    <ds:schemaRef ds:uri="http://gemini/pivotcustomization/15a8fc9b-6755-4a41-b8ba-19895f4fd615"/>
  </ds:schemaRefs>
</ds:datastoreItem>
</file>

<file path=customXml/itemProps53.xml><?xml version="1.0" encoding="utf-8"?>
<ds:datastoreItem xmlns:ds="http://schemas.openxmlformats.org/officeDocument/2006/customXml" ds:itemID="{6986C94E-DD08-426C-B3BD-0371059319F8}">
  <ds:schemaRefs>
    <ds:schemaRef ds:uri="http://gemini/pivotcustomization/03816cf4-208e-4169-b093-06a9c8b0cc19"/>
  </ds:schemaRefs>
</ds:datastoreItem>
</file>

<file path=customXml/itemProps54.xml><?xml version="1.0" encoding="utf-8"?>
<ds:datastoreItem xmlns:ds="http://schemas.openxmlformats.org/officeDocument/2006/customXml" ds:itemID="{F44D71FB-48D2-4536-9EC1-059E600925ED}">
  <ds:schemaRefs>
    <ds:schemaRef ds:uri="http://gemini/pivotcustomization/4c5bad31-cb29-4d1a-8a72-33d59bbf3f0f"/>
  </ds:schemaRefs>
</ds:datastoreItem>
</file>

<file path=customXml/itemProps55.xml><?xml version="1.0" encoding="utf-8"?>
<ds:datastoreItem xmlns:ds="http://schemas.openxmlformats.org/officeDocument/2006/customXml" ds:itemID="{31E3ADBE-049A-4303-A98E-9957756B86AF}">
  <ds:schemaRefs>
    <ds:schemaRef ds:uri="http://gemini/pivotcustomization/b3365849-1d50-48c8-8cca-7771977af899"/>
  </ds:schemaRefs>
</ds:datastoreItem>
</file>

<file path=customXml/itemProps56.xml><?xml version="1.0" encoding="utf-8"?>
<ds:datastoreItem xmlns:ds="http://schemas.openxmlformats.org/officeDocument/2006/customXml" ds:itemID="{FB98688A-EB71-496D-AF98-3253B5C46065}">
  <ds:schemaRefs>
    <ds:schemaRef ds:uri="http://gemini/pivotcustomization/e23ac8f4-80d7-484b-b0cd-dcaca464f699"/>
  </ds:schemaRefs>
</ds:datastoreItem>
</file>

<file path=customXml/itemProps57.xml><?xml version="1.0" encoding="utf-8"?>
<ds:datastoreItem xmlns:ds="http://schemas.openxmlformats.org/officeDocument/2006/customXml" ds:itemID="{D4B89ECF-1F5D-4303-A8F4-695FB4EF3FB0}">
  <ds:schemaRefs>
    <ds:schemaRef ds:uri="http://gemini/pivotcustomization/04781742-7969-44ec-a552-a102bdc3a5ed"/>
  </ds:schemaRefs>
</ds:datastoreItem>
</file>

<file path=customXml/itemProps58.xml><?xml version="1.0" encoding="utf-8"?>
<ds:datastoreItem xmlns:ds="http://schemas.openxmlformats.org/officeDocument/2006/customXml" ds:itemID="{20495690-8B65-4B01-9F98-EFAE9A79E375}">
  <ds:schemaRefs>
    <ds:schemaRef ds:uri="http://gemini/pivotcustomization/9c150b02-a780-48b0-8ec9-75c0bce3723c"/>
  </ds:schemaRefs>
</ds:datastoreItem>
</file>

<file path=customXml/itemProps59.xml><?xml version="1.0" encoding="utf-8"?>
<ds:datastoreItem xmlns:ds="http://schemas.openxmlformats.org/officeDocument/2006/customXml" ds:itemID="{C2A679E3-8E46-4CE5-A65F-E74FF87A865F}">
  <ds:schemaRefs>
    <ds:schemaRef ds:uri="http://gemini/pivotcustomization/ManualCalcMode"/>
  </ds:schemaRefs>
</ds:datastoreItem>
</file>

<file path=customXml/itemProps6.xml><?xml version="1.0" encoding="utf-8"?>
<ds:datastoreItem xmlns:ds="http://schemas.openxmlformats.org/officeDocument/2006/customXml" ds:itemID="{BB9E8194-E692-42B8-AFFE-13AAF84B45B0}">
  <ds:schemaRefs>
    <ds:schemaRef ds:uri="http://gemini/pivotcustomization/19e1d00e-2142-4e0e-9407-91306f1d5447"/>
  </ds:schemaRefs>
</ds:datastoreItem>
</file>

<file path=customXml/itemProps60.xml><?xml version="1.0" encoding="utf-8"?>
<ds:datastoreItem xmlns:ds="http://schemas.openxmlformats.org/officeDocument/2006/customXml" ds:itemID="{C276623E-0FC9-4FB8-8AF2-CF8AF076D2CF}">
  <ds:schemaRefs>
    <ds:schemaRef ds:uri="http://gemini/pivotcustomization/92063b38-c038-4cc4-97ed-067c42c8594e"/>
  </ds:schemaRefs>
</ds:datastoreItem>
</file>

<file path=customXml/itemProps61.xml><?xml version="1.0" encoding="utf-8"?>
<ds:datastoreItem xmlns:ds="http://schemas.openxmlformats.org/officeDocument/2006/customXml" ds:itemID="{CD8E08A3-F82C-435E-9CD7-F30495FFE7D5}">
  <ds:schemaRefs>
    <ds:schemaRef ds:uri="http://gemini/pivotcustomization/6fb3856e-89e8-47f8-a7ab-b70418c5f6a0"/>
  </ds:schemaRefs>
</ds:datastoreItem>
</file>

<file path=customXml/itemProps62.xml><?xml version="1.0" encoding="utf-8"?>
<ds:datastoreItem xmlns:ds="http://schemas.openxmlformats.org/officeDocument/2006/customXml" ds:itemID="{856AF715-ABF3-46FE-8B4D-67C951193FB7}">
  <ds:schemaRefs>
    <ds:schemaRef ds:uri="http://gemini/pivotcustomization/TableWidget"/>
  </ds:schemaRefs>
</ds:datastoreItem>
</file>

<file path=customXml/itemProps63.xml><?xml version="1.0" encoding="utf-8"?>
<ds:datastoreItem xmlns:ds="http://schemas.openxmlformats.org/officeDocument/2006/customXml" ds:itemID="{EC11E79A-1932-4539-B861-75896421CE31}">
  <ds:schemaRefs>
    <ds:schemaRef ds:uri="http://gemini/pivotcustomization/ClientWindowXML"/>
  </ds:schemaRefs>
</ds:datastoreItem>
</file>

<file path=customXml/itemProps64.xml><?xml version="1.0" encoding="utf-8"?>
<ds:datastoreItem xmlns:ds="http://schemas.openxmlformats.org/officeDocument/2006/customXml" ds:itemID="{0B7954CE-99F2-42E2-8585-CAE259996426}">
  <ds:schemaRefs>
    <ds:schemaRef ds:uri="http://gemini/pivotcustomization/c8fb9e28-2ef1-4228-8e28-ca2abb4a2c4e"/>
  </ds:schemaRefs>
</ds:datastoreItem>
</file>

<file path=customXml/itemProps65.xml><?xml version="1.0" encoding="utf-8"?>
<ds:datastoreItem xmlns:ds="http://schemas.openxmlformats.org/officeDocument/2006/customXml" ds:itemID="{59229E12-B01D-40F3-9FBC-A2B74298AC06}">
  <ds:schemaRefs>
    <ds:schemaRef ds:uri="http://gemini/pivotcustomization/e16a966e-1661-485a-8183-cae1925e671b"/>
  </ds:schemaRefs>
</ds:datastoreItem>
</file>

<file path=customXml/itemProps66.xml><?xml version="1.0" encoding="utf-8"?>
<ds:datastoreItem xmlns:ds="http://schemas.openxmlformats.org/officeDocument/2006/customXml" ds:itemID="{BAEE51DD-A673-4257-A04B-6C9B510DF5A0}">
  <ds:schemaRefs>
    <ds:schemaRef ds:uri="http://gemini/pivotcustomization/02db449c-83a9-4356-a8d3-a10ecba30400"/>
  </ds:schemaRefs>
</ds:datastoreItem>
</file>

<file path=customXml/itemProps67.xml><?xml version="1.0" encoding="utf-8"?>
<ds:datastoreItem xmlns:ds="http://schemas.openxmlformats.org/officeDocument/2006/customXml" ds:itemID="{F192E08C-6CCC-4B8D-82E2-F7F7E5EE4C7A}">
  <ds:schemaRefs>
    <ds:schemaRef ds:uri="http://gemini/pivotcustomization/012ad34c-2167-4767-9960-0427557013bc"/>
  </ds:schemaRefs>
</ds:datastoreItem>
</file>

<file path=customXml/itemProps68.xml><?xml version="1.0" encoding="utf-8"?>
<ds:datastoreItem xmlns:ds="http://schemas.openxmlformats.org/officeDocument/2006/customXml" ds:itemID="{9B651975-9871-4667-99BD-A996ACB1EB98}">
  <ds:schemaRefs>
    <ds:schemaRef ds:uri="http://gemini/pivotcustomization/RelationshipAutoDetectionEnabled"/>
  </ds:schemaRefs>
</ds:datastoreItem>
</file>

<file path=customXml/itemProps69.xml><?xml version="1.0" encoding="utf-8"?>
<ds:datastoreItem xmlns:ds="http://schemas.openxmlformats.org/officeDocument/2006/customXml" ds:itemID="{4B8053BB-967F-4C2C-9B62-844463C8D4FD}">
  <ds:schemaRefs>
    <ds:schemaRef ds:uri="http://gemini/pivotcustomization/36b397eb-5521-4398-bf9b-b6170b7b3a84"/>
  </ds:schemaRefs>
</ds:datastoreItem>
</file>

<file path=customXml/itemProps7.xml><?xml version="1.0" encoding="utf-8"?>
<ds:datastoreItem xmlns:ds="http://schemas.openxmlformats.org/officeDocument/2006/customXml" ds:itemID="{F2A8CD06-BC8C-401A-83EA-1DCBF4EE4B3E}">
  <ds:schemaRefs>
    <ds:schemaRef ds:uri="http://gemini/pivotcustomization/f23e2c2d-6491-4f5b-8e2e-de4123a0a0d5"/>
  </ds:schemaRefs>
</ds:datastoreItem>
</file>

<file path=customXml/itemProps70.xml><?xml version="1.0" encoding="utf-8"?>
<ds:datastoreItem xmlns:ds="http://schemas.openxmlformats.org/officeDocument/2006/customXml" ds:itemID="{9C926489-357B-4C12-A1E7-6BD0B09F58DC}">
  <ds:schemaRefs>
    <ds:schemaRef ds:uri="http://gemini/pivotcustomization/MeasureGridState"/>
  </ds:schemaRefs>
</ds:datastoreItem>
</file>

<file path=customXml/itemProps71.xml><?xml version="1.0" encoding="utf-8"?>
<ds:datastoreItem xmlns:ds="http://schemas.openxmlformats.org/officeDocument/2006/customXml" ds:itemID="{67D78AAF-06B2-4EFF-BAEF-FD2926101EE0}">
  <ds:schemaRefs>
    <ds:schemaRef ds:uri="http://gemini/pivotcustomization/TableXML_Training_b3a84cb7-9332-47bd-b9df-9863185390dd"/>
  </ds:schemaRefs>
</ds:datastoreItem>
</file>

<file path=customXml/itemProps72.xml><?xml version="1.0" encoding="utf-8"?>
<ds:datastoreItem xmlns:ds="http://schemas.openxmlformats.org/officeDocument/2006/customXml" ds:itemID="{E0BF6DA1-EDE2-4D2C-8E3F-60A2A3B533F3}">
  <ds:schemaRefs>
    <ds:schemaRef ds:uri="http://gemini/pivotcustomization/d8f4305b-941a-41a6-af6d-8f14d6d2902f"/>
  </ds:schemaRefs>
</ds:datastoreItem>
</file>

<file path=customXml/itemProps8.xml><?xml version="1.0" encoding="utf-8"?>
<ds:datastoreItem xmlns:ds="http://schemas.openxmlformats.org/officeDocument/2006/customXml" ds:itemID="{31EF37B3-E213-419B-AC1A-7A0AA6D35C84}">
  <ds:schemaRefs>
    <ds:schemaRef ds:uri="http://gemini/pivotcustomization/5ea451ba-648a-4856-84b6-07b1464a1ef6"/>
  </ds:schemaRefs>
</ds:datastoreItem>
</file>

<file path=customXml/itemProps9.xml><?xml version="1.0" encoding="utf-8"?>
<ds:datastoreItem xmlns:ds="http://schemas.openxmlformats.org/officeDocument/2006/customXml" ds:itemID="{095950CC-28FD-4D36-AAA6-46939F08CCA8}">
  <ds:schemaRefs>
    <ds:schemaRef ds:uri="http://gemini/pivotcustomization/eec0556d-9138-4768-8017-a578c262d6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Training</vt:lpstr>
      <vt:lpstr>Training Overview</vt:lpstr>
      <vt:lpstr>Training Performance</vt:lpstr>
      <vt:lpstr>Training Cost</vt:lpstr>
      <vt:lpstr>Cost Analysis Dashboard</vt:lpstr>
      <vt:lpstr>Performance_Dashboard</vt:lpstr>
      <vt:lpstr>Overview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Bushra Sunjida</cp:lastModifiedBy>
  <cp:revision/>
  <dcterms:created xsi:type="dcterms:W3CDTF">2025-08-16T11:40:16Z</dcterms:created>
  <dcterms:modified xsi:type="dcterms:W3CDTF">2025-10-22T19:44:57Z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2025-08-16T11:48:47Z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0d5e5e62-3450-496d-92fe-a16f77b1e7e5</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