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huvadeep\Desktop\Pgp\GMR\"/>
    </mc:Choice>
  </mc:AlternateContent>
  <xr:revisionPtr revIDLastSave="0" documentId="13_ncr:1_{7E926378-8F50-4018-A36B-CDA60CECF96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F33" i="1"/>
  <c r="E33" i="1"/>
  <c r="D33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U30" i="1" s="1"/>
  <c r="C30" i="1" s="1"/>
  <c r="D30" i="1"/>
  <c r="B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U29" i="1" s="1"/>
  <c r="C29" i="1" s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U28" i="1" s="1"/>
  <c r="C28" i="1" s="1"/>
  <c r="B28" i="1"/>
  <c r="B27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U25" i="1" s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U23" i="1" s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U20" i="1" s="1"/>
  <c r="B20" i="1"/>
  <c r="S17" i="1"/>
  <c r="R17" i="1"/>
  <c r="Q17" i="1"/>
  <c r="P17" i="1"/>
  <c r="O17" i="1"/>
  <c r="N17" i="1"/>
  <c r="M17" i="1"/>
  <c r="L17" i="1"/>
  <c r="K17" i="1"/>
  <c r="J17" i="1"/>
  <c r="J5" i="1" s="1"/>
  <c r="I17" i="1"/>
  <c r="H17" i="1"/>
  <c r="G17" i="1"/>
  <c r="F17" i="1"/>
  <c r="E17" i="1"/>
  <c r="D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S5" i="1"/>
  <c r="R5" i="1"/>
  <c r="Q5" i="1"/>
  <c r="P5" i="1"/>
  <c r="O5" i="1"/>
  <c r="N5" i="1"/>
  <c r="M5" i="1"/>
  <c r="L5" i="1"/>
  <c r="K5" i="1"/>
  <c r="I5" i="1"/>
  <c r="H5" i="1"/>
  <c r="G5" i="1"/>
  <c r="F5" i="1"/>
  <c r="E5" i="1"/>
  <c r="D5" i="1"/>
  <c r="U21" i="1" l="1"/>
  <c r="C21" i="1" s="1"/>
  <c r="C20" i="1"/>
  <c r="W28" i="1" s="1"/>
  <c r="C25" i="1"/>
  <c r="U24" i="1"/>
  <c r="C24" i="1" s="1"/>
  <c r="U22" i="1"/>
  <c r="C22" i="1" s="1"/>
  <c r="C23" i="1"/>
  <c r="W29" i="1" l="1"/>
  <c r="W30" i="1"/>
  <c r="Q26" i="1" l="1"/>
  <c r="H26" i="1"/>
  <c r="H27" i="1"/>
  <c r="G27" i="1"/>
  <c r="G26" i="1"/>
  <c r="D26" i="1"/>
  <c r="D27" i="1"/>
  <c r="E27" i="1" l="1"/>
  <c r="L27" i="1"/>
  <c r="P26" i="1"/>
  <c r="S27" i="1"/>
  <c r="I27" i="1"/>
  <c r="K27" i="1"/>
  <c r="Q27" i="1"/>
  <c r="F27" i="1"/>
  <c r="U27" i="1" s="1"/>
  <c r="C27" i="1" s="1"/>
  <c r="J27" i="1"/>
  <c r="O26" i="1"/>
  <c r="O27" i="1"/>
  <c r="R27" i="1"/>
  <c r="I26" i="1"/>
  <c r="N26" i="1"/>
  <c r="L26" i="1"/>
  <c r="P27" i="1"/>
  <c r="E26" i="1"/>
  <c r="U26" i="1" s="1"/>
  <c r="C26" i="1" s="1"/>
  <c r="F26" i="1"/>
  <c r="J26" i="1"/>
  <c r="K26" i="1"/>
  <c r="M26" i="1"/>
  <c r="M27" i="1"/>
  <c r="N27" i="1"/>
  <c r="R26" i="1"/>
  <c r="S26" i="1"/>
</calcChain>
</file>

<file path=xl/sharedStrings.xml><?xml version="1.0" encoding="utf-8"?>
<sst xmlns="http://schemas.openxmlformats.org/spreadsheetml/2006/main" count="40" uniqueCount="39">
  <si>
    <t xml:space="preserve">SPUR WISE STACKING </t>
  </si>
  <si>
    <t>SPUR 1</t>
  </si>
  <si>
    <t>SPUR 2</t>
  </si>
  <si>
    <t>SPUR 3</t>
  </si>
  <si>
    <t>SPUR 4</t>
  </si>
  <si>
    <t>SPUR 5</t>
  </si>
  <si>
    <t>SPUR 6</t>
  </si>
  <si>
    <t>SPUR 7</t>
  </si>
  <si>
    <t>SPUR 8</t>
  </si>
  <si>
    <t>SPUR 9</t>
  </si>
  <si>
    <t>SPUR 10</t>
  </si>
  <si>
    <t>SILO</t>
  </si>
  <si>
    <t>DB</t>
  </si>
  <si>
    <t xml:space="preserve">COAL QUANTITY AND QUALITY PILEWISE </t>
  </si>
  <si>
    <t xml:space="preserve">PILE </t>
  </si>
  <si>
    <t>Total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</si>
  <si>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</si>
  <si>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</si>
  <si>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</si>
  <si>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</si>
  <si>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</si>
  <si>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</si>
  <si>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</si>
  <si>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</si>
  <si>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</si>
  <si>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</si>
  <si>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</si>
  <si>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</si>
  <si>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</si>
  <si>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</si>
  <si>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</si>
  <si>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</si>
  <si>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 xml:space="preserve">WT </t>
  </si>
  <si>
    <t>total</t>
  </si>
  <si>
    <t xml:space="preserve">LAST COAL RAKE GCV </t>
  </si>
  <si>
    <t xml:space="preserve">SPUR </t>
  </si>
  <si>
    <t>NO OF RAKES</t>
  </si>
  <si>
    <t xml:space="preserve">SILO </t>
  </si>
  <si>
    <t xml:space="preserve">LAST RAKE  AVG GCV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</si>
</sst>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YARD</a:t>
            </a:r>
            <a:r>
              <a:rPr lang="en-IN" baseline="0"/>
              <a:t> gcv range and quantity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C9-44AB-95C5-DA0564B37FC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C9-44AB-95C5-DA0564B37F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'[1]summery '!$B$28:$B$30</c:f>
              <c:strCache>
                <c:ptCount val="3"/>
                <c:pt idx="0">
                  <c:v>&gt;3500</c:v>
                </c:pt>
                <c:pt idx="1">
                  <c:v>3100-3500</c:v>
                </c:pt>
                <c:pt idx="2">
                  <c:v>&lt;3100</c:v>
                </c:pt>
              </c:strCache>
            </c:strRef>
          </c:cat>
          <c:val>
            <c:numRef>
              <c:f>'[1]summery '!$C$28:$C$30</c:f>
              <c:numCache>
                <c:formatCode>0</c:formatCode>
                <c:ptCount val="3"/>
                <c:pt idx="0">
                  <c:v>89439</c:v>
                </c:pt>
                <c:pt idx="1">
                  <c:v>134412</c:v>
                </c:pt>
                <c:pt idx="2">
                  <c:v>81244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9-44AB-95C5-DA0564B37F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8395791"/>
        <c:axId val="268399119"/>
      </c:barChart>
      <c:catAx>
        <c:axId val="2683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99119"/>
        <c:crosses val="autoZero"/>
        <c:auto val="1"/>
        <c:lblAlgn val="ctr"/>
        <c:lblOffset val="100"/>
        <c:noMultiLvlLbl val="0"/>
      </c:catAx>
      <c:valAx>
        <c:axId val="2683991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683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367315</xdr:colOff>
      <xdr:row>34</xdr:row>
      <xdr:rowOff>172696</xdr:rowOff>
    </xdr:from>
    <xdr:to>
      <xdr:col>4</xdr:col>
      <xdr:colOff>385439</xdr:colOff>
      <xdr:row>49</xdr:row>
      <xdr:rowOff>171405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1FFB4-CC5A-49E6-870A-A307A6678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uvadeep\Desktop\Pgp\GMR\GKEL%20Coal%20yard%20MIS.XLSX" TargetMode="External"/><Relationship Id="rId1" Type="http://schemas.openxmlformats.org/officeDocument/2006/relationships/externalLinkPath" Target="GKEL%20Coal%20yard%20M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ery "/>
      <sheetName val="RAKE GCV "/>
      <sheetName val="blending "/>
      <sheetName val="PILE-1A"/>
      <sheetName val="PILE-1B"/>
      <sheetName val="PILE-1C"/>
      <sheetName val="PILE-1D"/>
      <sheetName val="PILE-2A"/>
      <sheetName val="PILE-2B"/>
      <sheetName val="PILE-2C"/>
      <sheetName val="PILE-2D"/>
      <sheetName val="PILE-3A"/>
      <sheetName val="PILE-3B"/>
      <sheetName val="PILE-3C"/>
      <sheetName val="PILE-3D"/>
      <sheetName val="PILE-4A"/>
      <sheetName val="PILE-4B"/>
      <sheetName val="PILE-4C"/>
      <sheetName val="PILE-4D"/>
      <sheetName val="WT"/>
    </sheetNames>
    <sheetDataSet>
      <sheetData sheetId="0">
        <row r="28">
          <cell r="B28" t="str">
            <v>&gt;3500</v>
          </cell>
          <cell r="C28">
            <v>89439</v>
          </cell>
        </row>
        <row r="29">
          <cell r="B29" t="str">
            <v>3100-3500</v>
          </cell>
          <cell r="C29">
            <v>134412</v>
          </cell>
        </row>
        <row r="30">
          <cell r="B30" t="str">
            <v>&lt;3100</v>
          </cell>
          <cell r="C30">
            <v>81244</v>
          </cell>
        </row>
      </sheetData>
      <sheetData sheetId="1">
        <row r="1">
          <cell r="AF1">
            <v>2853.6480154717442</v>
          </cell>
          <cell r="AG1">
            <v>2945.2884139842186</v>
          </cell>
          <cell r="AH1">
            <v>2898.5181420345475</v>
          </cell>
          <cell r="AI1">
            <v>2864.7657362633572</v>
          </cell>
          <cell r="AJ1">
            <v>3636.8934256180778</v>
          </cell>
          <cell r="AK1">
            <v>3304.3288322289059</v>
          </cell>
          <cell r="AL1">
            <v>3188.8743184699219</v>
          </cell>
          <cell r="AM1">
            <v>3227.0625346773913</v>
          </cell>
          <cell r="AN1">
            <v>3199.2175611591147</v>
          </cell>
          <cell r="AO1">
            <v>2937.7232304970703</v>
          </cell>
          <cell r="AP1">
            <v>3119.3305869862606</v>
          </cell>
          <cell r="AQ1">
            <v>3119.2484996807002</v>
          </cell>
        </row>
      </sheetData>
      <sheetData sheetId="2"/>
      <sheetData sheetId="3">
        <row r="23">
          <cell r="J23" t="str">
            <v xml:space="preserve">AVILABLE QUANITY </v>
          </cell>
          <cell r="K23">
            <v>21285</v>
          </cell>
          <cell r="L23">
            <v>0</v>
          </cell>
        </row>
        <row r="24">
          <cell r="J24" t="str">
            <v xml:space="preserve">PILE WTD GCV </v>
          </cell>
          <cell r="K24">
            <v>3272.7150105708247</v>
          </cell>
          <cell r="L24">
            <v>1</v>
          </cell>
        </row>
        <row r="25">
          <cell r="J25" t="str">
            <v xml:space="preserve">TOP GCV </v>
          </cell>
          <cell r="K25">
            <v>3409.9233727810652</v>
          </cell>
          <cell r="L25">
            <v>0</v>
          </cell>
        </row>
        <row r="26">
          <cell r="J26" t="str">
            <v xml:space="preserve">TOP QNTY </v>
          </cell>
          <cell r="K26">
            <v>10140</v>
          </cell>
          <cell r="L26">
            <v>0</v>
          </cell>
        </row>
        <row r="27">
          <cell r="J27" t="str">
            <v xml:space="preserve">BOTTOM GCV </v>
          </cell>
          <cell r="K27">
            <v>3147.879407806191</v>
          </cell>
          <cell r="L27">
            <v>0</v>
          </cell>
        </row>
        <row r="28">
          <cell r="J28" t="str">
            <v>BOTTOM QNTY</v>
          </cell>
          <cell r="K28">
            <v>11145</v>
          </cell>
          <cell r="L28">
            <v>0</v>
          </cell>
        </row>
        <row r="29">
          <cell r="J29" t="str">
            <v xml:space="preserve">MAX AGING </v>
          </cell>
          <cell r="K29">
            <v>84</v>
          </cell>
          <cell r="L29">
            <v>0</v>
          </cell>
        </row>
        <row r="30">
          <cell r="J30" t="str">
            <v>AVERAGE AGING</v>
          </cell>
          <cell r="K30">
            <v>73.166666666666671</v>
          </cell>
          <cell r="L30">
            <v>0</v>
          </cell>
        </row>
        <row r="31">
          <cell r="J31" t="str">
            <v>&gt;3500</v>
          </cell>
          <cell r="K31">
            <v>6801</v>
          </cell>
          <cell r="L31">
            <v>0</v>
          </cell>
        </row>
        <row r="32">
          <cell r="J32" t="str">
            <v>3100-3500</v>
          </cell>
          <cell r="K32">
            <v>6477</v>
          </cell>
          <cell r="L32">
            <v>0</v>
          </cell>
        </row>
        <row r="33">
          <cell r="J33" t="str">
            <v>&lt;3100</v>
          </cell>
          <cell r="K33">
            <v>8007</v>
          </cell>
          <cell r="L33">
            <v>1</v>
          </cell>
        </row>
        <row r="34">
          <cell r="L34">
            <v>0</v>
          </cell>
        </row>
      </sheetData>
      <sheetData sheetId="4">
        <row r="23">
          <cell r="K23">
            <v>29383</v>
          </cell>
          <cell r="L23">
            <v>1</v>
          </cell>
        </row>
        <row r="24">
          <cell r="K24">
            <v>2972.2110791757691</v>
          </cell>
          <cell r="L24">
            <v>0</v>
          </cell>
        </row>
        <row r="25">
          <cell r="K25">
            <v>3042.5865736510441</v>
          </cell>
          <cell r="L25">
            <v>0</v>
          </cell>
        </row>
        <row r="26">
          <cell r="K26">
            <v>21723</v>
          </cell>
          <cell r="L26">
            <v>0</v>
          </cell>
        </row>
        <row r="27">
          <cell r="K27">
            <v>2772.6331592689294</v>
          </cell>
          <cell r="L27">
            <v>1</v>
          </cell>
        </row>
        <row r="28">
          <cell r="K28">
            <v>7660</v>
          </cell>
          <cell r="L28">
            <v>0</v>
          </cell>
        </row>
        <row r="29">
          <cell r="K29">
            <v>116</v>
          </cell>
          <cell r="L29">
            <v>0</v>
          </cell>
        </row>
        <row r="30">
          <cell r="K30">
            <v>74.099999999999994</v>
          </cell>
          <cell r="L30">
            <v>0</v>
          </cell>
        </row>
        <row r="31">
          <cell r="K31">
            <v>0</v>
          </cell>
          <cell r="L31">
            <v>1</v>
          </cell>
        </row>
        <row r="32">
          <cell r="K32">
            <v>8163</v>
          </cell>
          <cell r="L32">
            <v>1</v>
          </cell>
        </row>
        <row r="33">
          <cell r="K33">
            <v>21220</v>
          </cell>
          <cell r="L33">
            <v>0</v>
          </cell>
        </row>
        <row r="34">
          <cell r="L34">
            <v>0</v>
          </cell>
        </row>
      </sheetData>
      <sheetData sheetId="5">
        <row r="23">
          <cell r="K23">
            <v>17196</v>
          </cell>
          <cell r="L23">
            <v>0</v>
          </cell>
        </row>
        <row r="24">
          <cell r="K24">
            <v>3520.8359960658086</v>
          </cell>
          <cell r="L24">
            <v>0</v>
          </cell>
        </row>
        <row r="25">
          <cell r="K25">
            <v>3501.7590668307639</v>
          </cell>
          <cell r="L25">
            <v>0</v>
          </cell>
        </row>
        <row r="26">
          <cell r="K26">
            <v>10680</v>
          </cell>
          <cell r="L26">
            <v>0</v>
          </cell>
        </row>
        <row r="27">
          <cell r="K27">
            <v>3552.1038911287737</v>
          </cell>
          <cell r="L27">
            <v>0</v>
          </cell>
        </row>
        <row r="28">
          <cell r="K28">
            <v>6516</v>
          </cell>
          <cell r="L28">
            <v>0</v>
          </cell>
        </row>
        <row r="29">
          <cell r="K29">
            <v>80</v>
          </cell>
          <cell r="L29">
            <v>0</v>
          </cell>
        </row>
        <row r="30">
          <cell r="K30">
            <v>73.333333333333329</v>
          </cell>
          <cell r="L30">
            <v>0</v>
          </cell>
        </row>
        <row r="31">
          <cell r="K31">
            <v>13524</v>
          </cell>
          <cell r="L31">
            <v>0</v>
          </cell>
        </row>
        <row r="32">
          <cell r="K32">
            <v>3672</v>
          </cell>
          <cell r="L32">
            <v>0</v>
          </cell>
        </row>
        <row r="33">
          <cell r="K33">
            <v>0</v>
          </cell>
          <cell r="L33">
            <v>1</v>
          </cell>
        </row>
        <row r="34">
          <cell r="L34">
            <v>0</v>
          </cell>
        </row>
      </sheetData>
      <sheetData sheetId="6">
        <row r="19">
          <cell r="K19">
            <v>25426</v>
          </cell>
        </row>
        <row r="20">
          <cell r="K20">
            <v>3465.2719104485745</v>
          </cell>
        </row>
        <row r="21">
          <cell r="K21">
            <v>3528.6695591165139</v>
          </cell>
        </row>
        <row r="22">
          <cell r="K22">
            <v>14369</v>
          </cell>
        </row>
        <row r="23">
          <cell r="K23">
            <v>3382.884209109186</v>
          </cell>
        </row>
        <row r="24">
          <cell r="K24">
            <v>11057</v>
          </cell>
        </row>
        <row r="25">
          <cell r="K25">
            <v>77</v>
          </cell>
        </row>
        <row r="26">
          <cell r="K26">
            <v>69</v>
          </cell>
        </row>
        <row r="27">
          <cell r="K27">
            <v>13719</v>
          </cell>
        </row>
        <row r="28">
          <cell r="K28">
            <v>10350</v>
          </cell>
        </row>
        <row r="29">
          <cell r="K29">
            <v>1357</v>
          </cell>
        </row>
      </sheetData>
      <sheetData sheetId="7">
        <row r="23">
          <cell r="K23">
            <v>7950</v>
          </cell>
          <cell r="L23">
            <v>1</v>
          </cell>
        </row>
        <row r="24">
          <cell r="K24">
            <v>2654.566540880503</v>
          </cell>
          <cell r="L24">
            <v>0</v>
          </cell>
        </row>
        <row r="25">
          <cell r="K25" t="e">
            <v>#DIV/0!</v>
          </cell>
          <cell r="L25">
            <v>0</v>
          </cell>
        </row>
        <row r="26">
          <cell r="K26">
            <v>0</v>
          </cell>
          <cell r="L26">
            <v>0</v>
          </cell>
        </row>
        <row r="27">
          <cell r="K27">
            <v>2654.566540880503</v>
          </cell>
          <cell r="L27">
            <v>0</v>
          </cell>
        </row>
        <row r="28">
          <cell r="K28">
            <v>7950</v>
          </cell>
          <cell r="L28">
            <v>0</v>
          </cell>
        </row>
        <row r="29">
          <cell r="K29">
            <v>42</v>
          </cell>
          <cell r="L29">
            <v>0</v>
          </cell>
        </row>
        <row r="30">
          <cell r="K30">
            <v>40.5</v>
          </cell>
          <cell r="L30">
            <v>0</v>
          </cell>
        </row>
        <row r="31">
          <cell r="K31">
            <v>0</v>
          </cell>
          <cell r="L31">
            <v>0</v>
          </cell>
        </row>
        <row r="32">
          <cell r="K32">
            <v>0</v>
          </cell>
          <cell r="L32">
            <v>0</v>
          </cell>
        </row>
        <row r="33">
          <cell r="K33">
            <v>7950</v>
          </cell>
          <cell r="L33">
            <v>0</v>
          </cell>
        </row>
        <row r="34">
          <cell r="L34">
            <v>0</v>
          </cell>
        </row>
      </sheetData>
      <sheetData sheetId="8">
        <row r="23">
          <cell r="K23">
            <v>8405</v>
          </cell>
          <cell r="L23">
            <v>0</v>
          </cell>
        </row>
        <row r="24">
          <cell r="K24">
            <v>3317.6893515764427</v>
          </cell>
          <cell r="L24">
            <v>0</v>
          </cell>
        </row>
        <row r="25">
          <cell r="K25" t="e">
            <v>#DIV/0!</v>
          </cell>
          <cell r="L25">
            <v>0</v>
          </cell>
        </row>
        <row r="26">
          <cell r="K26">
            <v>0</v>
          </cell>
          <cell r="L26">
            <v>0</v>
          </cell>
        </row>
        <row r="27">
          <cell r="K27">
            <v>3317.6893515764427</v>
          </cell>
          <cell r="L27">
            <v>0</v>
          </cell>
        </row>
        <row r="28">
          <cell r="K28">
            <v>8405</v>
          </cell>
          <cell r="L28">
            <v>1</v>
          </cell>
        </row>
        <row r="29">
          <cell r="K29">
            <v>40</v>
          </cell>
          <cell r="L29">
            <v>0</v>
          </cell>
        </row>
        <row r="30">
          <cell r="K30">
            <v>39.5</v>
          </cell>
          <cell r="L30">
            <v>0</v>
          </cell>
        </row>
        <row r="31">
          <cell r="K31">
            <v>0</v>
          </cell>
          <cell r="L31">
            <v>0</v>
          </cell>
        </row>
        <row r="32">
          <cell r="K32">
            <v>8405</v>
          </cell>
          <cell r="L32">
            <v>0</v>
          </cell>
        </row>
        <row r="33">
          <cell r="K33">
            <v>0</v>
          </cell>
          <cell r="L33">
            <v>1</v>
          </cell>
        </row>
        <row r="34">
          <cell r="L34">
            <v>0</v>
          </cell>
        </row>
      </sheetData>
      <sheetData sheetId="9">
        <row r="23">
          <cell r="K23">
            <v>25269</v>
          </cell>
          <cell r="L23">
            <v>1</v>
          </cell>
        </row>
        <row r="24">
          <cell r="K24">
            <v>3196.7346385059072</v>
          </cell>
          <cell r="L24">
            <v>1</v>
          </cell>
        </row>
        <row r="25">
          <cell r="K25">
            <v>3323.8238636363635</v>
          </cell>
          <cell r="L25">
            <v>0</v>
          </cell>
        </row>
        <row r="26">
          <cell r="K26">
            <v>8800</v>
          </cell>
          <cell r="L26">
            <v>1</v>
          </cell>
        </row>
        <row r="27">
          <cell r="K27">
            <v>3128.8261327588662</v>
          </cell>
          <cell r="L27">
            <v>0</v>
          </cell>
        </row>
        <row r="28">
          <cell r="K28">
            <v>16469</v>
          </cell>
          <cell r="L28">
            <v>1</v>
          </cell>
        </row>
        <row r="29">
          <cell r="K29">
            <v>89</v>
          </cell>
          <cell r="L29">
            <v>0</v>
          </cell>
        </row>
        <row r="30">
          <cell r="K30">
            <v>70.75</v>
          </cell>
          <cell r="L30">
            <v>0</v>
          </cell>
        </row>
        <row r="31">
          <cell r="K31">
            <v>8469</v>
          </cell>
          <cell r="L31">
            <v>0</v>
          </cell>
        </row>
        <row r="32">
          <cell r="K32">
            <v>3200</v>
          </cell>
          <cell r="L32">
            <v>0</v>
          </cell>
        </row>
        <row r="33">
          <cell r="K33">
            <v>13600</v>
          </cell>
          <cell r="L33">
            <v>0</v>
          </cell>
        </row>
        <row r="34">
          <cell r="L34">
            <v>0</v>
          </cell>
        </row>
      </sheetData>
      <sheetData sheetId="10">
        <row r="23">
          <cell r="K23">
            <v>7506</v>
          </cell>
          <cell r="L23">
            <v>0</v>
          </cell>
        </row>
        <row r="24">
          <cell r="K24">
            <v>3637</v>
          </cell>
          <cell r="L24">
            <v>0</v>
          </cell>
        </row>
        <row r="25">
          <cell r="K25" t="e">
            <v>#DIV/0!</v>
          </cell>
          <cell r="L25">
            <v>0</v>
          </cell>
        </row>
        <row r="26">
          <cell r="K26">
            <v>0</v>
          </cell>
          <cell r="L26">
            <v>0</v>
          </cell>
        </row>
        <row r="27">
          <cell r="K27">
            <v>3637</v>
          </cell>
          <cell r="L27">
            <v>1</v>
          </cell>
        </row>
        <row r="28">
          <cell r="K28">
            <v>7506</v>
          </cell>
          <cell r="L28">
            <v>0</v>
          </cell>
        </row>
        <row r="29">
          <cell r="K29">
            <v>39</v>
          </cell>
          <cell r="L29">
            <v>0</v>
          </cell>
        </row>
        <row r="30">
          <cell r="K30">
            <v>38.5</v>
          </cell>
          <cell r="L30">
            <v>0</v>
          </cell>
        </row>
        <row r="31">
          <cell r="K31">
            <v>7506</v>
          </cell>
          <cell r="L31">
            <v>0</v>
          </cell>
        </row>
        <row r="32">
          <cell r="K32">
            <v>0</v>
          </cell>
          <cell r="L32">
            <v>0</v>
          </cell>
        </row>
        <row r="33">
          <cell r="K33">
            <v>0</v>
          </cell>
          <cell r="L33">
            <v>0</v>
          </cell>
        </row>
        <row r="34">
          <cell r="L34">
            <v>0</v>
          </cell>
        </row>
      </sheetData>
      <sheetData sheetId="11">
        <row r="20">
          <cell r="K20">
            <v>10277</v>
          </cell>
          <cell r="L20">
            <v>0</v>
          </cell>
        </row>
        <row r="21">
          <cell r="K21">
            <v>3090.8702928870293</v>
          </cell>
          <cell r="L21">
            <v>1</v>
          </cell>
        </row>
        <row r="22">
          <cell r="K22" t="e">
            <v>#DIV/0!</v>
          </cell>
          <cell r="L22">
            <v>1</v>
          </cell>
        </row>
        <row r="23">
          <cell r="K23">
            <v>0</v>
          </cell>
          <cell r="L23">
            <v>0</v>
          </cell>
        </row>
        <row r="24">
          <cell r="K24">
            <v>3090.8702928870293</v>
          </cell>
          <cell r="L24">
            <v>0</v>
          </cell>
        </row>
        <row r="25">
          <cell r="K25">
            <v>10277</v>
          </cell>
          <cell r="L25">
            <v>0</v>
          </cell>
        </row>
        <row r="26">
          <cell r="K26">
            <v>108</v>
          </cell>
          <cell r="L26">
            <v>0</v>
          </cell>
        </row>
        <row r="27">
          <cell r="K27">
            <v>90.333333333333329</v>
          </cell>
          <cell r="L27">
            <v>0</v>
          </cell>
        </row>
        <row r="28">
          <cell r="K28">
            <v>0</v>
          </cell>
          <cell r="L28">
            <v>0</v>
          </cell>
        </row>
        <row r="29">
          <cell r="K29">
            <v>7144</v>
          </cell>
          <cell r="L29">
            <v>0</v>
          </cell>
        </row>
        <row r="30">
          <cell r="K30">
            <v>3133</v>
          </cell>
          <cell r="L30">
            <v>1</v>
          </cell>
        </row>
        <row r="31">
          <cell r="L31">
            <v>0</v>
          </cell>
        </row>
      </sheetData>
      <sheetData sheetId="12">
        <row r="23">
          <cell r="K23">
            <v>10408</v>
          </cell>
          <cell r="L23">
            <v>0</v>
          </cell>
        </row>
        <row r="24">
          <cell r="K24">
            <v>3066.3381425864345</v>
          </cell>
          <cell r="L24">
            <v>0</v>
          </cell>
        </row>
        <row r="25">
          <cell r="K25">
            <v>3173</v>
          </cell>
          <cell r="L25">
            <v>0</v>
          </cell>
        </row>
        <row r="26">
          <cell r="K26">
            <v>3032</v>
          </cell>
          <cell r="L26">
            <v>0</v>
          </cell>
        </row>
        <row r="27">
          <cell r="K27">
            <v>3022.4934094413788</v>
          </cell>
          <cell r="L27">
            <v>1</v>
          </cell>
        </row>
        <row r="28">
          <cell r="K28">
            <v>7376</v>
          </cell>
          <cell r="L28">
            <v>0</v>
          </cell>
        </row>
        <row r="29">
          <cell r="K29">
            <v>111</v>
          </cell>
          <cell r="L29">
            <v>0</v>
          </cell>
        </row>
        <row r="30">
          <cell r="K30">
            <v>109.8</v>
          </cell>
          <cell r="L30">
            <v>0</v>
          </cell>
        </row>
        <row r="31">
          <cell r="K31">
            <v>0</v>
          </cell>
          <cell r="L31">
            <v>0</v>
          </cell>
        </row>
        <row r="32">
          <cell r="K32">
            <v>6868</v>
          </cell>
          <cell r="L32">
            <v>0</v>
          </cell>
        </row>
        <row r="33">
          <cell r="K33">
            <v>3540</v>
          </cell>
          <cell r="L33">
            <v>0</v>
          </cell>
        </row>
        <row r="34">
          <cell r="L34">
            <v>0</v>
          </cell>
        </row>
      </sheetData>
      <sheetData sheetId="13">
        <row r="23">
          <cell r="K23">
            <v>12014</v>
          </cell>
          <cell r="L23">
            <v>0</v>
          </cell>
        </row>
        <row r="24">
          <cell r="K24">
            <v>3102.4666567640165</v>
          </cell>
          <cell r="L24">
            <v>0</v>
          </cell>
        </row>
        <row r="25">
          <cell r="K25">
            <v>3153</v>
          </cell>
          <cell r="L25">
            <v>0</v>
          </cell>
        </row>
        <row r="26">
          <cell r="K26">
            <v>3348</v>
          </cell>
          <cell r="L26">
            <v>0</v>
          </cell>
        </row>
        <row r="27">
          <cell r="K27">
            <v>3082.9437357907786</v>
          </cell>
          <cell r="L27">
            <v>0</v>
          </cell>
        </row>
        <row r="28">
          <cell r="K28">
            <v>8666</v>
          </cell>
          <cell r="L28">
            <v>0</v>
          </cell>
        </row>
        <row r="29">
          <cell r="K29">
            <v>44</v>
          </cell>
          <cell r="L29">
            <v>0</v>
          </cell>
        </row>
        <row r="30">
          <cell r="K30">
            <v>43</v>
          </cell>
          <cell r="L30">
            <v>1</v>
          </cell>
        </row>
        <row r="31">
          <cell r="K31">
            <v>0</v>
          </cell>
          <cell r="L31">
            <v>0</v>
          </cell>
        </row>
        <row r="32">
          <cell r="K32">
            <v>8364</v>
          </cell>
          <cell r="L32">
            <v>0</v>
          </cell>
        </row>
        <row r="33">
          <cell r="K33">
            <v>3650</v>
          </cell>
          <cell r="L33">
            <v>1</v>
          </cell>
        </row>
        <row r="34">
          <cell r="L34">
            <v>0</v>
          </cell>
        </row>
      </sheetData>
      <sheetData sheetId="14">
        <row r="21">
          <cell r="K21">
            <v>21625</v>
          </cell>
          <cell r="L21">
            <v>0</v>
          </cell>
        </row>
        <row r="22">
          <cell r="K22">
            <v>3249.603910631778</v>
          </cell>
          <cell r="L22">
            <v>0</v>
          </cell>
        </row>
        <row r="23">
          <cell r="K23">
            <v>3301.350191041699</v>
          </cell>
          <cell r="L23">
            <v>0</v>
          </cell>
        </row>
        <row r="24">
          <cell r="K24">
            <v>10173</v>
          </cell>
          <cell r="L24">
            <v>1</v>
          </cell>
        </row>
        <row r="25">
          <cell r="K25">
            <v>3203.6368384513617</v>
          </cell>
          <cell r="L25">
            <v>0</v>
          </cell>
        </row>
        <row r="26">
          <cell r="K26">
            <v>11452</v>
          </cell>
          <cell r="L26">
            <v>1</v>
          </cell>
        </row>
        <row r="27">
          <cell r="K27">
            <v>48</v>
          </cell>
          <cell r="L27">
            <v>0</v>
          </cell>
        </row>
        <row r="28">
          <cell r="K28">
            <v>45.666666666666664</v>
          </cell>
          <cell r="L28">
            <v>0</v>
          </cell>
        </row>
        <row r="29">
          <cell r="K29">
            <v>6529</v>
          </cell>
          <cell r="L29">
            <v>0</v>
          </cell>
        </row>
        <row r="30">
          <cell r="K30">
            <v>7110</v>
          </cell>
          <cell r="L30">
            <v>0</v>
          </cell>
        </row>
        <row r="31">
          <cell r="K31">
            <v>7986</v>
          </cell>
          <cell r="L31">
            <v>0</v>
          </cell>
        </row>
        <row r="32">
          <cell r="L32">
            <v>0</v>
          </cell>
        </row>
      </sheetData>
      <sheetData sheetId="15">
        <row r="23">
          <cell r="K23">
            <v>21474</v>
          </cell>
          <cell r="L23">
            <v>1</v>
          </cell>
        </row>
        <row r="24">
          <cell r="K24">
            <v>3146.0396758871193</v>
          </cell>
          <cell r="L24">
            <v>0</v>
          </cell>
        </row>
        <row r="25">
          <cell r="K25">
            <v>3079.3617975695292</v>
          </cell>
          <cell r="L25">
            <v>1</v>
          </cell>
        </row>
        <row r="26">
          <cell r="K26">
            <v>12261</v>
          </cell>
          <cell r="L26">
            <v>1</v>
          </cell>
        </row>
        <row r="27">
          <cell r="K27">
            <v>3234.7770541625964</v>
          </cell>
          <cell r="L27">
            <v>1</v>
          </cell>
        </row>
        <row r="28">
          <cell r="K28">
            <v>9213</v>
          </cell>
          <cell r="L28">
            <v>0</v>
          </cell>
        </row>
        <row r="29">
          <cell r="K29">
            <v>89</v>
          </cell>
          <cell r="L29">
            <v>0</v>
          </cell>
        </row>
        <row r="30">
          <cell r="K30">
            <v>61.5</v>
          </cell>
          <cell r="L30">
            <v>0</v>
          </cell>
        </row>
        <row r="31">
          <cell r="K31">
            <v>2453</v>
          </cell>
          <cell r="L31">
            <v>0</v>
          </cell>
        </row>
        <row r="32">
          <cell r="K32">
            <v>12620</v>
          </cell>
          <cell r="L32">
            <v>0</v>
          </cell>
        </row>
        <row r="33">
          <cell r="K33">
            <v>6401</v>
          </cell>
          <cell r="L33">
            <v>1</v>
          </cell>
        </row>
        <row r="34">
          <cell r="L34">
            <v>0</v>
          </cell>
        </row>
      </sheetData>
      <sheetData sheetId="16">
        <row r="22">
          <cell r="K22">
            <v>17640</v>
          </cell>
          <cell r="L22">
            <v>0</v>
          </cell>
        </row>
        <row r="23">
          <cell r="K23">
            <v>3439.3414743896501</v>
          </cell>
          <cell r="L23">
            <v>0</v>
          </cell>
        </row>
        <row r="24">
          <cell r="K24">
            <v>3544.9722069735863</v>
          </cell>
          <cell r="L24">
            <v>0</v>
          </cell>
        </row>
        <row r="25">
          <cell r="K25">
            <v>9297</v>
          </cell>
          <cell r="L25">
            <v>0</v>
          </cell>
        </row>
        <row r="26">
          <cell r="K26">
            <v>3321.6321467098164</v>
          </cell>
          <cell r="L26">
            <v>0</v>
          </cell>
        </row>
        <row r="27">
          <cell r="K27">
            <v>8343</v>
          </cell>
          <cell r="L27">
            <v>1</v>
          </cell>
        </row>
        <row r="28">
          <cell r="K28">
            <v>88</v>
          </cell>
          <cell r="L28">
            <v>0</v>
          </cell>
        </row>
        <row r="29">
          <cell r="K29">
            <v>78.599999999999994</v>
          </cell>
          <cell r="L29">
            <v>0</v>
          </cell>
        </row>
        <row r="30">
          <cell r="K30">
            <v>5817</v>
          </cell>
          <cell r="L30">
            <v>0</v>
          </cell>
        </row>
        <row r="31">
          <cell r="K31">
            <v>11823</v>
          </cell>
          <cell r="L31">
            <v>0</v>
          </cell>
        </row>
        <row r="32">
          <cell r="K32">
            <v>0</v>
          </cell>
          <cell r="L32">
            <v>0</v>
          </cell>
        </row>
        <row r="33">
          <cell r="L33">
            <v>0</v>
          </cell>
        </row>
      </sheetData>
      <sheetData sheetId="17">
        <row r="19">
          <cell r="K19">
            <v>20399</v>
          </cell>
          <cell r="L19">
            <v>1</v>
          </cell>
        </row>
        <row r="20">
          <cell r="K20">
            <v>3507.6796885181379</v>
          </cell>
          <cell r="L20">
            <v>1</v>
          </cell>
        </row>
        <row r="21">
          <cell r="K21">
            <v>3337.5720876585929</v>
          </cell>
          <cell r="L21">
            <v>0</v>
          </cell>
        </row>
        <row r="22">
          <cell r="K22">
            <v>5202</v>
          </cell>
          <cell r="L22">
            <v>0</v>
          </cell>
        </row>
        <row r="23">
          <cell r="K23">
            <v>3565.9082691374283</v>
          </cell>
          <cell r="L23">
            <v>0</v>
          </cell>
        </row>
        <row r="24">
          <cell r="K24">
            <v>15197</v>
          </cell>
          <cell r="L24">
            <v>0</v>
          </cell>
        </row>
        <row r="25">
          <cell r="K25">
            <v>78</v>
          </cell>
          <cell r="L25">
            <v>0</v>
          </cell>
        </row>
        <row r="26">
          <cell r="K26">
            <v>75.571428571428569</v>
          </cell>
          <cell r="L26">
            <v>0</v>
          </cell>
        </row>
        <row r="27">
          <cell r="K27">
            <v>9087</v>
          </cell>
          <cell r="L27">
            <v>0</v>
          </cell>
        </row>
        <row r="28">
          <cell r="K28">
            <v>11312</v>
          </cell>
          <cell r="L28">
            <v>0</v>
          </cell>
        </row>
        <row r="29">
          <cell r="K29">
            <v>0</v>
          </cell>
          <cell r="L29">
            <v>0</v>
          </cell>
        </row>
        <row r="30">
          <cell r="L30">
            <v>0</v>
          </cell>
        </row>
      </sheetData>
      <sheetData sheetId="18">
        <row r="23">
          <cell r="K23">
            <v>19238</v>
          </cell>
          <cell r="L23">
            <v>0</v>
          </cell>
        </row>
        <row r="24">
          <cell r="K24">
            <v>3356.8523001548174</v>
          </cell>
          <cell r="L24">
            <v>0</v>
          </cell>
        </row>
        <row r="25">
          <cell r="K25">
            <v>3248</v>
          </cell>
          <cell r="L25">
            <v>0</v>
          </cell>
        </row>
        <row r="26">
          <cell r="K26">
            <v>2237</v>
          </cell>
          <cell r="L26">
            <v>0</v>
          </cell>
        </row>
        <row r="27">
          <cell r="K27">
            <v>3371.1751397199209</v>
          </cell>
          <cell r="L27">
            <v>1</v>
          </cell>
        </row>
        <row r="28">
          <cell r="K28">
            <v>17001</v>
          </cell>
          <cell r="L28">
            <v>0</v>
          </cell>
        </row>
        <row r="29">
          <cell r="K29">
            <v>75</v>
          </cell>
          <cell r="L29">
            <v>0</v>
          </cell>
        </row>
        <row r="30">
          <cell r="K30">
            <v>70.599999999999994</v>
          </cell>
          <cell r="L30">
            <v>1</v>
          </cell>
        </row>
        <row r="31">
          <cell r="K31">
            <v>7534</v>
          </cell>
          <cell r="L31">
            <v>0</v>
          </cell>
        </row>
        <row r="32">
          <cell r="K32">
            <v>7304</v>
          </cell>
          <cell r="L32">
            <v>0</v>
          </cell>
        </row>
        <row r="33">
          <cell r="K33">
            <v>4400</v>
          </cell>
          <cell r="L33">
            <v>0</v>
          </cell>
        </row>
        <row r="34">
          <cell r="L34">
            <v>0</v>
          </cell>
        </row>
      </sheetData>
      <sheetData sheetId="19">
        <row r="46">
          <cell r="K46">
            <v>21600</v>
          </cell>
        </row>
        <row r="47">
          <cell r="K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3"/>
  <sheetViews>
    <sheetView tabSelected="1" topLeftCell="A10" zoomScale="40" zoomScaleNormal="40" workbookViewId="0">
      <selection activeCell="U42" sqref="U42"/>
    </sheetView>
  </sheetViews>
  <sheetFormatPr defaultRowHeight="14.5" x14ac:dyDescent="0.35"/>
  <cols>
    <col min="2" max="2" width="25.54296875" customWidth="1"/>
    <col min="3" max="3" width="14.453125" style="1" customWidth="1"/>
    <col min="4" max="4" width="9.453125" customWidth="1"/>
    <col min="5" max="5" width="9.54296875" bestFit="1" customWidth="1"/>
    <col min="6" max="7" width="9.26953125" bestFit="1" customWidth="1"/>
    <col min="8" max="8" width="9.54296875" bestFit="1" customWidth="1"/>
    <col min="9" max="9" width="10.54296875" bestFit="1" customWidth="1"/>
    <col min="10" max="13" width="9.54296875" bestFit="1" customWidth="1"/>
    <col min="14" max="14" width="9" customWidth="1"/>
    <col min="15" max="16" width="9.54296875" bestFit="1" customWidth="1"/>
    <col min="17" max="19" width="10.54296875" bestFit="1" customWidth="1"/>
    <col min="20" max="20" width="14" customWidth="1"/>
    <col min="21" max="21" width="18.54296875" customWidth="1"/>
  </cols>
  <sheetData>
    <row r="1" spans="2:20" ht="8.5" customHeight="1" x14ac:dyDescent="0.35"/>
    <row r="4" spans="2:20" ht="26" x14ac:dyDescent="0.35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</row>
    <row r="5" spans="2:20" x14ac:dyDescent="0.35">
      <c r="D5" s="4">
        <f>IF(SUM(D6:D17)&gt;2,1,0)</f>
        <v>0</v>
      </c>
      <c r="E5" s="4">
        <f t="shared" ref="E5:S5" si="0">IF(SUM(E6:E17)&gt;2,1,0)</f>
        <v>1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1</v>
      </c>
      <c r="K5" s="4">
        <f t="shared" si="0"/>
        <v>0</v>
      </c>
      <c r="L5" s="4">
        <f t="shared" si="0"/>
        <v>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/>
    </row>
    <row r="6" spans="2:20" x14ac:dyDescent="0.35">
      <c r="B6" s="5" t="s">
        <v>1</v>
      </c>
      <c r="D6" s="6">
        <f>'[1]PILE-1A'!L23</f>
        <v>0</v>
      </c>
      <c r="E6" s="6">
        <f>'[1]PILE-1B'!L23</f>
        <v>1</v>
      </c>
      <c r="F6" s="6">
        <f>'[1]PILE-1C'!L23</f>
        <v>0</v>
      </c>
      <c r="G6" s="6">
        <f>'[1]PILE-1D'!L19</f>
        <v>0</v>
      </c>
      <c r="H6" s="6">
        <f>'[1]PILE-2A'!L23</f>
        <v>1</v>
      </c>
      <c r="I6" s="6">
        <f>'[1]PILE-2B'!L23</f>
        <v>0</v>
      </c>
      <c r="J6" s="6">
        <f>'[1]PILE-2C'!L23</f>
        <v>1</v>
      </c>
      <c r="K6" s="6">
        <f>'[1]PILE-2D'!L23</f>
        <v>0</v>
      </c>
      <c r="L6" s="6">
        <f>'[1]PILE-3A'!L20</f>
        <v>0</v>
      </c>
      <c r="M6" s="6">
        <f>'[1]PILE-3B'!L23</f>
        <v>0</v>
      </c>
      <c r="N6" s="6">
        <f>'[1]PILE-3C'!L23</f>
        <v>0</v>
      </c>
      <c r="O6" s="6">
        <f>'[1]PILE-3D'!L21</f>
        <v>0</v>
      </c>
      <c r="P6" s="6">
        <f>'[1]PILE-4A'!L23</f>
        <v>1</v>
      </c>
      <c r="Q6" s="6">
        <f>'[1]PILE-4B'!L22</f>
        <v>0</v>
      </c>
      <c r="R6" s="6">
        <f>'[1]PILE-4C'!L19</f>
        <v>1</v>
      </c>
      <c r="S6" s="6">
        <f>'[1]PILE-4D'!L23</f>
        <v>0</v>
      </c>
      <c r="T6" s="6"/>
    </row>
    <row r="7" spans="2:20" x14ac:dyDescent="0.35">
      <c r="B7" s="5" t="s">
        <v>2</v>
      </c>
      <c r="D7" s="6">
        <f>'[1]PILE-1A'!L24</f>
        <v>1</v>
      </c>
      <c r="E7" s="6">
        <f>'[1]PILE-1B'!L24</f>
        <v>0</v>
      </c>
      <c r="F7" s="6">
        <f>'[1]PILE-1C'!L24</f>
        <v>0</v>
      </c>
      <c r="G7" s="6">
        <f>'[1]PILE-1D'!L20</f>
        <v>0</v>
      </c>
      <c r="H7" s="6">
        <f>'[1]PILE-2A'!L24</f>
        <v>0</v>
      </c>
      <c r="I7" s="6">
        <f>'[1]PILE-2B'!L24</f>
        <v>0</v>
      </c>
      <c r="J7" s="6">
        <f>'[1]PILE-2C'!L24</f>
        <v>1</v>
      </c>
      <c r="K7" s="6">
        <f>'[1]PILE-2D'!L24</f>
        <v>0</v>
      </c>
      <c r="L7" s="6">
        <f>'[1]PILE-3A'!L21</f>
        <v>1</v>
      </c>
      <c r="M7" s="6">
        <f>'[1]PILE-3B'!L24</f>
        <v>0</v>
      </c>
      <c r="N7" s="6">
        <f>'[1]PILE-3C'!L24</f>
        <v>0</v>
      </c>
      <c r="O7" s="6">
        <f>'[1]PILE-3D'!L22</f>
        <v>0</v>
      </c>
      <c r="P7" s="6">
        <f>'[1]PILE-4A'!L24</f>
        <v>0</v>
      </c>
      <c r="Q7" s="6">
        <f>'[1]PILE-4B'!L23</f>
        <v>0</v>
      </c>
      <c r="R7" s="6">
        <f>'[1]PILE-4C'!L20</f>
        <v>1</v>
      </c>
      <c r="S7" s="6">
        <f>'[1]PILE-4D'!L24</f>
        <v>0</v>
      </c>
      <c r="T7" s="6"/>
    </row>
    <row r="8" spans="2:20" x14ac:dyDescent="0.35">
      <c r="B8" s="5" t="s">
        <v>3</v>
      </c>
      <c r="D8" s="6">
        <f>'[1]PILE-1A'!L25</f>
        <v>0</v>
      </c>
      <c r="E8" s="6">
        <f>'[1]PILE-1B'!L25</f>
        <v>0</v>
      </c>
      <c r="F8" s="6">
        <f>'[1]PILE-1C'!L25</f>
        <v>0</v>
      </c>
      <c r="G8" s="6">
        <f>'[1]PILE-1D'!L21</f>
        <v>0</v>
      </c>
      <c r="H8" s="6">
        <f>'[1]PILE-2A'!L25</f>
        <v>0</v>
      </c>
      <c r="I8" s="6">
        <f>'[1]PILE-2B'!L25</f>
        <v>0</v>
      </c>
      <c r="J8" s="6">
        <f>'[1]PILE-2C'!L25</f>
        <v>0</v>
      </c>
      <c r="K8" s="6">
        <f>'[1]PILE-2D'!L25</f>
        <v>0</v>
      </c>
      <c r="L8" s="6">
        <f>'[1]PILE-3A'!L22</f>
        <v>1</v>
      </c>
      <c r="M8" s="6">
        <f>'[1]PILE-3B'!L25</f>
        <v>0</v>
      </c>
      <c r="N8" s="6">
        <f>'[1]PILE-3C'!L25</f>
        <v>0</v>
      </c>
      <c r="O8" s="6">
        <f>'[1]PILE-3D'!L23</f>
        <v>0</v>
      </c>
      <c r="P8" s="6">
        <f>'[1]PILE-4A'!L25</f>
        <v>1</v>
      </c>
      <c r="Q8" s="6">
        <f>'[1]PILE-4B'!L24</f>
        <v>0</v>
      </c>
      <c r="R8" s="6">
        <f>'[1]PILE-4C'!L21</f>
        <v>0</v>
      </c>
      <c r="S8" s="6">
        <f>'[1]PILE-4D'!L25</f>
        <v>0</v>
      </c>
      <c r="T8" s="6"/>
    </row>
    <row r="9" spans="2:20" x14ac:dyDescent="0.35">
      <c r="B9" s="5" t="s">
        <v>4</v>
      </c>
      <c r="D9" s="6">
        <f>'[1]PILE-1A'!L26</f>
        <v>0</v>
      </c>
      <c r="E9" s="6">
        <f>'[1]PILE-1B'!L26</f>
        <v>0</v>
      </c>
      <c r="F9" s="6">
        <f>'[1]PILE-1C'!L26</f>
        <v>0</v>
      </c>
      <c r="G9" s="6">
        <f>'[1]PILE-1D'!L22</f>
        <v>0</v>
      </c>
      <c r="H9" s="6">
        <f>'[1]PILE-2A'!L26</f>
        <v>0</v>
      </c>
      <c r="I9" s="6">
        <f>'[1]PILE-2B'!L26</f>
        <v>0</v>
      </c>
      <c r="J9" s="6">
        <f>'[1]PILE-2C'!L26</f>
        <v>1</v>
      </c>
      <c r="K9" s="6">
        <f>'[1]PILE-2D'!L26</f>
        <v>0</v>
      </c>
      <c r="L9" s="6">
        <f>'[1]PILE-3A'!L23</f>
        <v>0</v>
      </c>
      <c r="M9" s="6">
        <f>'[1]PILE-3B'!L26</f>
        <v>0</v>
      </c>
      <c r="N9" s="6">
        <f>'[1]PILE-3C'!L26</f>
        <v>0</v>
      </c>
      <c r="O9" s="6">
        <f>'[1]PILE-3D'!L24</f>
        <v>1</v>
      </c>
      <c r="P9" s="6">
        <f>'[1]PILE-4A'!L26</f>
        <v>1</v>
      </c>
      <c r="Q9" s="6">
        <f>'[1]PILE-4B'!L25</f>
        <v>0</v>
      </c>
      <c r="R9" s="6">
        <f>'[1]PILE-4C'!L22</f>
        <v>0</v>
      </c>
      <c r="S9" s="6">
        <f>'[1]PILE-4D'!L26</f>
        <v>0</v>
      </c>
      <c r="T9" s="6"/>
    </row>
    <row r="10" spans="2:20" x14ac:dyDescent="0.35">
      <c r="B10" s="5" t="s">
        <v>5</v>
      </c>
      <c r="D10" s="6">
        <f>'[1]PILE-1A'!L27</f>
        <v>0</v>
      </c>
      <c r="E10" s="6">
        <f>'[1]PILE-1B'!L27</f>
        <v>1</v>
      </c>
      <c r="F10" s="6">
        <f>'[1]PILE-1C'!L27</f>
        <v>0</v>
      </c>
      <c r="G10" s="6">
        <f>'[1]PILE-1D'!L23</f>
        <v>0</v>
      </c>
      <c r="H10" s="6">
        <f>'[1]PILE-2A'!L27</f>
        <v>0</v>
      </c>
      <c r="I10" s="6">
        <f>'[1]PILE-2B'!L27</f>
        <v>0</v>
      </c>
      <c r="J10" s="6">
        <f>'[1]PILE-2C'!L27</f>
        <v>0</v>
      </c>
      <c r="K10" s="6">
        <f>'[1]PILE-2D'!L27</f>
        <v>1</v>
      </c>
      <c r="L10" s="6">
        <f>'[1]PILE-3A'!L24</f>
        <v>0</v>
      </c>
      <c r="M10" s="6">
        <f>'[1]PILE-3B'!L27</f>
        <v>1</v>
      </c>
      <c r="N10" s="6">
        <f>'[1]PILE-3C'!L27</f>
        <v>0</v>
      </c>
      <c r="O10" s="6">
        <f>'[1]PILE-3D'!L25</f>
        <v>0</v>
      </c>
      <c r="P10" s="6">
        <f>'[1]PILE-4A'!L27</f>
        <v>1</v>
      </c>
      <c r="Q10" s="6">
        <f>'[1]PILE-4B'!L26</f>
        <v>0</v>
      </c>
      <c r="R10" s="6">
        <f>'[1]PILE-4C'!L23</f>
        <v>0</v>
      </c>
      <c r="S10" s="6">
        <f>'[1]PILE-4D'!L27</f>
        <v>1</v>
      </c>
      <c r="T10" s="6"/>
    </row>
    <row r="11" spans="2:20" x14ac:dyDescent="0.35">
      <c r="B11" s="5" t="s">
        <v>6</v>
      </c>
      <c r="D11" s="6">
        <f>'[1]PILE-1A'!L28</f>
        <v>0</v>
      </c>
      <c r="E11" s="6">
        <f>'[1]PILE-1B'!L28</f>
        <v>0</v>
      </c>
      <c r="F11" s="6">
        <f>'[1]PILE-1C'!L28</f>
        <v>0</v>
      </c>
      <c r="G11" s="6">
        <f>'[1]PILE-1D'!L24</f>
        <v>0</v>
      </c>
      <c r="H11" s="6">
        <f>'[1]PILE-2A'!L28</f>
        <v>0</v>
      </c>
      <c r="I11" s="6">
        <f>'[1]PILE-2B'!L28</f>
        <v>1</v>
      </c>
      <c r="J11" s="6">
        <f>'[1]PILE-2C'!L28</f>
        <v>1</v>
      </c>
      <c r="K11" s="6">
        <f>'[1]PILE-2D'!L28</f>
        <v>0</v>
      </c>
      <c r="L11" s="6">
        <f>'[1]PILE-3A'!L25</f>
        <v>0</v>
      </c>
      <c r="M11" s="6">
        <f>'[1]PILE-3B'!L28</f>
        <v>0</v>
      </c>
      <c r="N11" s="6">
        <f>'[1]PILE-3C'!L28</f>
        <v>0</v>
      </c>
      <c r="O11" s="6">
        <f>'[1]PILE-3D'!L26</f>
        <v>1</v>
      </c>
      <c r="P11" s="6">
        <f>'[1]PILE-4A'!L28</f>
        <v>0</v>
      </c>
      <c r="Q11" s="6">
        <f>'[1]PILE-4B'!L27</f>
        <v>1</v>
      </c>
      <c r="R11" s="6">
        <f>'[1]PILE-4C'!L24</f>
        <v>0</v>
      </c>
      <c r="S11" s="6">
        <f>'[1]PILE-4D'!L28</f>
        <v>0</v>
      </c>
      <c r="T11" s="6"/>
    </row>
    <row r="12" spans="2:20" x14ac:dyDescent="0.35">
      <c r="B12" s="5" t="s">
        <v>7</v>
      </c>
      <c r="D12" s="6">
        <f>'[1]PILE-1A'!L29</f>
        <v>0</v>
      </c>
      <c r="E12" s="6">
        <f>'[1]PILE-1B'!L29</f>
        <v>0</v>
      </c>
      <c r="F12" s="6">
        <f>'[1]PILE-1C'!L29</f>
        <v>0</v>
      </c>
      <c r="G12" s="6">
        <f>'[1]PILE-1D'!L25</f>
        <v>0</v>
      </c>
      <c r="H12" s="6">
        <f>'[1]PILE-2A'!L29</f>
        <v>0</v>
      </c>
      <c r="I12" s="6">
        <f>'[1]PILE-2B'!L29</f>
        <v>0</v>
      </c>
      <c r="J12" s="6">
        <f>'[1]PILE-2C'!L29</f>
        <v>0</v>
      </c>
      <c r="K12" s="6">
        <f>'[1]PILE-2D'!L29</f>
        <v>0</v>
      </c>
      <c r="L12" s="6">
        <f>'[1]PILE-3A'!L26</f>
        <v>0</v>
      </c>
      <c r="M12" s="6">
        <f>'[1]PILE-3B'!L29</f>
        <v>0</v>
      </c>
      <c r="N12" s="6">
        <f>'[1]PILE-3C'!L29</f>
        <v>0</v>
      </c>
      <c r="O12" s="6">
        <f>'[1]PILE-3D'!L27</f>
        <v>0</v>
      </c>
      <c r="P12" s="6">
        <f>'[1]PILE-4A'!L29</f>
        <v>0</v>
      </c>
      <c r="Q12" s="6">
        <f>'[1]PILE-4B'!L28</f>
        <v>0</v>
      </c>
      <c r="R12" s="6">
        <f>'[1]PILE-4C'!L25</f>
        <v>0</v>
      </c>
      <c r="S12" s="6">
        <f>'[1]PILE-4D'!L29</f>
        <v>0</v>
      </c>
      <c r="T12" s="6"/>
    </row>
    <row r="13" spans="2:20" x14ac:dyDescent="0.35">
      <c r="B13" s="5" t="s">
        <v>8</v>
      </c>
      <c r="D13" s="6">
        <f>'[1]PILE-1A'!L30</f>
        <v>0</v>
      </c>
      <c r="E13" s="6">
        <f>'[1]PILE-1B'!L30</f>
        <v>0</v>
      </c>
      <c r="F13" s="6">
        <f>'[1]PILE-1C'!L30</f>
        <v>0</v>
      </c>
      <c r="G13" s="6">
        <f>'[1]PILE-1D'!L26</f>
        <v>0</v>
      </c>
      <c r="H13" s="6">
        <f>'[1]PILE-2A'!L30</f>
        <v>0</v>
      </c>
      <c r="I13" s="6">
        <f>'[1]PILE-2B'!L30</f>
        <v>0</v>
      </c>
      <c r="J13" s="6">
        <f>'[1]PILE-2C'!L30</f>
        <v>0</v>
      </c>
      <c r="K13" s="6">
        <f>'[1]PILE-2D'!L30</f>
        <v>0</v>
      </c>
      <c r="L13" s="6">
        <f>'[1]PILE-3A'!L27</f>
        <v>0</v>
      </c>
      <c r="M13" s="6">
        <f>'[1]PILE-3B'!L30</f>
        <v>0</v>
      </c>
      <c r="N13" s="6">
        <f>'[1]PILE-3C'!L30</f>
        <v>1</v>
      </c>
      <c r="O13" s="6">
        <f>'[1]PILE-3D'!L28</f>
        <v>0</v>
      </c>
      <c r="P13" s="6">
        <f>'[1]PILE-4A'!L30</f>
        <v>0</v>
      </c>
      <c r="Q13" s="6">
        <f>'[1]PILE-4B'!L29</f>
        <v>0</v>
      </c>
      <c r="R13" s="6">
        <f>'[1]PILE-4C'!L26</f>
        <v>0</v>
      </c>
      <c r="S13" s="6">
        <f>'[1]PILE-4D'!L30</f>
        <v>1</v>
      </c>
      <c r="T13" s="6"/>
    </row>
    <row r="14" spans="2:20" x14ac:dyDescent="0.35">
      <c r="B14" s="5" t="s">
        <v>9</v>
      </c>
      <c r="D14" s="6">
        <f>'[1]PILE-1A'!L31</f>
        <v>0</v>
      </c>
      <c r="E14" s="6">
        <f>'[1]PILE-1B'!L31</f>
        <v>1</v>
      </c>
      <c r="F14" s="6">
        <f>'[1]PILE-1C'!L31</f>
        <v>0</v>
      </c>
      <c r="G14" s="6">
        <f>'[1]PILE-1D'!L27</f>
        <v>0</v>
      </c>
      <c r="H14" s="6">
        <f>'[1]PILE-2A'!L31</f>
        <v>0</v>
      </c>
      <c r="I14" s="6">
        <f>'[1]PILE-2B'!L31</f>
        <v>0</v>
      </c>
      <c r="J14" s="6">
        <f>'[1]PILE-2C'!L31</f>
        <v>0</v>
      </c>
      <c r="K14" s="6">
        <f>'[1]PILE-2D'!L31</f>
        <v>0</v>
      </c>
      <c r="L14" s="6">
        <f>'[1]PILE-3A'!L28</f>
        <v>0</v>
      </c>
      <c r="M14" s="6">
        <f>'[1]PILE-3B'!L31</f>
        <v>0</v>
      </c>
      <c r="N14" s="6">
        <f>'[1]PILE-3C'!L31</f>
        <v>0</v>
      </c>
      <c r="O14" s="6">
        <f>'[1]PILE-3D'!L29</f>
        <v>0</v>
      </c>
      <c r="P14" s="6">
        <f>'[1]PILE-4A'!L31</f>
        <v>0</v>
      </c>
      <c r="Q14" s="6">
        <f>'[1]PILE-4B'!L30</f>
        <v>0</v>
      </c>
      <c r="R14" s="6">
        <f>'[1]PILE-4C'!L27</f>
        <v>0</v>
      </c>
      <c r="S14" s="6">
        <f>'[1]PILE-4D'!L31</f>
        <v>0</v>
      </c>
      <c r="T14" s="6"/>
    </row>
    <row r="15" spans="2:20" x14ac:dyDescent="0.35">
      <c r="B15" s="5" t="s">
        <v>10</v>
      </c>
      <c r="D15" s="6">
        <f>'[1]PILE-1A'!L32</f>
        <v>0</v>
      </c>
      <c r="E15" s="6">
        <f>'[1]PILE-1B'!L32</f>
        <v>1</v>
      </c>
      <c r="F15" s="6">
        <f>'[1]PILE-1C'!L32</f>
        <v>0</v>
      </c>
      <c r="G15" s="6">
        <f>'[1]PILE-1D'!L28</f>
        <v>0</v>
      </c>
      <c r="H15" s="6">
        <f>'[1]PILE-2A'!L32</f>
        <v>0</v>
      </c>
      <c r="I15" s="6">
        <f>'[1]PILE-2B'!L32</f>
        <v>0</v>
      </c>
      <c r="J15" s="6">
        <f>'[1]PILE-2C'!L32</f>
        <v>0</v>
      </c>
      <c r="K15" s="6">
        <f>'[1]PILE-2D'!L32</f>
        <v>0</v>
      </c>
      <c r="L15" s="6">
        <f>'[1]PILE-3A'!L29</f>
        <v>0</v>
      </c>
      <c r="M15" s="6">
        <f>'[1]PILE-3B'!L32</f>
        <v>0</v>
      </c>
      <c r="N15" s="6">
        <f>'[1]PILE-3C'!L32</f>
        <v>0</v>
      </c>
      <c r="O15" s="6">
        <f>'[1]PILE-3D'!L30</f>
        <v>0</v>
      </c>
      <c r="P15" s="6">
        <f>'[1]PILE-4A'!L32</f>
        <v>0</v>
      </c>
      <c r="Q15" s="6">
        <f>'[1]PILE-4B'!L31</f>
        <v>0</v>
      </c>
      <c r="R15" s="6">
        <f>'[1]PILE-4C'!L28</f>
        <v>0</v>
      </c>
      <c r="S15" s="6">
        <f>'[1]PILE-4D'!L32</f>
        <v>0</v>
      </c>
      <c r="T15" s="6"/>
    </row>
    <row r="16" spans="2:20" x14ac:dyDescent="0.35">
      <c r="B16" s="5" t="s">
        <v>11</v>
      </c>
      <c r="D16" s="6">
        <f>'[1]PILE-1A'!L33</f>
        <v>1</v>
      </c>
      <c r="E16" s="6">
        <f>'[1]PILE-1B'!L33</f>
        <v>0</v>
      </c>
      <c r="F16" s="6">
        <f>'[1]PILE-1C'!L33</f>
        <v>1</v>
      </c>
      <c r="G16" s="6">
        <f>'[1]PILE-1D'!L29</f>
        <v>0</v>
      </c>
      <c r="H16" s="6">
        <f>'[1]PILE-2A'!L33</f>
        <v>0</v>
      </c>
      <c r="I16" s="6">
        <f>'[1]PILE-2B'!L33</f>
        <v>1</v>
      </c>
      <c r="J16" s="6">
        <f>'[1]PILE-2C'!L33</f>
        <v>0</v>
      </c>
      <c r="K16" s="6">
        <f>'[1]PILE-2D'!L33</f>
        <v>0</v>
      </c>
      <c r="L16" s="6">
        <f>'[1]PILE-3A'!L30</f>
        <v>1</v>
      </c>
      <c r="M16" s="6">
        <f>'[1]PILE-3B'!L33</f>
        <v>0</v>
      </c>
      <c r="N16" s="6">
        <f>'[1]PILE-3C'!L33</f>
        <v>1</v>
      </c>
      <c r="O16" s="6">
        <f>'[1]PILE-3D'!L31</f>
        <v>0</v>
      </c>
      <c r="P16" s="6">
        <f>'[1]PILE-4A'!L33</f>
        <v>1</v>
      </c>
      <c r="Q16" s="6">
        <f>'[1]PILE-4B'!L32</f>
        <v>0</v>
      </c>
      <c r="R16" s="6">
        <f>'[1]PILE-4C'!L29</f>
        <v>0</v>
      </c>
      <c r="S16" s="6">
        <f>'[1]PILE-4D'!L33</f>
        <v>0</v>
      </c>
      <c r="T16" s="6"/>
    </row>
    <row r="17" spans="2:23" x14ac:dyDescent="0.35">
      <c r="B17" s="5" t="s">
        <v>12</v>
      </c>
      <c r="D17" s="6">
        <f>'[1]PILE-1A'!L34</f>
        <v>0</v>
      </c>
      <c r="E17" s="6">
        <f>'[1]PILE-1B'!L34</f>
        <v>0</v>
      </c>
      <c r="F17" s="6">
        <f>'[1]PILE-1C'!L34</f>
        <v>0</v>
      </c>
      <c r="G17" s="6">
        <f>'[1]PILE-1D'!L30</f>
        <v>0</v>
      </c>
      <c r="H17" s="6">
        <f>'[1]PILE-2A'!L34</f>
        <v>0</v>
      </c>
      <c r="I17" s="6">
        <f>'[1]PILE-2B'!L34</f>
        <v>0</v>
      </c>
      <c r="J17" s="6">
        <f>'[1]PILE-2C'!L34</f>
        <v>0</v>
      </c>
      <c r="K17" s="6">
        <f>'[1]PILE-2D'!L34</f>
        <v>0</v>
      </c>
      <c r="L17" s="6">
        <f>'[1]PILE-3A'!L31</f>
        <v>0</v>
      </c>
      <c r="M17" s="6">
        <f>'[1]PILE-3B'!L34</f>
        <v>0</v>
      </c>
      <c r="N17" s="6">
        <f>'[1]PILE-3C'!L34</f>
        <v>0</v>
      </c>
      <c r="O17" s="6">
        <f>'[1]PILE-3D'!L32</f>
        <v>0</v>
      </c>
      <c r="P17" s="6">
        <f>'[1]PILE-4A'!L34</f>
        <v>0</v>
      </c>
      <c r="Q17" s="6">
        <f>'[1]PILE-4B'!L33</f>
        <v>0</v>
      </c>
      <c r="R17" s="6">
        <f>'[1]PILE-4C'!L30</f>
        <v>0</v>
      </c>
      <c r="S17" s="6">
        <f>'[1]PILE-4D'!L34</f>
        <v>0</v>
      </c>
      <c r="T17" s="6"/>
    </row>
    <row r="18" spans="2:23" ht="26" x14ac:dyDescent="0.35">
      <c r="B18" s="2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3"/>
    </row>
    <row r="19" spans="2:23" s="9" customFormat="1" ht="23.5" x14ac:dyDescent="0.55000000000000004">
      <c r="B19" s="7" t="s">
        <v>14</v>
      </c>
      <c r="C19" s="7" t="s">
        <v>15</v>
      </c>
      <c r="D19" s="8" t="s">
        <v>16</v>
      </c>
      <c r="E19" s="8" t="s">
        <v>17</v>
      </c>
      <c r="F19" s="8" t="s">
        <v>18</v>
      </c>
      <c r="G19" s="8" t="s">
        <v>19</v>
      </c>
      <c r="H19" s="8" t="s">
        <v>20</v>
      </c>
      <c r="I19" s="8" t="s">
        <v>21</v>
      </c>
      <c r="J19" s="8" t="s">
        <v>22</v>
      </c>
      <c r="K19" s="8" t="s">
        <v>23</v>
      </c>
      <c r="L19" s="8" t="s">
        <v>24</v>
      </c>
      <c r="M19" s="8" t="s">
        <v>25</v>
      </c>
      <c r="N19" s="8" t="s">
        <v>26</v>
      </c>
      <c r="O19" s="8" t="s">
        <v>27</v>
      </c>
      <c r="P19" s="8" t="s">
        <v>28</v>
      </c>
      <c r="Q19" s="8" t="s">
        <v>29</v>
      </c>
      <c r="R19" s="8" t="s">
        <v>30</v>
      </c>
      <c r="S19" s="8" t="s">
        <v>31</v>
      </c>
      <c r="T19" s="8" t="s">
        <v>32</v>
      </c>
      <c r="U19" s="9" t="s">
        <v>33</v>
      </c>
    </row>
    <row r="20" spans="2:23" s="14" customFormat="1" ht="25" customHeight="1" x14ac:dyDescent="0.35">
      <c r="B20" s="10" t="str">
        <f>'[1]PILE-1A'!J23</f>
        <v xml:space="preserve">AVILABLE QUANITY </v>
      </c>
      <c r="C20" s="11">
        <f>U20</f>
        <v>283495</v>
      </c>
      <c r="D20" s="12">
        <f>IFERROR('[1]PILE-1A'!K23,"0")</f>
        <v>21285</v>
      </c>
      <c r="E20" s="12">
        <f>IFERROR('[1]PILE-1B'!K23,"0")</f>
        <v>29383</v>
      </c>
      <c r="F20" s="12">
        <f>IFERROR('[1]PILE-1C'!K23,"0")</f>
        <v>17196</v>
      </c>
      <c r="G20" s="12">
        <f>IFERROR('[1]PILE-1D'!K19,"0")</f>
        <v>25426</v>
      </c>
      <c r="H20" s="12">
        <f>IFERROR('[1]PILE-2A'!K23,"0")</f>
        <v>7950</v>
      </c>
      <c r="I20" s="12">
        <f>IFERROR('[1]PILE-2B'!K23,"0")</f>
        <v>8405</v>
      </c>
      <c r="J20" s="12">
        <f>IFERROR('[1]PILE-2C'!K23,"0")</f>
        <v>25269</v>
      </c>
      <c r="K20" s="12">
        <f>IFERROR('[1]PILE-2D'!K23,"0")</f>
        <v>7506</v>
      </c>
      <c r="L20" s="12">
        <f>IFERROR('[1]PILE-3A'!K20,"0")</f>
        <v>10277</v>
      </c>
      <c r="M20" s="12">
        <f>IFERROR('[1]PILE-3B'!K23,"0")</f>
        <v>10408</v>
      </c>
      <c r="N20" s="12">
        <f>IFERROR('[1]PILE-3C'!K23,"0")</f>
        <v>12014</v>
      </c>
      <c r="O20" s="12">
        <f>IFERROR('[1]PILE-3D'!K21,"0")</f>
        <v>21625</v>
      </c>
      <c r="P20" s="12">
        <f>IFERROR('[1]PILE-4A'!K23,"0")</f>
        <v>21474</v>
      </c>
      <c r="Q20" s="12">
        <f>IFERROR('[1]PILE-4B'!K22,"0")</f>
        <v>17640</v>
      </c>
      <c r="R20" s="12">
        <f>IFERROR('[1]PILE-4C'!K19,"0")</f>
        <v>20399</v>
      </c>
      <c r="S20" s="12">
        <f>IFERROR('[1]PILE-4D'!K23,"0")</f>
        <v>19238</v>
      </c>
      <c r="T20" s="12">
        <v>8000</v>
      </c>
      <c r="U20" s="13">
        <f>SUM(D20:T20)</f>
        <v>283495</v>
      </c>
    </row>
    <row r="21" spans="2:23" s="14" customFormat="1" ht="25" customHeight="1" x14ac:dyDescent="0.35">
      <c r="B21" s="10" t="str">
        <f>'[1]PILE-1A'!J24</f>
        <v xml:space="preserve">PILE WTD GCV </v>
      </c>
      <c r="C21" s="11">
        <f t="shared" ref="C21:C30" si="1">U21</f>
        <v>3258.9515568096381</v>
      </c>
      <c r="D21" s="12">
        <f>IFERROR('[1]PILE-1A'!K24,"0")</f>
        <v>3272.7150105708247</v>
      </c>
      <c r="E21" s="12">
        <f>IFERROR('[1]PILE-1B'!K24,"0")</f>
        <v>2972.2110791757691</v>
      </c>
      <c r="F21" s="12">
        <f>IFERROR('[1]PILE-1C'!K24,"0")</f>
        <v>3520.8359960658086</v>
      </c>
      <c r="G21" s="12">
        <f>IFERROR('[1]PILE-1D'!K20,"0")</f>
        <v>3465.2719104485745</v>
      </c>
      <c r="H21" s="12">
        <f>IFERROR('[1]PILE-2A'!K24,"0")</f>
        <v>2654.566540880503</v>
      </c>
      <c r="I21" s="12">
        <f>IFERROR('[1]PILE-2B'!K24,"0")</f>
        <v>3317.6893515764427</v>
      </c>
      <c r="J21" s="12">
        <f>IFERROR('[1]PILE-2C'!K24,"0")</f>
        <v>3196.7346385059072</v>
      </c>
      <c r="K21" s="12">
        <f>IFERROR('[1]PILE-2D'!K24,"0")</f>
        <v>3637</v>
      </c>
      <c r="L21" s="12">
        <f>IFERROR('[1]PILE-3A'!K21,"0")</f>
        <v>3090.8702928870293</v>
      </c>
      <c r="M21" s="12">
        <f>IFERROR('[1]PILE-3B'!K24,"0")</f>
        <v>3066.3381425864345</v>
      </c>
      <c r="N21" s="12">
        <f>IFERROR('[1]PILE-3C'!K24,"0")</f>
        <v>3102.4666567640165</v>
      </c>
      <c r="O21" s="12">
        <f>IFERROR('[1]PILE-3D'!K22,"0")</f>
        <v>3249.603910631778</v>
      </c>
      <c r="P21" s="12">
        <f>IFERROR('[1]PILE-4A'!K24,"0")</f>
        <v>3146.0396758871193</v>
      </c>
      <c r="Q21" s="12">
        <f>IFERROR('[1]PILE-4B'!K23,"0")</f>
        <v>3439.3414743896501</v>
      </c>
      <c r="R21" s="12">
        <f>IFERROR('[1]PILE-4C'!K20,"0")</f>
        <v>3507.6796885181379</v>
      </c>
      <c r="S21" s="12">
        <f>IFERROR('[1]PILE-4D'!K24,"0")</f>
        <v>3356.8523001548174</v>
      </c>
      <c r="T21" s="12">
        <v>3200</v>
      </c>
      <c r="U21" s="13">
        <f>SUMPRODUCT(D20:T20,D21:T21)/U20</f>
        <v>3258.9515568096381</v>
      </c>
    </row>
    <row r="22" spans="2:23" s="14" customFormat="1" ht="25" customHeight="1" x14ac:dyDescent="0.35">
      <c r="B22" s="10" t="str">
        <f>'[1]PILE-1A'!J25</f>
        <v xml:space="preserve">TOP GCV </v>
      </c>
      <c r="C22" s="11">
        <f t="shared" si="1"/>
        <v>3296.1906263106666</v>
      </c>
      <c r="D22" s="12">
        <f>IFERROR('[1]PILE-1A'!K25,"0")</f>
        <v>3409.9233727810652</v>
      </c>
      <c r="E22" s="15">
        <f>IFERROR('[1]PILE-1B'!K25,"0")</f>
        <v>3042.5865736510441</v>
      </c>
      <c r="F22" s="12">
        <f>IFERROR('[1]PILE-1C'!K25,"0")</f>
        <v>3501.7590668307639</v>
      </c>
      <c r="G22" s="12">
        <f>IFERROR('[1]PILE-1D'!K21,"0")</f>
        <v>3528.6695591165139</v>
      </c>
      <c r="H22" s="12" t="str">
        <f>IFERROR('[1]PILE-2A'!K25,"0")</f>
        <v>0</v>
      </c>
      <c r="I22" s="12" t="str">
        <f>IFERROR('[1]PILE-2B'!K25,"0")</f>
        <v>0</v>
      </c>
      <c r="J22" s="12">
        <f>IFERROR('[1]PILE-2C'!K25,"0")</f>
        <v>3323.8238636363635</v>
      </c>
      <c r="K22" s="12" t="str">
        <f>IFERROR('[1]PILE-2D'!K25,"0")</f>
        <v>0</v>
      </c>
      <c r="L22" s="12" t="str">
        <f>IFERROR('[1]PILE-3A'!K22,"0")</f>
        <v>0</v>
      </c>
      <c r="M22" s="12">
        <f>IFERROR('[1]PILE-3B'!K25,"0")</f>
        <v>3173</v>
      </c>
      <c r="N22" s="12">
        <f>IFERROR('[1]PILE-3C'!K25,"0")</f>
        <v>3153</v>
      </c>
      <c r="O22" s="12">
        <f>IFERROR('[1]PILE-3D'!K23,"0")</f>
        <v>3301.350191041699</v>
      </c>
      <c r="P22" s="12">
        <f>IFERROR('[1]PILE-4A'!K25,"0")</f>
        <v>3079.3617975695292</v>
      </c>
      <c r="Q22" s="12">
        <f>IFERROR('[1]PILE-4B'!K24,"0")</f>
        <v>3544.9722069735863</v>
      </c>
      <c r="R22" s="12">
        <f>IFERROR('[1]PILE-4C'!K21,"0")</f>
        <v>3337.5720876585929</v>
      </c>
      <c r="S22" s="12">
        <f>IFERROR('[1]PILE-4D'!K25,"0")</f>
        <v>3248</v>
      </c>
      <c r="T22" s="12">
        <v>3200</v>
      </c>
      <c r="U22" s="16">
        <f>SUMPRODUCT(D22:T22,D23:T23)/U23</f>
        <v>3296.1906263106666</v>
      </c>
    </row>
    <row r="23" spans="2:23" s="14" customFormat="1" ht="25" customHeight="1" x14ac:dyDescent="0.35">
      <c r="B23" s="10" t="str">
        <f>'[1]PILE-1A'!J26</f>
        <v xml:space="preserve">TOP QNTY </v>
      </c>
      <c r="C23" s="11">
        <f t="shared" si="1"/>
        <v>115262</v>
      </c>
      <c r="D23" s="12">
        <f>IFERROR('[1]PILE-1A'!K26,"0")</f>
        <v>10140</v>
      </c>
      <c r="E23" s="12">
        <f>IFERROR('[1]PILE-1B'!K26,"0")</f>
        <v>21723</v>
      </c>
      <c r="F23" s="12">
        <f>IFERROR('[1]PILE-1C'!K26,"0")</f>
        <v>10680</v>
      </c>
      <c r="G23" s="12">
        <f>IFERROR('[1]PILE-1D'!K22,"0")</f>
        <v>14369</v>
      </c>
      <c r="H23" s="12">
        <f>IFERROR('[1]PILE-2A'!K26,"0")</f>
        <v>0</v>
      </c>
      <c r="I23" s="12">
        <f>IFERROR('[1]PILE-2B'!K26,"0")</f>
        <v>0</v>
      </c>
      <c r="J23" s="12">
        <f>IFERROR('[1]PILE-2C'!K26,"0")</f>
        <v>8800</v>
      </c>
      <c r="K23" s="12">
        <f>IFERROR('[1]PILE-2D'!K26,"0")</f>
        <v>0</v>
      </c>
      <c r="L23" s="12">
        <f>IFERROR('[1]PILE-3A'!K23,"0")</f>
        <v>0</v>
      </c>
      <c r="M23" s="12">
        <f>IFERROR('[1]PILE-3B'!K26,"0")</f>
        <v>3032</v>
      </c>
      <c r="N23" s="12">
        <f>IFERROR('[1]PILE-3C'!K26,"0")</f>
        <v>3348</v>
      </c>
      <c r="O23" s="12">
        <f>IFERROR('[1]PILE-3D'!K24,"0")</f>
        <v>10173</v>
      </c>
      <c r="P23" s="12">
        <f>IFERROR('[1]PILE-4A'!K26,"0")</f>
        <v>12261</v>
      </c>
      <c r="Q23" s="12">
        <f>IFERROR('[1]PILE-4B'!K25,"0")</f>
        <v>9297</v>
      </c>
      <c r="R23" s="12">
        <f>IFERROR('[1]PILE-4C'!K22,"0")</f>
        <v>5202</v>
      </c>
      <c r="S23" s="12">
        <f>IFERROR('[1]PILE-4D'!K26,"0")</f>
        <v>2237</v>
      </c>
      <c r="T23" s="12">
        <v>4000</v>
      </c>
      <c r="U23" s="13">
        <f>SUM(D23:T23)</f>
        <v>115262</v>
      </c>
    </row>
    <row r="24" spans="2:23" s="14" customFormat="1" ht="25" customHeight="1" x14ac:dyDescent="0.35">
      <c r="B24" s="10" t="str">
        <f>'[1]PILE-1A'!J27</f>
        <v xml:space="preserve">BOTTOM GCV </v>
      </c>
      <c r="C24" s="11">
        <f t="shared" si="1"/>
        <v>3234.252236931241</v>
      </c>
      <c r="D24" s="12">
        <f>IFERROR('[1]PILE-1A'!K27,"0")</f>
        <v>3147.879407806191</v>
      </c>
      <c r="E24" s="15">
        <f>IFERROR('[1]PILE-1B'!K27,"0")</f>
        <v>2772.6331592689294</v>
      </c>
      <c r="F24" s="12">
        <f>IFERROR('[1]PILE-1C'!K27,"0")</f>
        <v>3552.1038911287737</v>
      </c>
      <c r="G24" s="12">
        <f>IFERROR('[1]PILE-1D'!K23,"0")</f>
        <v>3382.884209109186</v>
      </c>
      <c r="H24" s="12">
        <f>IFERROR('[1]PILE-2A'!K27,"0")</f>
        <v>2654.566540880503</v>
      </c>
      <c r="I24" s="15">
        <f>IFERROR('[1]PILE-2B'!K27,"0")</f>
        <v>3317.6893515764427</v>
      </c>
      <c r="J24" s="12">
        <f>IFERROR('[1]PILE-2C'!K27,"0")</f>
        <v>3128.8261327588662</v>
      </c>
      <c r="K24" s="12">
        <f>IFERROR('[1]PILE-2D'!K27,"0")</f>
        <v>3637</v>
      </c>
      <c r="L24" s="12">
        <f>IFERROR('[1]PILE-3A'!K24,"0")</f>
        <v>3090.8702928870293</v>
      </c>
      <c r="M24" s="12">
        <f>IFERROR('[1]PILE-3B'!K27,"0")</f>
        <v>3022.4934094413788</v>
      </c>
      <c r="N24" s="12">
        <f>IFERROR('[1]PILE-3C'!K27,"0")</f>
        <v>3082.9437357907786</v>
      </c>
      <c r="O24" s="12">
        <f>IFERROR('[1]PILE-3D'!K25,"0")</f>
        <v>3203.6368384513617</v>
      </c>
      <c r="P24" s="15">
        <f>IFERROR('[1]PILE-4A'!K27,"0")</f>
        <v>3234.7770541625964</v>
      </c>
      <c r="Q24" s="12">
        <f>IFERROR('[1]PILE-4B'!K26,"0")</f>
        <v>3321.6321467098164</v>
      </c>
      <c r="R24" s="12">
        <f>IFERROR('[1]PILE-4C'!K23,"0")</f>
        <v>3565.9082691374283</v>
      </c>
      <c r="S24" s="12">
        <f>IFERROR('[1]PILE-4D'!K27,"0")</f>
        <v>3371.1751397199209</v>
      </c>
      <c r="T24" s="12">
        <v>3200</v>
      </c>
      <c r="U24" s="16">
        <f>SUMPRODUCT(D24:S24,D25:S25)/U25</f>
        <v>3234.252236931241</v>
      </c>
    </row>
    <row r="25" spans="2:23" s="14" customFormat="1" ht="25" customHeight="1" x14ac:dyDescent="0.35">
      <c r="B25" s="10" t="str">
        <f>'[1]PILE-1A'!J28</f>
        <v>BOTTOM QNTY</v>
      </c>
      <c r="C25" s="11">
        <f t="shared" si="1"/>
        <v>164233</v>
      </c>
      <c r="D25" s="12">
        <f>IFERROR('[1]PILE-1A'!K28,"0")</f>
        <v>11145</v>
      </c>
      <c r="E25" s="12">
        <f>IFERROR('[1]PILE-1B'!K28,"0")</f>
        <v>7660</v>
      </c>
      <c r="F25" s="12">
        <f>IFERROR('[1]PILE-1C'!K28,"0")</f>
        <v>6516</v>
      </c>
      <c r="G25" s="12">
        <f>IFERROR('[1]PILE-1D'!K24,"0")</f>
        <v>11057</v>
      </c>
      <c r="H25" s="12">
        <f>IFERROR('[1]PILE-2A'!K28,"0")</f>
        <v>7950</v>
      </c>
      <c r="I25" s="12">
        <f>IFERROR('[1]PILE-2B'!K28,"0")</f>
        <v>8405</v>
      </c>
      <c r="J25" s="12">
        <f>IFERROR('[1]PILE-2C'!K28,"0")</f>
        <v>16469</v>
      </c>
      <c r="K25" s="12">
        <f>IFERROR('[1]PILE-2D'!K28,"0")</f>
        <v>7506</v>
      </c>
      <c r="L25" s="12">
        <f>IFERROR('[1]PILE-3A'!K25,"0")</f>
        <v>10277</v>
      </c>
      <c r="M25" s="12">
        <f>IFERROR('[1]PILE-3B'!K28,"0")</f>
        <v>7376</v>
      </c>
      <c r="N25" s="12">
        <f>IFERROR('[1]PILE-3C'!K28,"0")</f>
        <v>8666</v>
      </c>
      <c r="O25" s="12">
        <f>IFERROR('[1]PILE-3D'!K26,"0")</f>
        <v>11452</v>
      </c>
      <c r="P25" s="12">
        <f>IFERROR('[1]PILE-4A'!K28,"0")</f>
        <v>9213</v>
      </c>
      <c r="Q25" s="12">
        <f>IFERROR('[1]PILE-4B'!K27,"0")</f>
        <v>8343</v>
      </c>
      <c r="R25" s="12">
        <f>IFERROR('[1]PILE-4C'!K24,"0")</f>
        <v>15197</v>
      </c>
      <c r="S25" s="12">
        <f>IFERROR('[1]PILE-4D'!K28,"0")</f>
        <v>17001</v>
      </c>
      <c r="T25" s="12">
        <v>4000</v>
      </c>
      <c r="U25" s="13">
        <f>SUM(D25:S25)</f>
        <v>164233</v>
      </c>
    </row>
    <row r="26" spans="2:23" s="14" customFormat="1" ht="19.5" customHeight="1" x14ac:dyDescent="0.35">
      <c r="B26" s="10" t="str">
        <f>'[1]PILE-1A'!J29</f>
        <v xml:space="preserve">MAX AGING </v>
      </c>
      <c r="C26" s="11">
        <f t="shared" ca="1" si="1"/>
        <v>116</v>
      </c>
      <c r="D26" s="12">
        <f ca="1">IFERROR('[1]PILE-1A'!K29,"0")</f>
        <v>84</v>
      </c>
      <c r="E26" s="12">
        <f ca="1">IFERROR('[1]PILE-1B'!K29,"0")</f>
        <v>116</v>
      </c>
      <c r="F26" s="12">
        <f ca="1">IFERROR('[1]PILE-1C'!K29,"0")</f>
        <v>80</v>
      </c>
      <c r="G26" s="12">
        <f ca="1">IFERROR('[1]PILE-1D'!K25,"0")</f>
        <v>77</v>
      </c>
      <c r="H26" s="12">
        <f ca="1">IFERROR('[1]PILE-2A'!K29,"0")</f>
        <v>42</v>
      </c>
      <c r="I26" s="12">
        <f ca="1">IFERROR('[1]PILE-2B'!K29,"0")</f>
        <v>40</v>
      </c>
      <c r="J26" s="12">
        <f ca="1">IFERROR('[1]PILE-2C'!K29,"0")</f>
        <v>89</v>
      </c>
      <c r="K26" s="12">
        <f ca="1">IFERROR('[1]PILE-2D'!K29,"0")</f>
        <v>39</v>
      </c>
      <c r="L26" s="12">
        <f ca="1">IFERROR('[1]PILE-3A'!K26,"0")</f>
        <v>108</v>
      </c>
      <c r="M26" s="12">
        <f ca="1">IFERROR('[1]PILE-3B'!K29,"0")</f>
        <v>111</v>
      </c>
      <c r="N26" s="12">
        <f ca="1">IFERROR('[1]PILE-3C'!K29,"0")</f>
        <v>44</v>
      </c>
      <c r="O26" s="12">
        <f ca="1">IFERROR('[1]PILE-3D'!K27,"0")</f>
        <v>48</v>
      </c>
      <c r="P26" s="12">
        <f ca="1">IFERROR('[1]PILE-4A'!K29,"0")</f>
        <v>89</v>
      </c>
      <c r="Q26" s="12">
        <f ca="1">IFERROR('[1]PILE-4B'!K28,"0")</f>
        <v>88</v>
      </c>
      <c r="R26" s="12">
        <f ca="1">IFERROR('[1]PILE-4C'!K25,"0")</f>
        <v>78</v>
      </c>
      <c r="S26" s="12">
        <f ca="1">IFERROR('[1]PILE-4D'!K29,"0")</f>
        <v>75</v>
      </c>
      <c r="T26" s="12">
        <v>0</v>
      </c>
      <c r="U26" s="13">
        <f ca="1">MAX(D26:T26)</f>
        <v>116</v>
      </c>
    </row>
    <row r="27" spans="2:23" s="14" customFormat="1" ht="25" customHeight="1" x14ac:dyDescent="0.35">
      <c r="B27" s="10" t="str">
        <f>'[1]PILE-1A'!J30</f>
        <v>AVERAGE AGING</v>
      </c>
      <c r="C27" s="11">
        <f t="shared" ca="1" si="1"/>
        <v>61.995378151260489</v>
      </c>
      <c r="D27" s="12">
        <f ca="1">IFERROR('[1]PILE-1A'!K30,"0")</f>
        <v>73.166666666666671</v>
      </c>
      <c r="E27" s="12">
        <f ca="1">IFERROR('[1]PILE-1B'!K30,"0")</f>
        <v>74.099999999999994</v>
      </c>
      <c r="F27" s="12">
        <f ca="1">IFERROR('[1]PILE-1C'!K30,"0")</f>
        <v>73.333333333333329</v>
      </c>
      <c r="G27" s="12">
        <f ca="1">IFERROR('[1]PILE-1D'!K26,"0")</f>
        <v>69</v>
      </c>
      <c r="H27" s="12">
        <f ca="1">IFERROR('[1]PILE-2A'!K30,"0")</f>
        <v>40.5</v>
      </c>
      <c r="I27" s="12">
        <f ca="1">IFERROR('[1]PILE-2B'!K30,"0")</f>
        <v>39.5</v>
      </c>
      <c r="J27" s="12">
        <f ca="1">IFERROR('[1]PILE-2C'!K30,"0")</f>
        <v>70.75</v>
      </c>
      <c r="K27" s="12">
        <f ca="1">IFERROR('[1]PILE-2D'!K30,"0")</f>
        <v>38.5</v>
      </c>
      <c r="L27" s="12">
        <f ca="1">IFERROR('[1]PILE-3A'!K27,"0")</f>
        <v>90.333333333333329</v>
      </c>
      <c r="M27" s="12">
        <f ca="1">IFERROR('[1]PILE-3B'!K30,"0")</f>
        <v>109.8</v>
      </c>
      <c r="N27" s="12">
        <f ca="1">IFERROR('[1]PILE-3C'!K30,"0")</f>
        <v>43</v>
      </c>
      <c r="O27" s="12">
        <f ca="1">IFERROR('[1]PILE-3D'!K28,"0")</f>
        <v>45.666666666666664</v>
      </c>
      <c r="P27" s="12">
        <f ca="1">IFERROR('[1]PILE-4A'!K30,"0")</f>
        <v>61.5</v>
      </c>
      <c r="Q27" s="12">
        <f ca="1">IFERROR('[1]PILE-4B'!K29,"0")</f>
        <v>78.599999999999994</v>
      </c>
      <c r="R27" s="12">
        <f ca="1">IFERROR('[1]PILE-4C'!K26,"0")</f>
        <v>75.571428571428569</v>
      </c>
      <c r="S27" s="12">
        <f ca="1">IFERROR('[1]PILE-4D'!K30,"0")</f>
        <v>70.599999999999994</v>
      </c>
      <c r="T27" s="12">
        <v>0</v>
      </c>
      <c r="U27" s="13">
        <f ca="1">AVERAGE(D27:T27)</f>
        <v>61.995378151260489</v>
      </c>
    </row>
    <row r="28" spans="2:23" s="14" customFormat="1" ht="25" customHeight="1" x14ac:dyDescent="0.35">
      <c r="B28" s="10" t="str">
        <f>'[1]PILE-1A'!J31</f>
        <v>&gt;3500</v>
      </c>
      <c r="C28" s="11">
        <f t="shared" si="1"/>
        <v>89439</v>
      </c>
      <c r="D28" s="12">
        <f>IFERROR('[1]PILE-1A'!K31,"0")</f>
        <v>6801</v>
      </c>
      <c r="E28" s="12">
        <f>IFERROR('[1]PILE-1B'!K31,"0")</f>
        <v>0</v>
      </c>
      <c r="F28" s="12">
        <f>IFERROR('[1]PILE-1C'!K31,"0")</f>
        <v>13524</v>
      </c>
      <c r="G28" s="12">
        <f>IFERROR('[1]PILE-1D'!K27,"0")</f>
        <v>13719</v>
      </c>
      <c r="H28" s="12">
        <f>IFERROR('[1]PILE-2A'!K31,"0")</f>
        <v>0</v>
      </c>
      <c r="I28" s="12">
        <f>IFERROR('[1]PILE-2B'!K31,"0")</f>
        <v>0</v>
      </c>
      <c r="J28" s="12">
        <f>IFERROR('[1]PILE-2C'!K31,"0")</f>
        <v>8469</v>
      </c>
      <c r="K28" s="12">
        <f>IFERROR('[1]PILE-2D'!K31,"0")</f>
        <v>7506</v>
      </c>
      <c r="L28" s="12">
        <f>IFERROR('[1]PILE-3A'!K28,"0")</f>
        <v>0</v>
      </c>
      <c r="M28" s="12">
        <f>IFERROR('[1]PILE-3B'!K31,"0")</f>
        <v>0</v>
      </c>
      <c r="N28" s="12">
        <f>IFERROR('[1]PILE-3C'!K31,"0")</f>
        <v>0</v>
      </c>
      <c r="O28" s="12">
        <f>IFERROR('[1]PILE-3D'!K29,"0")</f>
        <v>6529</v>
      </c>
      <c r="P28" s="12">
        <f>IFERROR('[1]PILE-4A'!K31,"0")</f>
        <v>2453</v>
      </c>
      <c r="Q28" s="12">
        <f>IFERROR('[1]PILE-4B'!K30,"0")</f>
        <v>5817</v>
      </c>
      <c r="R28" s="12">
        <f>IFERROR('[1]PILE-4C'!K27,"0")</f>
        <v>9087</v>
      </c>
      <c r="S28" s="12">
        <f>IFERROR('[1]PILE-4D'!K31,"0")</f>
        <v>7534</v>
      </c>
      <c r="T28" s="12">
        <v>8000</v>
      </c>
      <c r="U28" s="13">
        <f>SUM(D28:T28)</f>
        <v>89439</v>
      </c>
      <c r="W28" s="14">
        <f>C28/C20</f>
        <v>0.31548704562690699</v>
      </c>
    </row>
    <row r="29" spans="2:23" s="14" customFormat="1" ht="25" customHeight="1" x14ac:dyDescent="0.35">
      <c r="B29" s="10" t="str">
        <f>'[1]PILE-1A'!J32</f>
        <v>3100-3500</v>
      </c>
      <c r="C29" s="11">
        <f t="shared" si="1"/>
        <v>134412</v>
      </c>
      <c r="D29" s="12">
        <f>IFERROR('[1]PILE-1A'!K32,"0")</f>
        <v>6477</v>
      </c>
      <c r="E29" s="12">
        <f>IFERROR('[1]PILE-1B'!K32,"0")</f>
        <v>8163</v>
      </c>
      <c r="F29" s="12">
        <f>IFERROR('[1]PILE-1C'!K32,"0")</f>
        <v>3672</v>
      </c>
      <c r="G29" s="12">
        <f>IFERROR('[1]PILE-1D'!K28,"0")</f>
        <v>10350</v>
      </c>
      <c r="H29" s="12">
        <f>IFERROR('[1]PILE-2A'!K32,"0")</f>
        <v>0</v>
      </c>
      <c r="I29" s="12">
        <f>IFERROR('[1]PILE-2B'!K32,"0")</f>
        <v>8405</v>
      </c>
      <c r="J29" s="12">
        <f>IFERROR('[1]PILE-2C'!K32,"0")</f>
        <v>3200</v>
      </c>
      <c r="K29" s="12">
        <f>IFERROR('[1]PILE-2D'!K32,"0")</f>
        <v>0</v>
      </c>
      <c r="L29" s="12">
        <f>IFERROR('[1]PILE-3A'!K29,"0")</f>
        <v>7144</v>
      </c>
      <c r="M29" s="12">
        <f>IFERROR('[1]PILE-3B'!K32,"0")</f>
        <v>6868</v>
      </c>
      <c r="N29" s="12">
        <f>IFERROR('[1]PILE-3C'!K32,"0")</f>
        <v>8364</v>
      </c>
      <c r="O29" s="12">
        <f>IFERROR('[1]PILE-3D'!K30,"0")</f>
        <v>7110</v>
      </c>
      <c r="P29" s="12">
        <f>IFERROR('[1]PILE-4A'!K32,"0")</f>
        <v>12620</v>
      </c>
      <c r="Q29" s="12">
        <f>IFERROR('[1]PILE-4B'!K31,"0")</f>
        <v>11823</v>
      </c>
      <c r="R29" s="12">
        <f>IFERROR('[1]PILE-4C'!K28,"0")</f>
        <v>11312</v>
      </c>
      <c r="S29" s="12">
        <f>IFERROR('[1]PILE-4D'!K32,"0")</f>
        <v>7304</v>
      </c>
      <c r="T29" s="12">
        <f>[1]WT!K46</f>
        <v>21600</v>
      </c>
      <c r="U29" s="13">
        <f>SUM(D29:T29)</f>
        <v>134412</v>
      </c>
      <c r="W29" s="14">
        <f>C29/C20</f>
        <v>0.47412476410518706</v>
      </c>
    </row>
    <row r="30" spans="2:23" s="14" customFormat="1" ht="25" customHeight="1" x14ac:dyDescent="0.35">
      <c r="B30" s="10" t="str">
        <f>'[1]PILE-1A'!J33</f>
        <v>&lt;3100</v>
      </c>
      <c r="C30" s="11">
        <f t="shared" si="1"/>
        <v>81244</v>
      </c>
      <c r="D30" s="12">
        <f>IFERROR('[1]PILE-1A'!K33,"0")</f>
        <v>8007</v>
      </c>
      <c r="E30" s="12">
        <f>IFERROR('[1]PILE-1B'!K33,"0")</f>
        <v>21220</v>
      </c>
      <c r="F30" s="12">
        <f>IFERROR('[1]PILE-1C'!K33,"0")</f>
        <v>0</v>
      </c>
      <c r="G30" s="12">
        <f>IFERROR('[1]PILE-1D'!K29,"0")</f>
        <v>1357</v>
      </c>
      <c r="H30" s="12">
        <f>IFERROR('[1]PILE-2A'!K33,"0")</f>
        <v>7950</v>
      </c>
      <c r="I30" s="12">
        <f>IFERROR('[1]PILE-2B'!K33,"0")</f>
        <v>0</v>
      </c>
      <c r="J30" s="12">
        <f>IFERROR('[1]PILE-2C'!K33,"0")</f>
        <v>13600</v>
      </c>
      <c r="K30" s="12">
        <f>IFERROR('[1]PILE-2D'!K33,"0")</f>
        <v>0</v>
      </c>
      <c r="L30" s="12">
        <f>IFERROR('[1]PILE-3A'!K30,"0")</f>
        <v>3133</v>
      </c>
      <c r="M30" s="12">
        <f>IFERROR('[1]PILE-3B'!K33,"0")</f>
        <v>3540</v>
      </c>
      <c r="N30" s="12">
        <f>IFERROR('[1]PILE-3C'!K33,"0")</f>
        <v>3650</v>
      </c>
      <c r="O30" s="12">
        <f>IFERROR('[1]PILE-3D'!K31,"0")</f>
        <v>7986</v>
      </c>
      <c r="P30" s="12">
        <f>IFERROR('[1]PILE-4A'!K33,"0")</f>
        <v>6401</v>
      </c>
      <c r="Q30" s="12">
        <f>IFERROR('[1]PILE-4B'!K32,"0")</f>
        <v>0</v>
      </c>
      <c r="R30" s="12">
        <f>IFERROR('[1]PILE-4C'!K29,"0")</f>
        <v>0</v>
      </c>
      <c r="S30" s="12">
        <f>IFERROR('[1]PILE-4D'!K33,"0")</f>
        <v>4400</v>
      </c>
      <c r="T30" s="12">
        <f>[1]WT!K47</f>
        <v>0</v>
      </c>
      <c r="U30" s="13">
        <f>SUM(D30:T30)</f>
        <v>81244</v>
      </c>
      <c r="W30" s="14">
        <f>C30/C20</f>
        <v>0.28658001022945728</v>
      </c>
    </row>
    <row r="31" spans="2:23" ht="26" x14ac:dyDescent="0.6">
      <c r="B31" s="17" t="s">
        <v>34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</row>
    <row r="32" spans="2:23" x14ac:dyDescent="0.35">
      <c r="B32" s="19" t="s">
        <v>35</v>
      </c>
      <c r="C32" s="19" t="s">
        <v>36</v>
      </c>
      <c r="D32" s="19">
        <v>1</v>
      </c>
      <c r="E32" s="19">
        <v>2</v>
      </c>
      <c r="F32" s="19">
        <v>3</v>
      </c>
      <c r="G32" s="19">
        <v>4</v>
      </c>
      <c r="H32" s="19">
        <v>5</v>
      </c>
      <c r="I32" s="19">
        <v>6</v>
      </c>
      <c r="J32" s="19">
        <v>7</v>
      </c>
      <c r="K32" s="19">
        <v>8</v>
      </c>
      <c r="L32" s="19">
        <v>9</v>
      </c>
      <c r="M32" s="19">
        <v>10</v>
      </c>
      <c r="N32" s="19" t="s">
        <v>37</v>
      </c>
      <c r="O32" s="19" t="s">
        <v>12</v>
      </c>
    </row>
    <row r="33" spans="2:15" s="22" customFormat="1" ht="21" x14ac:dyDescent="0.35">
      <c r="B33" s="20" t="s">
        <v>38</v>
      </c>
      <c r="C33" s="20">
        <v>5</v>
      </c>
      <c r="D33" s="21">
        <f>'[1]RAKE GCV '!AF1</f>
        <v>2853.6480154717442</v>
      </c>
      <c r="E33" s="21">
        <f>'[1]RAKE GCV '!AG1</f>
        <v>2945.2884139842186</v>
      </c>
      <c r="F33" s="21">
        <f>'[1]RAKE GCV '!AH1</f>
        <v>2898.5181420345475</v>
      </c>
      <c r="G33" s="21">
        <f>'[1]RAKE GCV '!AI1</f>
        <v>2864.7657362633572</v>
      </c>
      <c r="H33" s="21">
        <f>'[1]RAKE GCV '!AJ1</f>
        <v>3636.8934256180778</v>
      </c>
      <c r="I33" s="21">
        <f>'[1]RAKE GCV '!AK1</f>
        <v>3304.3288322289059</v>
      </c>
      <c r="J33" s="21">
        <f>'[1]RAKE GCV '!AL1</f>
        <v>3188.8743184699219</v>
      </c>
      <c r="K33" s="21">
        <f>'[1]RAKE GCV '!AM1</f>
        <v>3227.0625346773913</v>
      </c>
      <c r="L33" s="21">
        <f>'[1]RAKE GCV '!AN1</f>
        <v>3199.2175611591147</v>
      </c>
      <c r="M33" s="21">
        <f>'[1]RAKE GCV '!AO1</f>
        <v>2937.7232304970703</v>
      </c>
      <c r="N33" s="21">
        <f>'[1]RAKE GCV '!AP1</f>
        <v>3119.3305869862606</v>
      </c>
      <c r="O33" s="21">
        <f>'[1]RAKE GCV '!AQ1</f>
        <v>3119.2484996807002</v>
      </c>
    </row>
  </sheetData>
  <mergeCells count="3">
    <mergeCell ref="B4:S4"/>
    <mergeCell ref="B18:S18"/>
    <mergeCell ref="B31:S31"/>
  </mergeCells>
  <conditionalFormatting sqref="D5:T5">
    <cfRule type="cellIs" dxfId="4" priority="5" operator="equal">
      <formula>1</formula>
    </cfRule>
  </conditionalFormatting>
  <conditionalFormatting sqref="D6:T17">
    <cfRule type="cellIs" dxfId="3" priority="1" operator="equal">
      <formula>1</formula>
    </cfRule>
  </conditionalFormatting>
  <conditionalFormatting sqref="D26:T26">
    <cfRule type="cellIs" dxfId="2" priority="2" operator="greaterThan">
      <formula>20</formula>
    </cfRule>
    <cfRule type="cellIs" dxfId="1" priority="3" operator="between">
      <formula>10</formula>
      <formula>20</formula>
    </cfRule>
    <cfRule type="cellIs" dxfId="0" priority="4" operator="greaterThan">
      <formula>10</formula>
    </cfRule>
  </conditionalFormatting>
  <hyperlinks>
    <hyperlink ref="D19" location="'PILE-1A'!A1" display="1A" xr:uid="{5454710B-7BE0-48C5-8D03-D6A4980CC896}"/>
    <hyperlink ref="E19" location="'PILE-1B'!A1" display="1B" xr:uid="{CCD9DDCA-86FA-4BF4-BB10-A521B686964F}"/>
    <hyperlink ref="F19" location="'PILE-1C'!A1" display="1C" xr:uid="{24D53D7B-96EC-4559-BF54-7C9EA07530F5}"/>
    <hyperlink ref="G19" location="'PILE-1D'!A1" display="1D" xr:uid="{4754AC8C-792C-4D57-9288-6942B7F23550}"/>
    <hyperlink ref="H19" location="'PILE-2A'!A1" display="2A" xr:uid="{622B69C5-4AC9-4F74-94D1-AA7BBEEE66DA}"/>
    <hyperlink ref="I19" location="'PILE-2B'!A1" display="2B" xr:uid="{C1F7FD0F-6000-4754-9C20-999B069B20D2}"/>
    <hyperlink ref="J19" location="'PILE-2C'!A1" display="2C" xr:uid="{751622BB-8110-450E-806C-CDB32B69B1B0}"/>
    <hyperlink ref="K19" location="'PILE-2D'!A1" display="2D" xr:uid="{372E5C7B-DDE1-4583-8919-3F882A93F6A3}"/>
    <hyperlink ref="L19" location="'PILE-3A'!A1" display="3A" xr:uid="{44E55154-E80A-4DC0-B35D-B210E4C20E58}"/>
    <hyperlink ref="M19" location="'PILE-3B'!A1" display="3B" xr:uid="{C269CA75-735D-4BA3-AFE2-A8D760F27E71}"/>
    <hyperlink ref="N19" location="'PILE-3C'!A1" display="3C" xr:uid="{6EA20C5B-8E1B-45E3-B6BE-EBF06574B685}"/>
    <hyperlink ref="O19" location="'PILE-3D'!A1" display="3D" xr:uid="{E9445336-5AF9-44C4-B3C5-60525524D3A3}"/>
    <hyperlink ref="P19" location="'PILE-4A'!A1" display="4A" xr:uid="{EA5E94E5-10DE-45D1-8CFE-268B8CFFC9CE}"/>
    <hyperlink ref="Q19" location="'PILE-4B'!A1" display="4B" xr:uid="{7DEF0634-3C25-4E81-A818-1E508831D631}"/>
    <hyperlink ref="R19" location="'PILE-4C'!A1" display="4C" xr:uid="{95FACC76-7AC9-4D1B-8345-CC5DCCD3DCB0}"/>
    <hyperlink ref="S19" location="'PILE-4D'!A1" display="4D" xr:uid="{63E4769E-A6CF-4586-87B3-9F91CC59946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Shuvadeep</dc:creator>
  <cp:lastModifiedBy>Shuvadeep Maity</cp:lastModifiedBy>
  <dcterms:created xsi:type="dcterms:W3CDTF">2015-06-05T18:17:20Z</dcterms:created>
  <dcterms:modified xsi:type="dcterms:W3CDTF">2025-01-06T07:18:21Z</dcterms:modified>
</cp:coreProperties>
</file>