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Электросила 2025\Вибрации на ВЭД\"/>
    </mc:Choice>
  </mc:AlternateContent>
  <xr:revisionPtr revIDLastSave="0" documentId="13_ncr:1_{218C80E4-694E-4D3F-A2DC-F723580F4B01}" xr6:coauthVersionLast="47" xr6:coauthVersionMax="47" xr10:uidLastSave="{00000000-0000-0000-0000-000000000000}"/>
  <bookViews>
    <workbookView xWindow="-120" yWindow="-120" windowWidth="19440" windowHeight="15000" xr2:uid="{E9086ADF-0CC4-4227-BBC8-57A0DD1995C7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  <c r="F37" i="1"/>
  <c r="H37" i="1"/>
  <c r="C37" i="1" l="1"/>
  <c r="D37" i="1" s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</calcChain>
</file>

<file path=xl/sharedStrings.xml><?xml version="1.0" encoding="utf-8"?>
<sst xmlns="http://schemas.openxmlformats.org/spreadsheetml/2006/main" count="66" uniqueCount="36">
  <si>
    <t>Таблица 1в. Распределение ПС по ОР ВЭД-204</t>
  </si>
  <si>
    <t>Позиция</t>
  </si>
  <si>
    <t>№ ПС</t>
  </si>
  <si>
    <r>
      <rPr>
        <b/>
        <sz val="12"/>
        <color rgb="FF000000"/>
        <rFont val="Times New Roman"/>
        <family val="1"/>
        <charset val="204"/>
      </rPr>
      <t>Вср.изм.ПС</t>
    </r>
    <r>
      <rPr>
        <sz val="12"/>
        <color rgb="FF000000"/>
        <rFont val="Times New Roman"/>
        <family val="1"/>
        <charset val="204"/>
      </rPr>
      <t xml:space="preserve"> В</t>
    </r>
    <r>
      <rPr>
        <vertAlign val="superscript"/>
        <sz val="12"/>
        <color rgb="FF000000"/>
        <rFont val="Times New Roman"/>
        <family val="1"/>
        <charset val="204"/>
      </rPr>
      <t>Sпс</t>
    </r>
    <r>
      <rPr>
        <vertAlign val="subscript"/>
        <sz val="12"/>
        <color rgb="FF000000"/>
        <rFont val="Times New Roman"/>
        <family val="1"/>
        <charset val="204"/>
      </rPr>
      <t xml:space="preserve">j </t>
    </r>
    <r>
      <rPr>
        <sz val="12"/>
        <color rgb="FF000000"/>
        <rFont val="Times New Roman"/>
        <family val="1"/>
        <charset val="204"/>
      </rPr>
      <t>, мТл</t>
    </r>
  </si>
  <si>
    <t>Для графика</t>
  </si>
  <si>
    <t>Поляр-ность</t>
  </si>
  <si>
    <r>
      <rPr>
        <b/>
        <sz val="14"/>
        <color theme="1"/>
        <rFont val="Calibri"/>
        <family val="2"/>
        <charset val="204"/>
        <scheme val="minor"/>
      </rPr>
      <t>В</t>
    </r>
    <r>
      <rPr>
        <b/>
        <sz val="12"/>
        <color theme="1"/>
        <rFont val="Calibri"/>
        <family val="2"/>
        <charset val="204"/>
        <scheme val="minor"/>
      </rPr>
      <t>ср.изм.</t>
    </r>
  </si>
  <si>
    <t>Поток</t>
  </si>
  <si>
    <t>ПС на ОР</t>
  </si>
  <si>
    <t>Вср.ПС х 3</t>
  </si>
  <si>
    <t>на ОР</t>
  </si>
  <si>
    <t>Фпс х 10</t>
  </si>
  <si>
    <t>10Фпс/1,22</t>
  </si>
  <si>
    <t>N</t>
  </si>
  <si>
    <t>27(11)</t>
  </si>
  <si>
    <t>S</t>
  </si>
  <si>
    <t>22(6)</t>
  </si>
  <si>
    <t>18(2)</t>
  </si>
  <si>
    <t>32(16)</t>
  </si>
  <si>
    <t>23(7)</t>
  </si>
  <si>
    <t>30(14)</t>
  </si>
  <si>
    <t>17(1)</t>
  </si>
  <si>
    <t>28(12)</t>
  </si>
  <si>
    <t>25(9)</t>
  </si>
  <si>
    <t>21(5)</t>
  </si>
  <si>
    <t>29(13)</t>
  </si>
  <si>
    <t>19(3)</t>
  </si>
  <si>
    <t>24(8)</t>
  </si>
  <si>
    <t>31(15)</t>
  </si>
  <si>
    <t>26(10)</t>
  </si>
  <si>
    <t>20(4)</t>
  </si>
  <si>
    <t>Среднее</t>
  </si>
  <si>
    <t>(Фпс*8,2)</t>
  </si>
  <si>
    <t>Откл Ф</t>
  </si>
  <si>
    <t>Откл В ОР</t>
  </si>
  <si>
    <t>Откл В пс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</si>
</sst>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2" fontId="0" fillId="0" borderId="7" xfId="0" applyNumberFormat="1" applyBorder="1"/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7" xfId="0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2" fontId="0" fillId="3" borderId="0" xfId="0" applyNumberFormat="1" applyFill="1" applyAlignment="1">
      <alignment horizontal="center"/>
    </xf>
    <xf numFmtId="164" fontId="4" fillId="3" borderId="5" xfId="0" applyNumberFormat="1" applyFont="1" applyFill="1" applyBorder="1" applyAlignment="1">
      <alignment horizontal="right" vertical="center"/>
    </xf>
    <xf numFmtId="164" fontId="0" fillId="3" borderId="10" xfId="0" applyNumberFormat="1" applyFill="1" applyBorder="1"/>
    <xf numFmtId="2" fontId="0" fillId="3" borderId="7" xfId="0" applyNumberFormat="1" applyFill="1" applyBorder="1"/>
    <xf numFmtId="0" fontId="1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Вср.ПС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'[1]Вср,ПС 26 и Вср.ОР 0117'!$D$4</c:f>
              <c:strCache>
                <c:ptCount val="1"/>
                <c:pt idx="0">
                  <c:v>Вср.ПС х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'[1]Вср,ПС 26 и Вср.ОР 0117'!$D$5:$D$36</c:f>
              <c:numCache>
                <c:formatCode>General</c:formatCode>
                <c:ptCount val="32"/>
                <c:pt idx="0">
                  <c:v>664.25</c:v>
                </c:pt>
                <c:pt idx="1">
                  <c:v>660</c:v>
                </c:pt>
                <c:pt idx="2">
                  <c:v>664.5</c:v>
                </c:pt>
                <c:pt idx="3">
                  <c:v>659.25</c:v>
                </c:pt>
                <c:pt idx="4">
                  <c:v>665</c:v>
                </c:pt>
                <c:pt idx="5">
                  <c:v>658.75</c:v>
                </c:pt>
                <c:pt idx="6">
                  <c:v>656.00000000000102</c:v>
                </c:pt>
                <c:pt idx="7">
                  <c:v>665.5</c:v>
                </c:pt>
                <c:pt idx="8">
                  <c:v>658.5</c:v>
                </c:pt>
                <c:pt idx="9">
                  <c:v>664.5</c:v>
                </c:pt>
                <c:pt idx="10">
                  <c:v>659</c:v>
                </c:pt>
                <c:pt idx="11">
                  <c:v>664.5</c:v>
                </c:pt>
                <c:pt idx="12">
                  <c:v>659.25</c:v>
                </c:pt>
                <c:pt idx="13">
                  <c:v>664</c:v>
                </c:pt>
                <c:pt idx="14">
                  <c:v>659.5</c:v>
                </c:pt>
                <c:pt idx="15">
                  <c:v>663.5</c:v>
                </c:pt>
                <c:pt idx="16">
                  <c:v>660.5</c:v>
                </c:pt>
                <c:pt idx="17">
                  <c:v>663</c:v>
                </c:pt>
                <c:pt idx="18">
                  <c:v>661</c:v>
                </c:pt>
                <c:pt idx="19">
                  <c:v>662.75</c:v>
                </c:pt>
                <c:pt idx="20">
                  <c:v>661</c:v>
                </c:pt>
                <c:pt idx="21">
                  <c:v>662.75</c:v>
                </c:pt>
                <c:pt idx="22">
                  <c:v>661</c:v>
                </c:pt>
                <c:pt idx="23">
                  <c:v>662.5</c:v>
                </c:pt>
                <c:pt idx="24">
                  <c:v>662.09999999999991</c:v>
                </c:pt>
                <c:pt idx="25">
                  <c:v>662.5</c:v>
                </c:pt>
                <c:pt idx="26">
                  <c:v>662.25</c:v>
                </c:pt>
                <c:pt idx="27">
                  <c:v>661.5</c:v>
                </c:pt>
                <c:pt idx="28">
                  <c:v>662.5</c:v>
                </c:pt>
                <c:pt idx="29">
                  <c:v>660.75</c:v>
                </c:pt>
                <c:pt idx="30">
                  <c:v>663.25</c:v>
                </c:pt>
                <c:pt idx="31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4A9B-B4D7-35C0B9CCA12A}"/>
            </c:ext>
          </c:extLst>
        </c:ser>
        <c:ser>
          <c:idx val="1"/>
          <c:order val="1"/>
          <c:tx>
            <c:strRef>
              <c:f>'[1]Вср,ПС 26 и Вср.ОР 0117'!$F$4</c:f>
              <c:strCache>
                <c:ptCount val="1"/>
                <c:pt idx="0">
                  <c:v>на ОР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'[1]Вср,ПС 26 и Вср.ОР 0117'!$F$5:$F$36</c:f>
              <c:numCache>
                <c:formatCode>General</c:formatCode>
                <c:ptCount val="32"/>
                <c:pt idx="0">
                  <c:v>651.03333333333342</c:v>
                </c:pt>
                <c:pt idx="1">
                  <c:v>649.56666666666661</c:v>
                </c:pt>
                <c:pt idx="2">
                  <c:v>651.61666666666667</c:v>
                </c:pt>
                <c:pt idx="3">
                  <c:v>647.91666666666663</c:v>
                </c:pt>
                <c:pt idx="4">
                  <c:v>651.69999999999993</c:v>
                </c:pt>
                <c:pt idx="5">
                  <c:v>649.1</c:v>
                </c:pt>
                <c:pt idx="6">
                  <c:v>648.05000000000007</c:v>
                </c:pt>
                <c:pt idx="7">
                  <c:v>650.33333333333337</c:v>
                </c:pt>
                <c:pt idx="8">
                  <c:v>646.88333333333333</c:v>
                </c:pt>
                <c:pt idx="9">
                  <c:v>648.2166666666667</c:v>
                </c:pt>
                <c:pt idx="10">
                  <c:v>647.76666666666654</c:v>
                </c:pt>
                <c:pt idx="11">
                  <c:v>651.91666666666663</c:v>
                </c:pt>
                <c:pt idx="12">
                  <c:v>646.70000000000005</c:v>
                </c:pt>
                <c:pt idx="13">
                  <c:v>649.26666666666677</c:v>
                </c:pt>
                <c:pt idx="14">
                  <c:v>647.21666666666658</c:v>
                </c:pt>
                <c:pt idx="15">
                  <c:v>649.01666666666665</c:v>
                </c:pt>
                <c:pt idx="16">
                  <c:v>649.11666666666679</c:v>
                </c:pt>
                <c:pt idx="17">
                  <c:v>649.25</c:v>
                </c:pt>
                <c:pt idx="18">
                  <c:v>647.5</c:v>
                </c:pt>
                <c:pt idx="19">
                  <c:v>648.86666666666667</c:v>
                </c:pt>
                <c:pt idx="20">
                  <c:v>649.26666666666677</c:v>
                </c:pt>
                <c:pt idx="21">
                  <c:v>650.51666666666665</c:v>
                </c:pt>
                <c:pt idx="22">
                  <c:v>648.78333333333342</c:v>
                </c:pt>
                <c:pt idx="23">
                  <c:v>648.18333333333328</c:v>
                </c:pt>
                <c:pt idx="24">
                  <c:v>648.45000000000005</c:v>
                </c:pt>
                <c:pt idx="25">
                  <c:v>647.5333333333333</c:v>
                </c:pt>
                <c:pt idx="26">
                  <c:v>648.93333333333339</c:v>
                </c:pt>
                <c:pt idx="27">
                  <c:v>649.21666666666658</c:v>
                </c:pt>
                <c:pt idx="28">
                  <c:v>651.2833333333333</c:v>
                </c:pt>
                <c:pt idx="29">
                  <c:v>650.23333333333335</c:v>
                </c:pt>
                <c:pt idx="30">
                  <c:v>654.38333333333333</c:v>
                </c:pt>
                <c:pt idx="31">
                  <c:v>650.7166666666667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4-4A9B-B4D7-35C0B9CCA12A}"/>
            </c:ext>
          </c:extLst>
        </c:ser>
        <c:ser>
          <c:idx val="2"/>
          <c:order val="2"/>
          <c:tx>
            <c:strRef>
              <c:f>Лист1!$H$3</c:f>
              <c:strCache>
                <c:ptCount val="1"/>
                <c:pt idx="0">
                  <c:v>(Фпс*8,2)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'[1]Вср,ПС 26 и Вср.ОР 0117'!$A$5:$A$36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'[1]Вср,ПС 26 и Вср.ОР 0117'!$H$5:$H$36</c:f>
              <c:numCache>
                <c:formatCode>General</c:formatCode>
                <c:ptCount val="32"/>
                <c:pt idx="0">
                  <c:v>642.88</c:v>
                </c:pt>
                <c:pt idx="1">
                  <c:v>640.41999999999996</c:v>
                </c:pt>
                <c:pt idx="2">
                  <c:v>644.52</c:v>
                </c:pt>
                <c:pt idx="3">
                  <c:v>639.59999999999991</c:v>
                </c:pt>
                <c:pt idx="4">
                  <c:v>641.24</c:v>
                </c:pt>
                <c:pt idx="5">
                  <c:v>640.41999999999996</c:v>
                </c:pt>
                <c:pt idx="6">
                  <c:v>641.24</c:v>
                </c:pt>
                <c:pt idx="7">
                  <c:v>645.33999999999992</c:v>
                </c:pt>
                <c:pt idx="8">
                  <c:v>641.24</c:v>
                </c:pt>
                <c:pt idx="9">
                  <c:v>642.05999999999995</c:v>
                </c:pt>
                <c:pt idx="10">
                  <c:v>642.88</c:v>
                </c:pt>
                <c:pt idx="11">
                  <c:v>643.69999999999993</c:v>
                </c:pt>
                <c:pt idx="12">
                  <c:v>639.59999999999991</c:v>
                </c:pt>
                <c:pt idx="13">
                  <c:v>639.59999999999991</c:v>
                </c:pt>
                <c:pt idx="14">
                  <c:v>637.14</c:v>
                </c:pt>
                <c:pt idx="15">
                  <c:v>640.41999999999996</c:v>
                </c:pt>
                <c:pt idx="16">
                  <c:v>642.88</c:v>
                </c:pt>
                <c:pt idx="17">
                  <c:v>640.41999999999996</c:v>
                </c:pt>
                <c:pt idx="18">
                  <c:v>639.59999999999991</c:v>
                </c:pt>
                <c:pt idx="19">
                  <c:v>639.59999999999991</c:v>
                </c:pt>
                <c:pt idx="20">
                  <c:v>639.59999999999991</c:v>
                </c:pt>
                <c:pt idx="21">
                  <c:v>640.41999999999996</c:v>
                </c:pt>
                <c:pt idx="22">
                  <c:v>639.59999999999991</c:v>
                </c:pt>
                <c:pt idx="23">
                  <c:v>638.78</c:v>
                </c:pt>
                <c:pt idx="24">
                  <c:v>639.59999999999991</c:v>
                </c:pt>
                <c:pt idx="25">
                  <c:v>639.59999999999991</c:v>
                </c:pt>
                <c:pt idx="26">
                  <c:v>643.69999999999993</c:v>
                </c:pt>
                <c:pt idx="27">
                  <c:v>642.88</c:v>
                </c:pt>
                <c:pt idx="28">
                  <c:v>641.24</c:v>
                </c:pt>
                <c:pt idx="29">
                  <c:v>641.24</c:v>
                </c:pt>
                <c:pt idx="30">
                  <c:v>646.98</c:v>
                </c:pt>
                <c:pt idx="31">
                  <c:v>639.59999999999991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C4-4A9B-B4D7-35C0B9CC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15456"/>
        <c:axId val="336714016"/>
      </c:scatterChart>
      <c:valAx>
        <c:axId val="3367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14016"/>
        <c:crosses val="autoZero"/>
        <c:crossBetween val="midCat"/>
      </c:valAx>
      <c:valAx>
        <c:axId val="336714016"/>
        <c:scaling>
          <c:orientation val="minMax"/>
          <c:min val="6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1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ОР 0117_ПС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на 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Лист1!$F$5:$F$36</c:f>
              <c:numCache>
                <c:formatCode>0.00</c:formatCode>
                <c:ptCount val="32"/>
                <c:pt idx="0">
                  <c:v>651.03333333333342</c:v>
                </c:pt>
                <c:pt idx="1">
                  <c:v>649.56666666666661</c:v>
                </c:pt>
                <c:pt idx="2">
                  <c:v>651.61666666666667</c:v>
                </c:pt>
                <c:pt idx="3">
                  <c:v>647.91666666666663</c:v>
                </c:pt>
                <c:pt idx="4">
                  <c:v>651.69999999999993</c:v>
                </c:pt>
                <c:pt idx="5">
                  <c:v>649.1</c:v>
                </c:pt>
                <c:pt idx="6">
                  <c:v>648.05000000000007</c:v>
                </c:pt>
                <c:pt idx="7">
                  <c:v>650.33333333333337</c:v>
                </c:pt>
                <c:pt idx="8">
                  <c:v>646.88333333333333</c:v>
                </c:pt>
                <c:pt idx="9">
                  <c:v>648.2166666666667</c:v>
                </c:pt>
                <c:pt idx="10">
                  <c:v>647.76666666666654</c:v>
                </c:pt>
                <c:pt idx="11">
                  <c:v>651.91666666666663</c:v>
                </c:pt>
                <c:pt idx="12">
                  <c:v>646.70000000000005</c:v>
                </c:pt>
                <c:pt idx="13">
                  <c:v>649.26666666666677</c:v>
                </c:pt>
                <c:pt idx="14">
                  <c:v>647.21666666666658</c:v>
                </c:pt>
                <c:pt idx="15">
                  <c:v>649.01666666666665</c:v>
                </c:pt>
                <c:pt idx="16">
                  <c:v>649.11666666666679</c:v>
                </c:pt>
                <c:pt idx="17">
                  <c:v>649.25</c:v>
                </c:pt>
                <c:pt idx="18">
                  <c:v>647.5</c:v>
                </c:pt>
                <c:pt idx="19">
                  <c:v>648.86666666666667</c:v>
                </c:pt>
                <c:pt idx="20">
                  <c:v>649.26666666666677</c:v>
                </c:pt>
                <c:pt idx="21">
                  <c:v>650.51666666666665</c:v>
                </c:pt>
                <c:pt idx="22">
                  <c:v>648.78333333333342</c:v>
                </c:pt>
                <c:pt idx="23">
                  <c:v>648.18333333333328</c:v>
                </c:pt>
                <c:pt idx="24">
                  <c:v>648.45000000000005</c:v>
                </c:pt>
                <c:pt idx="25">
                  <c:v>647.5333333333333</c:v>
                </c:pt>
                <c:pt idx="26">
                  <c:v>648.93333333333339</c:v>
                </c:pt>
                <c:pt idx="27">
                  <c:v>649.21666666666658</c:v>
                </c:pt>
                <c:pt idx="28">
                  <c:v>651.2833333333333</c:v>
                </c:pt>
                <c:pt idx="29">
                  <c:v>650.23333333333335</c:v>
                </c:pt>
                <c:pt idx="30">
                  <c:v>654.38333333333333</c:v>
                </c:pt>
                <c:pt idx="31">
                  <c:v>650.7166666666667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4-454A-AC3C-405A9F45D224}"/>
            </c:ext>
          </c:extLst>
        </c:ser>
        <c:ser>
          <c:idx val="1"/>
          <c:order val="1"/>
          <c:tx>
            <c:strRef>
              <c:f>Лист1!$D$4</c:f>
              <c:strCache>
                <c:ptCount val="1"/>
                <c:pt idx="0">
                  <c:v>Вср.ПС х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Лист1!$D$5:$D$36</c:f>
              <c:numCache>
                <c:formatCode>0.0</c:formatCode>
                <c:ptCount val="32"/>
                <c:pt idx="0">
                  <c:v>664.25</c:v>
                </c:pt>
                <c:pt idx="1">
                  <c:v>660</c:v>
                </c:pt>
                <c:pt idx="2">
                  <c:v>664.5</c:v>
                </c:pt>
                <c:pt idx="3">
                  <c:v>659.25</c:v>
                </c:pt>
                <c:pt idx="4">
                  <c:v>665</c:v>
                </c:pt>
                <c:pt idx="5">
                  <c:v>658.75</c:v>
                </c:pt>
                <c:pt idx="6">
                  <c:v>656.00000000000102</c:v>
                </c:pt>
                <c:pt idx="7">
                  <c:v>665.5</c:v>
                </c:pt>
                <c:pt idx="8">
                  <c:v>658.5</c:v>
                </c:pt>
                <c:pt idx="9">
                  <c:v>664.5</c:v>
                </c:pt>
                <c:pt idx="10">
                  <c:v>659</c:v>
                </c:pt>
                <c:pt idx="11">
                  <c:v>664.5</c:v>
                </c:pt>
                <c:pt idx="12">
                  <c:v>659.25</c:v>
                </c:pt>
                <c:pt idx="13">
                  <c:v>664</c:v>
                </c:pt>
                <c:pt idx="14">
                  <c:v>659.5</c:v>
                </c:pt>
                <c:pt idx="15">
                  <c:v>663.5</c:v>
                </c:pt>
                <c:pt idx="16">
                  <c:v>660.5</c:v>
                </c:pt>
                <c:pt idx="17">
                  <c:v>663</c:v>
                </c:pt>
                <c:pt idx="18">
                  <c:v>661</c:v>
                </c:pt>
                <c:pt idx="19">
                  <c:v>662.75</c:v>
                </c:pt>
                <c:pt idx="20">
                  <c:v>661</c:v>
                </c:pt>
                <c:pt idx="21">
                  <c:v>662.75</c:v>
                </c:pt>
                <c:pt idx="22">
                  <c:v>661</c:v>
                </c:pt>
                <c:pt idx="23">
                  <c:v>662.5</c:v>
                </c:pt>
                <c:pt idx="24">
                  <c:v>662.09999999999991</c:v>
                </c:pt>
                <c:pt idx="25">
                  <c:v>662.5</c:v>
                </c:pt>
                <c:pt idx="26">
                  <c:v>662.25</c:v>
                </c:pt>
                <c:pt idx="27">
                  <c:v>661.5</c:v>
                </c:pt>
                <c:pt idx="28">
                  <c:v>662.5</c:v>
                </c:pt>
                <c:pt idx="29">
                  <c:v>660.75</c:v>
                </c:pt>
                <c:pt idx="30">
                  <c:v>663.25</c:v>
                </c:pt>
                <c:pt idx="31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4-454A-AC3C-405A9F45D224}"/>
            </c:ext>
          </c:extLst>
        </c:ser>
        <c:ser>
          <c:idx val="2"/>
          <c:order val="2"/>
          <c:tx>
            <c:strRef>
              <c:f>Лист1!$G$4</c:f>
              <c:strCache>
                <c:ptCount val="1"/>
                <c:pt idx="0">
                  <c:v>Фпс х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Лист1!$H$5:$H$36</c:f>
              <c:numCache>
                <c:formatCode>0.00</c:formatCode>
                <c:ptCount val="32"/>
                <c:pt idx="0">
                  <c:v>642.88</c:v>
                </c:pt>
                <c:pt idx="1">
                  <c:v>640.41999999999996</c:v>
                </c:pt>
                <c:pt idx="2">
                  <c:v>644.52</c:v>
                </c:pt>
                <c:pt idx="3">
                  <c:v>639.59999999999991</c:v>
                </c:pt>
                <c:pt idx="4">
                  <c:v>641.24</c:v>
                </c:pt>
                <c:pt idx="5">
                  <c:v>640.41999999999996</c:v>
                </c:pt>
                <c:pt idx="6">
                  <c:v>641.24</c:v>
                </c:pt>
                <c:pt idx="7">
                  <c:v>645.33999999999992</c:v>
                </c:pt>
                <c:pt idx="8">
                  <c:v>641.24</c:v>
                </c:pt>
                <c:pt idx="9">
                  <c:v>642.05999999999995</c:v>
                </c:pt>
                <c:pt idx="10">
                  <c:v>642.88</c:v>
                </c:pt>
                <c:pt idx="11">
                  <c:v>643.69999999999993</c:v>
                </c:pt>
                <c:pt idx="12">
                  <c:v>639.59999999999991</c:v>
                </c:pt>
                <c:pt idx="13">
                  <c:v>639.59999999999991</c:v>
                </c:pt>
                <c:pt idx="14">
                  <c:v>637.14</c:v>
                </c:pt>
                <c:pt idx="15">
                  <c:v>640.41999999999996</c:v>
                </c:pt>
                <c:pt idx="16">
                  <c:v>642.88</c:v>
                </c:pt>
                <c:pt idx="17">
                  <c:v>640.41999999999996</c:v>
                </c:pt>
                <c:pt idx="18">
                  <c:v>639.59999999999991</c:v>
                </c:pt>
                <c:pt idx="19">
                  <c:v>639.59999999999991</c:v>
                </c:pt>
                <c:pt idx="20">
                  <c:v>639.59999999999991</c:v>
                </c:pt>
                <c:pt idx="21">
                  <c:v>640.41999999999996</c:v>
                </c:pt>
                <c:pt idx="22">
                  <c:v>639.59999999999991</c:v>
                </c:pt>
                <c:pt idx="23">
                  <c:v>638.78</c:v>
                </c:pt>
                <c:pt idx="24">
                  <c:v>639.59999999999991</c:v>
                </c:pt>
                <c:pt idx="25">
                  <c:v>639.59999999999991</c:v>
                </c:pt>
                <c:pt idx="26">
                  <c:v>643.69999999999993</c:v>
                </c:pt>
                <c:pt idx="27">
                  <c:v>642.88</c:v>
                </c:pt>
                <c:pt idx="28">
                  <c:v>641.24</c:v>
                </c:pt>
                <c:pt idx="29">
                  <c:v>641.24</c:v>
                </c:pt>
                <c:pt idx="30">
                  <c:v>646.98</c:v>
                </c:pt>
                <c:pt idx="31">
                  <c:v>639.59999999999991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4-454A-AC3C-405A9F45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97912"/>
        <c:axId val="433396112"/>
      </c:radarChart>
      <c:catAx>
        <c:axId val="43339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96112"/>
        <c:crosses val="autoZero"/>
        <c:auto val="1"/>
        <c:lblAlgn val="ctr"/>
        <c:lblOffset val="100"/>
        <c:noMultiLvlLbl val="0"/>
      </c:catAx>
      <c:valAx>
        <c:axId val="43339611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ОР 0117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Лист1!$J$4</c:f>
              <c:strCache>
                <c:ptCount val="1"/>
                <c:pt idx="0">
                  <c:v>Откл В 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Лист1!$J$5:$J$36</c:f>
              <c:numCache>
                <c:formatCode>0.00</c:formatCode>
                <c:ptCount val="32"/>
                <c:pt idx="0">
                  <c:v>-1.7333333333334622</c:v>
                </c:pt>
                <c:pt idx="1">
                  <c:v>-0.26666666666665151</c:v>
                </c:pt>
                <c:pt idx="2">
                  <c:v>-2.3166666666667197</c:v>
                </c:pt>
                <c:pt idx="3">
                  <c:v>1.3833333333333258</c:v>
                </c:pt>
                <c:pt idx="4">
                  <c:v>-2.3999999999999773</c:v>
                </c:pt>
                <c:pt idx="5">
                  <c:v>0.19999999999993179</c:v>
                </c:pt>
                <c:pt idx="6">
                  <c:v>1.2499999999998863</c:v>
                </c:pt>
                <c:pt idx="7">
                  <c:v>-1.0333333333334167</c:v>
                </c:pt>
                <c:pt idx="8">
                  <c:v>2.4166666666666288</c:v>
                </c:pt>
                <c:pt idx="9">
                  <c:v>1.0833333333332575</c:v>
                </c:pt>
                <c:pt idx="10">
                  <c:v>1.5333333333334167</c:v>
                </c:pt>
                <c:pt idx="11">
                  <c:v>-2.6166666666666742</c:v>
                </c:pt>
                <c:pt idx="12">
                  <c:v>2.5999999999999091</c:v>
                </c:pt>
                <c:pt idx="13">
                  <c:v>3.333333333318933E-2</c:v>
                </c:pt>
                <c:pt idx="14">
                  <c:v>2.0833333333333712</c:v>
                </c:pt>
                <c:pt idx="15">
                  <c:v>0.28333333333330302</c:v>
                </c:pt>
                <c:pt idx="16">
                  <c:v>0.18333333333316659</c:v>
                </c:pt>
                <c:pt idx="17">
                  <c:v>4.9999999999954525E-2</c:v>
                </c:pt>
                <c:pt idx="18">
                  <c:v>1.7999999999999545</c:v>
                </c:pt>
                <c:pt idx="19">
                  <c:v>0.43333333333328028</c:v>
                </c:pt>
                <c:pt idx="20">
                  <c:v>3.333333333318933E-2</c:v>
                </c:pt>
                <c:pt idx="21">
                  <c:v>-1.216666666666697</c:v>
                </c:pt>
                <c:pt idx="22">
                  <c:v>0.51666666666653782</c:v>
                </c:pt>
                <c:pt idx="23">
                  <c:v>1.1166666666666742</c:v>
                </c:pt>
                <c:pt idx="24">
                  <c:v>0.84999999999990905</c:v>
                </c:pt>
                <c:pt idx="25">
                  <c:v>1.7666666666666515</c:v>
                </c:pt>
                <c:pt idx="26">
                  <c:v>0.36666666666656056</c:v>
                </c:pt>
                <c:pt idx="27">
                  <c:v>8.3333333333371229E-2</c:v>
                </c:pt>
                <c:pt idx="28">
                  <c:v>-1.9833333333333485</c:v>
                </c:pt>
                <c:pt idx="29">
                  <c:v>-0.93333333333339397</c:v>
                </c:pt>
                <c:pt idx="30">
                  <c:v>-5.0833333333333712</c:v>
                </c:pt>
                <c:pt idx="31">
                  <c:v>-1.4166666666667425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0-42BE-A496-8CC8C1D04960}"/>
            </c:ext>
          </c:extLst>
        </c:ser>
        <c:ser>
          <c:idx val="1"/>
          <c:order val="1"/>
          <c:tx>
            <c:strRef>
              <c:f>Лист1!$K$4</c:f>
              <c:strCache>
                <c:ptCount val="1"/>
                <c:pt idx="0">
                  <c:v>Откл В пс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Лист1!$K$5:$K$36</c:f>
              <c:numCache>
                <c:formatCode>0.00</c:formatCode>
                <c:ptCount val="32"/>
                <c:pt idx="0">
                  <c:v>-2.5499999999999545</c:v>
                </c:pt>
                <c:pt idx="1">
                  <c:v>1.7000000000000455</c:v>
                </c:pt>
                <c:pt idx="2">
                  <c:v>-2.7999999999999545</c:v>
                </c:pt>
                <c:pt idx="3">
                  <c:v>2.4500000000000455</c:v>
                </c:pt>
                <c:pt idx="4">
                  <c:v>-3.2999999999999545</c:v>
                </c:pt>
                <c:pt idx="5">
                  <c:v>2.9500000000000455</c:v>
                </c:pt>
                <c:pt idx="6">
                  <c:v>5.6999999999990223</c:v>
                </c:pt>
                <c:pt idx="7">
                  <c:v>-3.7999999999999545</c:v>
                </c:pt>
                <c:pt idx="8">
                  <c:v>3.2000000000000455</c:v>
                </c:pt>
                <c:pt idx="9">
                  <c:v>-2.7999999999999545</c:v>
                </c:pt>
                <c:pt idx="10">
                  <c:v>2.7000000000000455</c:v>
                </c:pt>
                <c:pt idx="11">
                  <c:v>-2.7999999999999545</c:v>
                </c:pt>
                <c:pt idx="12">
                  <c:v>2.4500000000000455</c:v>
                </c:pt>
                <c:pt idx="13">
                  <c:v>-2.2999999999999545</c:v>
                </c:pt>
                <c:pt idx="14">
                  <c:v>2.2000000000000455</c:v>
                </c:pt>
                <c:pt idx="15">
                  <c:v>-1.7999999999999545</c:v>
                </c:pt>
                <c:pt idx="16">
                  <c:v>1.2000000000000455</c:v>
                </c:pt>
                <c:pt idx="17">
                  <c:v>-1.2999999999999545</c:v>
                </c:pt>
                <c:pt idx="18">
                  <c:v>0.70000000000004547</c:v>
                </c:pt>
                <c:pt idx="19">
                  <c:v>-1.0499999999999545</c:v>
                </c:pt>
                <c:pt idx="20">
                  <c:v>0.70000000000004547</c:v>
                </c:pt>
                <c:pt idx="21">
                  <c:v>-1.0499999999999545</c:v>
                </c:pt>
                <c:pt idx="22">
                  <c:v>0.70000000000004547</c:v>
                </c:pt>
                <c:pt idx="23">
                  <c:v>-0.79999999999995453</c:v>
                </c:pt>
                <c:pt idx="24">
                  <c:v>-0.39999999999986358</c:v>
                </c:pt>
                <c:pt idx="25">
                  <c:v>-0.79999999999995453</c:v>
                </c:pt>
                <c:pt idx="26">
                  <c:v>-0.54999999999995453</c:v>
                </c:pt>
                <c:pt idx="27">
                  <c:v>0.20000000000004547</c:v>
                </c:pt>
                <c:pt idx="28">
                  <c:v>-0.79999999999995453</c:v>
                </c:pt>
                <c:pt idx="29">
                  <c:v>0.95000000000004547</c:v>
                </c:pt>
                <c:pt idx="30">
                  <c:v>-1.5499999999999545</c:v>
                </c:pt>
                <c:pt idx="31">
                  <c:v>1.7000000000000455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0-42BE-A496-8CC8C1D04960}"/>
            </c:ext>
          </c:extLst>
        </c:ser>
        <c:ser>
          <c:idx val="2"/>
          <c:order val="2"/>
          <c:tx>
            <c:strRef>
              <c:f>Лист1!$I$4</c:f>
              <c:strCache>
                <c:ptCount val="1"/>
                <c:pt idx="0">
                  <c:v>Откл 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Лист1!$I$5:$I$36</c:f>
              <c:numCache>
                <c:formatCode>0.00</c:formatCode>
                <c:ptCount val="32"/>
                <c:pt idx="0">
                  <c:v>-1.67999999999995</c:v>
                </c:pt>
                <c:pt idx="1">
                  <c:v>0.7800000000000864</c:v>
                </c:pt>
                <c:pt idx="2">
                  <c:v>-3.3199999999999363</c:v>
                </c:pt>
                <c:pt idx="3">
                  <c:v>1.6000000000001364</c:v>
                </c:pt>
                <c:pt idx="4">
                  <c:v>-3.999999999996362E-2</c:v>
                </c:pt>
                <c:pt idx="5">
                  <c:v>0.7800000000000864</c:v>
                </c:pt>
                <c:pt idx="6">
                  <c:v>-3.999999999996362E-2</c:v>
                </c:pt>
                <c:pt idx="7">
                  <c:v>-4.1399999999998727</c:v>
                </c:pt>
                <c:pt idx="8">
                  <c:v>-3.999999999996362E-2</c:v>
                </c:pt>
                <c:pt idx="9">
                  <c:v>-0.85999999999989996</c:v>
                </c:pt>
                <c:pt idx="10">
                  <c:v>-1.67999999999995</c:v>
                </c:pt>
                <c:pt idx="11">
                  <c:v>-2.4999999999998863</c:v>
                </c:pt>
                <c:pt idx="12">
                  <c:v>1.6000000000001364</c:v>
                </c:pt>
                <c:pt idx="13">
                  <c:v>1.6000000000001364</c:v>
                </c:pt>
                <c:pt idx="14">
                  <c:v>4.0600000000000591</c:v>
                </c:pt>
                <c:pt idx="15">
                  <c:v>0.7800000000000864</c:v>
                </c:pt>
                <c:pt idx="16">
                  <c:v>-1.67999999999995</c:v>
                </c:pt>
                <c:pt idx="17">
                  <c:v>0.7800000000000864</c:v>
                </c:pt>
                <c:pt idx="18">
                  <c:v>1.6000000000001364</c:v>
                </c:pt>
                <c:pt idx="19">
                  <c:v>1.6000000000001364</c:v>
                </c:pt>
                <c:pt idx="20">
                  <c:v>1.6000000000001364</c:v>
                </c:pt>
                <c:pt idx="21">
                  <c:v>0.7800000000000864</c:v>
                </c:pt>
                <c:pt idx="22">
                  <c:v>1.6000000000001364</c:v>
                </c:pt>
                <c:pt idx="23">
                  <c:v>2.4200000000000728</c:v>
                </c:pt>
                <c:pt idx="24">
                  <c:v>1.6000000000001364</c:v>
                </c:pt>
                <c:pt idx="25">
                  <c:v>1.6000000000001364</c:v>
                </c:pt>
                <c:pt idx="26">
                  <c:v>-2.4999999999998863</c:v>
                </c:pt>
                <c:pt idx="27">
                  <c:v>-1.67999999999995</c:v>
                </c:pt>
                <c:pt idx="28">
                  <c:v>-3.999999999996362E-2</c:v>
                </c:pt>
                <c:pt idx="29">
                  <c:v>-3.999999999996362E-2</c:v>
                </c:pt>
                <c:pt idx="30">
                  <c:v>-5.7799999999999727</c:v>
                </c:pt>
                <c:pt idx="31">
                  <c:v>1.6000000000001364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0-42BE-A496-8CC8C1D0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5400"/>
        <c:axId val="539879280"/>
      </c:radarChart>
      <c:catAx>
        <c:axId val="53988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879280"/>
        <c:crosses val="autoZero"/>
        <c:auto val="1"/>
        <c:lblAlgn val="ctr"/>
        <c:lblOffset val="100"/>
        <c:noMultiLvlLbl val="0"/>
      </c:catAx>
      <c:valAx>
        <c:axId val="539879280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88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</xdr:row>
      <xdr:rowOff>19050</xdr:rowOff>
    </xdr:from>
    <xdr:to>
      <xdr:col>21</xdr:col>
      <xdr:colOff>104775</xdr:colOff>
      <xdr:row>22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B77434-DA7B-452F-9AB6-EE383449E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95249</xdr:colOff>
      <xdr:row>23</xdr:row>
      <xdr:rowOff>166687</xdr:rowOff>
    </xdr:from>
    <xdr:to>
      <xdr:col>21</xdr:col>
      <xdr:colOff>400049</xdr:colOff>
      <xdr:row>45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E98175-EF75-B53D-01E5-3B5CAAE8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857250</xdr:colOff>
      <xdr:row>39</xdr:row>
      <xdr:rowOff>14286</xdr:rowOff>
    </xdr:from>
    <xdr:to>
      <xdr:col>10</xdr:col>
      <xdr:colOff>533400</xdr:colOff>
      <xdr:row>59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D9C2D2-017C-D55E-1E1B-2366F61CF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&#1069;&#1083;&#1077;&#1082;&#1090;&#1088;&#1086;&#1089;&#1080;&#1083;&#1072;%202024\&#1057;&#1073;&#1086;&#1088;&#1082;&#1072;%20&#1042;&#1069;&#1044;%202022\&#1055;&#1057;%2026_&#1054;&#1056;0117\&#1058;&#1072;&#1073;&#1083;&#1080;&#1094;&#1099;%20&#1074;%20&#1092;&#1086;&#1088;&#1084;&#1091;&#1083;&#1103;&#1088;%20&#1055;&#1057;26_1_&#1055;&#1048;.xlsx" TargetMode="External"/><Relationship Id="rId1" Type="http://schemas.openxmlformats.org/officeDocument/2006/relationships/externalLinkPath" Target="/&#1069;&#1083;&#1077;&#1082;&#1090;&#1088;&#1086;&#1089;&#1080;&#1083;&#1072;%202024/&#1057;&#1073;&#1086;&#1088;&#1082;&#1072;%20&#1042;&#1069;&#1044;%202022/&#1055;&#1057;%2026_&#1054;&#1056;0117/&#1058;&#1072;&#1073;&#1083;&#1080;&#1094;&#1099;%20&#1074;%20&#1092;&#1086;&#1088;&#1084;&#1091;&#1083;&#1103;&#1088;%20&#1055;&#1057;26_1_&#1055;&#1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С 25 N"/>
      <sheetName val="ПС 25 S"/>
      <sheetName val="Измерения ПС 26_прот"/>
      <sheetName val="Лист1"/>
      <sheetName val="Отклонение КТ в ПС 26"/>
      <sheetName val="Сравнение КТ ПС 26"/>
      <sheetName val="Раскладка ПМ ПС 26"/>
      <sheetName val="Раскладка ПС 26 по ОР"/>
      <sheetName val="Вес ПС26"/>
      <sheetName val="Измерения на ОР 0117 "/>
      <sheetName val="Измерения_погрешность"/>
      <sheetName val="Отклонение по КТ на ОР"/>
      <sheetName val="Сравнение симм_КТ ОР"/>
      <sheetName val="Вср,ПС 26 и Вср.ОР 01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D4" t="str">
            <v>Вср.ПС х 3</v>
          </cell>
          <cell r="F4" t="str">
            <v>на ОР</v>
          </cell>
          <cell r="G4" t="str">
            <v>Фпс х 10</v>
          </cell>
        </row>
        <row r="5">
          <cell r="A5">
            <v>1</v>
          </cell>
          <cell r="D5">
            <v>664.25</v>
          </cell>
          <cell r="F5">
            <v>651.03333333333342</v>
          </cell>
          <cell r="H5">
            <v>642.88</v>
          </cell>
        </row>
        <row r="6">
          <cell r="A6">
            <v>2</v>
          </cell>
          <cell r="D6">
            <v>660</v>
          </cell>
          <cell r="F6">
            <v>649.56666666666661</v>
          </cell>
          <cell r="H6">
            <v>640.41999999999996</v>
          </cell>
        </row>
        <row r="7">
          <cell r="A7">
            <v>3</v>
          </cell>
          <cell r="D7">
            <v>664.5</v>
          </cell>
          <cell r="F7">
            <v>651.61666666666667</v>
          </cell>
          <cell r="H7">
            <v>644.52</v>
          </cell>
        </row>
        <row r="8">
          <cell r="A8">
            <v>4</v>
          </cell>
          <cell r="D8">
            <v>659.25</v>
          </cell>
          <cell r="F8">
            <v>647.91666666666663</v>
          </cell>
          <cell r="H8">
            <v>639.59999999999991</v>
          </cell>
        </row>
        <row r="9">
          <cell r="A9">
            <v>5</v>
          </cell>
          <cell r="D9">
            <v>665</v>
          </cell>
          <cell r="F9">
            <v>651.69999999999993</v>
          </cell>
          <cell r="H9">
            <v>641.24</v>
          </cell>
        </row>
        <row r="10">
          <cell r="A10">
            <v>6</v>
          </cell>
          <cell r="D10">
            <v>658.75</v>
          </cell>
          <cell r="F10">
            <v>649.1</v>
          </cell>
          <cell r="H10">
            <v>640.41999999999996</v>
          </cell>
        </row>
        <row r="11">
          <cell r="A11">
            <v>7</v>
          </cell>
          <cell r="D11">
            <v>656.00000000000102</v>
          </cell>
          <cell r="F11">
            <v>648.05000000000007</v>
          </cell>
          <cell r="H11">
            <v>641.24</v>
          </cell>
        </row>
        <row r="12">
          <cell r="A12">
            <v>8</v>
          </cell>
          <cell r="D12">
            <v>665.5</v>
          </cell>
          <cell r="F12">
            <v>650.33333333333337</v>
          </cell>
          <cell r="H12">
            <v>645.33999999999992</v>
          </cell>
        </row>
        <row r="13">
          <cell r="A13">
            <v>9</v>
          </cell>
          <cell r="D13">
            <v>658.5</v>
          </cell>
          <cell r="F13">
            <v>646.88333333333333</v>
          </cell>
          <cell r="H13">
            <v>641.24</v>
          </cell>
        </row>
        <row r="14">
          <cell r="A14">
            <v>10</v>
          </cell>
          <cell r="D14">
            <v>664.5</v>
          </cell>
          <cell r="F14">
            <v>648.2166666666667</v>
          </cell>
          <cell r="H14">
            <v>642.05999999999995</v>
          </cell>
        </row>
        <row r="15">
          <cell r="A15">
            <v>11</v>
          </cell>
          <cell r="D15">
            <v>659</v>
          </cell>
          <cell r="F15">
            <v>647.76666666666654</v>
          </cell>
          <cell r="H15">
            <v>642.88</v>
          </cell>
        </row>
        <row r="16">
          <cell r="A16">
            <v>12</v>
          </cell>
          <cell r="D16">
            <v>664.5</v>
          </cell>
          <cell r="F16">
            <v>651.91666666666663</v>
          </cell>
          <cell r="H16">
            <v>643.69999999999993</v>
          </cell>
        </row>
        <row r="17">
          <cell r="A17">
            <v>13</v>
          </cell>
          <cell r="D17">
            <v>659.25</v>
          </cell>
          <cell r="F17">
            <v>646.70000000000005</v>
          </cell>
          <cell r="H17">
            <v>639.59999999999991</v>
          </cell>
        </row>
        <row r="18">
          <cell r="A18">
            <v>14</v>
          </cell>
          <cell r="D18">
            <v>664</v>
          </cell>
          <cell r="F18">
            <v>649.26666666666677</v>
          </cell>
          <cell r="H18">
            <v>639.59999999999991</v>
          </cell>
        </row>
        <row r="19">
          <cell r="A19">
            <v>15</v>
          </cell>
          <cell r="D19">
            <v>659.5</v>
          </cell>
          <cell r="F19">
            <v>647.21666666666658</v>
          </cell>
          <cell r="H19">
            <v>637.14</v>
          </cell>
        </row>
        <row r="20">
          <cell r="A20">
            <v>16</v>
          </cell>
          <cell r="D20">
            <v>663.5</v>
          </cell>
          <cell r="F20">
            <v>649.01666666666665</v>
          </cell>
          <cell r="H20">
            <v>640.41999999999996</v>
          </cell>
        </row>
        <row r="21">
          <cell r="A21">
            <v>17</v>
          </cell>
          <cell r="D21">
            <v>660.5</v>
          </cell>
          <cell r="F21">
            <v>649.11666666666679</v>
          </cell>
          <cell r="H21">
            <v>642.88</v>
          </cell>
        </row>
        <row r="22">
          <cell r="A22">
            <v>18</v>
          </cell>
          <cell r="D22">
            <v>663</v>
          </cell>
          <cell r="F22">
            <v>649.25</v>
          </cell>
          <cell r="H22">
            <v>640.41999999999996</v>
          </cell>
        </row>
        <row r="23">
          <cell r="A23">
            <v>19</v>
          </cell>
          <cell r="D23">
            <v>661</v>
          </cell>
          <cell r="F23">
            <v>647.5</v>
          </cell>
          <cell r="H23">
            <v>639.59999999999991</v>
          </cell>
        </row>
        <row r="24">
          <cell r="A24">
            <v>20</v>
          </cell>
          <cell r="D24">
            <v>662.75</v>
          </cell>
          <cell r="F24">
            <v>648.86666666666667</v>
          </cell>
          <cell r="H24">
            <v>639.59999999999991</v>
          </cell>
        </row>
        <row r="25">
          <cell r="A25">
            <v>21</v>
          </cell>
          <cell r="D25">
            <v>661</v>
          </cell>
          <cell r="F25">
            <v>649.26666666666677</v>
          </cell>
          <cell r="H25">
            <v>639.59999999999991</v>
          </cell>
        </row>
        <row r="26">
          <cell r="A26">
            <v>22</v>
          </cell>
          <cell r="D26">
            <v>662.75</v>
          </cell>
          <cell r="F26">
            <v>650.51666666666665</v>
          </cell>
          <cell r="H26">
            <v>640.41999999999996</v>
          </cell>
        </row>
        <row r="27">
          <cell r="A27">
            <v>23</v>
          </cell>
          <cell r="D27">
            <v>661</v>
          </cell>
          <cell r="F27">
            <v>648.78333333333342</v>
          </cell>
          <cell r="H27">
            <v>639.59999999999991</v>
          </cell>
        </row>
        <row r="28">
          <cell r="A28">
            <v>24</v>
          </cell>
          <cell r="D28">
            <v>662.5</v>
          </cell>
          <cell r="F28">
            <v>648.18333333333328</v>
          </cell>
          <cell r="H28">
            <v>638.78</v>
          </cell>
        </row>
        <row r="29">
          <cell r="A29">
            <v>25</v>
          </cell>
          <cell r="D29">
            <v>662.09999999999991</v>
          </cell>
          <cell r="F29">
            <v>648.45000000000005</v>
          </cell>
          <cell r="H29">
            <v>639.59999999999991</v>
          </cell>
        </row>
        <row r="30">
          <cell r="A30">
            <v>26</v>
          </cell>
          <cell r="D30">
            <v>662.5</v>
          </cell>
          <cell r="F30">
            <v>647.5333333333333</v>
          </cell>
          <cell r="H30">
            <v>639.59999999999991</v>
          </cell>
        </row>
        <row r="31">
          <cell r="A31">
            <v>27</v>
          </cell>
          <cell r="D31">
            <v>662.25</v>
          </cell>
          <cell r="F31">
            <v>648.93333333333339</v>
          </cell>
          <cell r="H31">
            <v>643.69999999999993</v>
          </cell>
        </row>
        <row r="32">
          <cell r="A32">
            <v>28</v>
          </cell>
          <cell r="D32">
            <v>661.5</v>
          </cell>
          <cell r="F32">
            <v>649.21666666666658</v>
          </cell>
          <cell r="H32">
            <v>642.88</v>
          </cell>
        </row>
        <row r="33">
          <cell r="A33">
            <v>29</v>
          </cell>
          <cell r="D33">
            <v>662.5</v>
          </cell>
          <cell r="F33">
            <v>651.2833333333333</v>
          </cell>
          <cell r="H33">
            <v>641.24</v>
          </cell>
        </row>
        <row r="34">
          <cell r="A34">
            <v>30</v>
          </cell>
          <cell r="D34">
            <v>660.75</v>
          </cell>
          <cell r="F34">
            <v>650.23333333333335</v>
          </cell>
          <cell r="H34">
            <v>641.24</v>
          </cell>
        </row>
        <row r="35">
          <cell r="A35">
            <v>31</v>
          </cell>
          <cell r="D35">
            <v>663.25</v>
          </cell>
          <cell r="F35">
            <v>654.38333333333333</v>
          </cell>
          <cell r="H35">
            <v>646.98</v>
          </cell>
        </row>
        <row r="36">
          <cell r="A36">
            <v>32</v>
          </cell>
          <cell r="D36">
            <v>660</v>
          </cell>
          <cell r="F36">
            <v>650.7166666666667</v>
          </cell>
          <cell r="H36">
            <v>639.59999999999991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1FD6-1302-47E1-98E4-B713F2E13FCE}">
  <dimension ref="A1:AM37"/>
  <sheetViews>
    <sheetView tabSelected="1" topLeftCell="B32" workbookViewId="0">
      <selection activeCell="L51" sqref="L51"/>
    </sheetView>
  </sheetViews>
  <sheetFormatPr defaultRowHeight="15" x14ac:dyDescent="0.25"/>
  <cols>
    <col min="1" max="1" width="10" customWidth="1"/>
    <col min="3" max="4" width="13.42578125" customWidth="1"/>
    <col min="6" max="6" width="10" customWidth="1"/>
    <col min="8" max="8" width="11" style="2" customWidth="1"/>
    <col min="10" max="10" width="10" customWidth="1"/>
    <col min="11" max="11" width="9.85546875" customWidth="1"/>
  </cols>
  <sheetData>
    <row r="1" spans="1:39" x14ac:dyDescent="0.25">
      <c r="A1" s="1" t="s">
        <v>0</v>
      </c>
      <c r="B1" s="1"/>
      <c r="C1" s="1"/>
      <c r="D1" s="1"/>
      <c r="E1" s="1"/>
    </row>
    <row r="2" spans="1:39" ht="15.75" thickBot="1" x14ac:dyDescent="0.3"/>
    <row r="3" spans="1:39" ht="18.75" x14ac:dyDescent="0.3">
      <c r="A3" s="3" t="s">
        <v>1</v>
      </c>
      <c r="B3" s="4" t="s">
        <v>2</v>
      </c>
      <c r="C3" s="5" t="s">
        <v>3</v>
      </c>
      <c r="D3" s="6" t="s">
        <v>4</v>
      </c>
      <c r="E3" s="5" t="s">
        <v>5</v>
      </c>
      <c r="F3" s="7" t="s">
        <v>6</v>
      </c>
      <c r="G3" s="8" t="s">
        <v>7</v>
      </c>
      <c r="H3" s="8" t="s">
        <v>32</v>
      </c>
    </row>
    <row r="4" spans="1:39" ht="32.25" thickBot="1" x14ac:dyDescent="0.3">
      <c r="A4" s="9" t="s">
        <v>8</v>
      </c>
      <c r="B4" s="10"/>
      <c r="C4" s="11"/>
      <c r="D4" s="12" t="s">
        <v>9</v>
      </c>
      <c r="E4" s="11"/>
      <c r="F4" s="13" t="s">
        <v>10</v>
      </c>
      <c r="G4" s="14" t="s">
        <v>11</v>
      </c>
      <c r="H4" s="39" t="s">
        <v>12</v>
      </c>
      <c r="I4" s="40" t="s">
        <v>33</v>
      </c>
      <c r="J4" s="40" t="s">
        <v>34</v>
      </c>
      <c r="K4" s="40" t="s">
        <v>35</v>
      </c>
    </row>
    <row r="5" spans="1:39" ht="16.5" thickBot="1" x14ac:dyDescent="0.3">
      <c r="A5" s="15">
        <v>1</v>
      </c>
      <c r="B5" s="16">
        <v>1</v>
      </c>
      <c r="C5" s="17">
        <v>221.41666666666666</v>
      </c>
      <c r="D5" s="17">
        <f>C5*3</f>
        <v>664.25</v>
      </c>
      <c r="E5" s="18" t="s">
        <v>13</v>
      </c>
      <c r="F5" s="19">
        <v>651.03333333333342</v>
      </c>
      <c r="G5" s="20">
        <v>784</v>
      </c>
      <c r="H5" s="21">
        <f>G5*0.82</f>
        <v>642.88</v>
      </c>
      <c r="I5" s="22">
        <f>641.2-H5</f>
        <v>-1.67999999999995</v>
      </c>
      <c r="J5" s="22">
        <f>649.3-F5</f>
        <v>-1.7333333333334622</v>
      </c>
      <c r="K5" s="22">
        <f>661.7-D5</f>
        <v>-2.5499999999999545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 ht="16.5" thickBot="1" x14ac:dyDescent="0.3">
      <c r="A6" s="15">
        <v>2</v>
      </c>
      <c r="B6" s="23" t="s">
        <v>14</v>
      </c>
      <c r="C6" s="24">
        <v>220</v>
      </c>
      <c r="D6" s="17">
        <f t="shared" ref="D6:D37" si="0">C6*3</f>
        <v>660</v>
      </c>
      <c r="E6" s="25" t="s">
        <v>15</v>
      </c>
      <c r="F6" s="19">
        <v>649.56666666666661</v>
      </c>
      <c r="G6" s="20">
        <v>781</v>
      </c>
      <c r="H6" s="21">
        <f t="shared" ref="H6:H36" si="1">G6*0.82</f>
        <v>640.41999999999996</v>
      </c>
      <c r="I6" s="22">
        <f t="shared" ref="I6:I36" si="2">641.2-H6</f>
        <v>0.7800000000000864</v>
      </c>
      <c r="J6" s="22">
        <f t="shared" ref="J6:J36" si="3">649.3-F6</f>
        <v>-0.26666666666665151</v>
      </c>
      <c r="K6" s="22">
        <f t="shared" ref="K6:K36" si="4">661.7-D6</f>
        <v>1.7000000000000455</v>
      </c>
    </row>
    <row r="7" spans="1:39" ht="16.5" thickBot="1" x14ac:dyDescent="0.3">
      <c r="A7" s="15">
        <v>3</v>
      </c>
      <c r="B7" s="16">
        <v>15</v>
      </c>
      <c r="C7" s="17">
        <v>221.5</v>
      </c>
      <c r="D7" s="17">
        <f t="shared" si="0"/>
        <v>664.5</v>
      </c>
      <c r="E7" s="18" t="s">
        <v>13</v>
      </c>
      <c r="F7" s="19">
        <v>651.61666666666667</v>
      </c>
      <c r="G7" s="20">
        <v>786</v>
      </c>
      <c r="H7" s="21">
        <f t="shared" si="1"/>
        <v>644.52</v>
      </c>
      <c r="I7" s="22">
        <f t="shared" si="2"/>
        <v>-3.3199999999999363</v>
      </c>
      <c r="J7" s="22">
        <f t="shared" si="3"/>
        <v>-2.3166666666667197</v>
      </c>
      <c r="K7" s="22">
        <f t="shared" si="4"/>
        <v>-2.7999999999999545</v>
      </c>
    </row>
    <row r="8" spans="1:39" ht="16.5" thickBot="1" x14ac:dyDescent="0.3">
      <c r="A8" s="15">
        <v>4</v>
      </c>
      <c r="B8" s="23" t="s">
        <v>16</v>
      </c>
      <c r="C8" s="24">
        <v>219.75</v>
      </c>
      <c r="D8" s="17">
        <f t="shared" si="0"/>
        <v>659.25</v>
      </c>
      <c r="E8" s="25" t="s">
        <v>15</v>
      </c>
      <c r="F8" s="19">
        <v>647.91666666666663</v>
      </c>
      <c r="G8" s="20">
        <v>780</v>
      </c>
      <c r="H8" s="21">
        <f t="shared" si="1"/>
        <v>639.59999999999991</v>
      </c>
      <c r="I8" s="22">
        <f t="shared" si="2"/>
        <v>1.6000000000001364</v>
      </c>
      <c r="J8" s="22">
        <f t="shared" si="3"/>
        <v>1.3833333333333258</v>
      </c>
      <c r="K8" s="22">
        <f t="shared" si="4"/>
        <v>2.4500000000000455</v>
      </c>
    </row>
    <row r="9" spans="1:39" ht="16.5" thickBot="1" x14ac:dyDescent="0.3">
      <c r="A9" s="26">
        <v>5</v>
      </c>
      <c r="B9" s="16">
        <v>4</v>
      </c>
      <c r="C9" s="17">
        <v>221.66666666666666</v>
      </c>
      <c r="D9" s="17">
        <f t="shared" si="0"/>
        <v>665</v>
      </c>
      <c r="E9" s="18" t="s">
        <v>13</v>
      </c>
      <c r="F9" s="19">
        <v>651.69999999999993</v>
      </c>
      <c r="G9" s="20">
        <v>782</v>
      </c>
      <c r="H9" s="21">
        <f t="shared" si="1"/>
        <v>641.24</v>
      </c>
      <c r="I9" s="22">
        <f t="shared" si="2"/>
        <v>-3.999999999996362E-2</v>
      </c>
      <c r="J9" s="22">
        <f t="shared" si="3"/>
        <v>-2.3999999999999773</v>
      </c>
      <c r="K9" s="22">
        <f t="shared" si="4"/>
        <v>-3.2999999999999545</v>
      </c>
    </row>
    <row r="10" spans="1:39" ht="16.5" thickBot="1" x14ac:dyDescent="0.3">
      <c r="A10" s="15">
        <v>6</v>
      </c>
      <c r="B10" s="23" t="s">
        <v>17</v>
      </c>
      <c r="C10" s="24">
        <v>219.58333333333334</v>
      </c>
      <c r="D10" s="17">
        <f t="shared" si="0"/>
        <v>658.75</v>
      </c>
      <c r="E10" s="25" t="s">
        <v>15</v>
      </c>
      <c r="F10" s="19">
        <v>649.1</v>
      </c>
      <c r="G10" s="20">
        <v>781</v>
      </c>
      <c r="H10" s="21">
        <f t="shared" si="1"/>
        <v>640.41999999999996</v>
      </c>
      <c r="I10" s="22">
        <f t="shared" si="2"/>
        <v>0.7800000000000864</v>
      </c>
      <c r="J10" s="22">
        <f t="shared" si="3"/>
        <v>0.19999999999993179</v>
      </c>
      <c r="K10" s="22">
        <f t="shared" si="4"/>
        <v>2.9500000000000455</v>
      </c>
    </row>
    <row r="11" spans="1:39" ht="16.5" thickBot="1" x14ac:dyDescent="0.3">
      <c r="A11" s="15">
        <v>7</v>
      </c>
      <c r="B11" s="16">
        <v>14</v>
      </c>
      <c r="C11" s="17">
        <v>218.666666666667</v>
      </c>
      <c r="D11" s="17">
        <f t="shared" si="0"/>
        <v>656.00000000000102</v>
      </c>
      <c r="E11" s="18" t="s">
        <v>13</v>
      </c>
      <c r="F11" s="19">
        <v>648.05000000000007</v>
      </c>
      <c r="G11" s="20">
        <v>782</v>
      </c>
      <c r="H11" s="21">
        <f t="shared" si="1"/>
        <v>641.24</v>
      </c>
      <c r="I11" s="22">
        <f t="shared" si="2"/>
        <v>-3.999999999996362E-2</v>
      </c>
      <c r="J11" s="22">
        <f t="shared" si="3"/>
        <v>1.2499999999998863</v>
      </c>
      <c r="K11" s="22">
        <f t="shared" si="4"/>
        <v>5.6999999999990223</v>
      </c>
    </row>
    <row r="12" spans="1:39" ht="16.5" thickBot="1" x14ac:dyDescent="0.3">
      <c r="A12" s="15">
        <v>8</v>
      </c>
      <c r="B12" s="23" t="s">
        <v>18</v>
      </c>
      <c r="C12" s="24">
        <v>221.83333333333334</v>
      </c>
      <c r="D12" s="17">
        <f t="shared" si="0"/>
        <v>665.5</v>
      </c>
      <c r="E12" s="25" t="s">
        <v>15</v>
      </c>
      <c r="F12" s="19">
        <v>650.33333333333337</v>
      </c>
      <c r="G12" s="20">
        <v>787</v>
      </c>
      <c r="H12" s="21">
        <f t="shared" si="1"/>
        <v>645.33999999999992</v>
      </c>
      <c r="I12" s="22">
        <f t="shared" si="2"/>
        <v>-4.1399999999998727</v>
      </c>
      <c r="J12" s="22">
        <f t="shared" si="3"/>
        <v>-1.0333333333334167</v>
      </c>
      <c r="K12" s="22">
        <f t="shared" si="4"/>
        <v>-3.7999999999999545</v>
      </c>
    </row>
    <row r="13" spans="1:39" ht="16.5" thickBot="1" x14ac:dyDescent="0.3">
      <c r="A13" s="15">
        <v>9</v>
      </c>
      <c r="B13" s="16">
        <v>16</v>
      </c>
      <c r="C13" s="17">
        <v>219.5</v>
      </c>
      <c r="D13" s="17">
        <f t="shared" si="0"/>
        <v>658.5</v>
      </c>
      <c r="E13" s="18" t="s">
        <v>13</v>
      </c>
      <c r="F13" s="19">
        <v>646.88333333333333</v>
      </c>
      <c r="G13" s="20">
        <v>782</v>
      </c>
      <c r="H13" s="21">
        <f t="shared" si="1"/>
        <v>641.24</v>
      </c>
      <c r="I13" s="22">
        <f t="shared" si="2"/>
        <v>-3.999999999996362E-2</v>
      </c>
      <c r="J13" s="22">
        <f t="shared" si="3"/>
        <v>2.4166666666666288</v>
      </c>
      <c r="K13" s="22">
        <f t="shared" si="4"/>
        <v>3.2000000000000455</v>
      </c>
    </row>
    <row r="14" spans="1:39" ht="16.5" thickBot="1" x14ac:dyDescent="0.3">
      <c r="A14" s="15">
        <v>10</v>
      </c>
      <c r="B14" s="23" t="s">
        <v>19</v>
      </c>
      <c r="C14" s="24">
        <v>221.5</v>
      </c>
      <c r="D14" s="17">
        <f t="shared" si="0"/>
        <v>664.5</v>
      </c>
      <c r="E14" s="25" t="s">
        <v>15</v>
      </c>
      <c r="F14" s="19">
        <v>648.2166666666667</v>
      </c>
      <c r="G14" s="20">
        <v>783</v>
      </c>
      <c r="H14" s="21">
        <f t="shared" si="1"/>
        <v>642.05999999999995</v>
      </c>
      <c r="I14" s="22">
        <f t="shared" si="2"/>
        <v>-0.85999999999989996</v>
      </c>
      <c r="J14" s="22">
        <f t="shared" si="3"/>
        <v>1.0833333333332575</v>
      </c>
      <c r="K14" s="22">
        <f t="shared" si="4"/>
        <v>-2.7999999999999545</v>
      </c>
    </row>
    <row r="15" spans="1:39" ht="16.5" thickBot="1" x14ac:dyDescent="0.3">
      <c r="A15" s="15">
        <v>11</v>
      </c>
      <c r="B15" s="16">
        <v>8</v>
      </c>
      <c r="C15" s="17">
        <v>219.66666666666666</v>
      </c>
      <c r="D15" s="17">
        <f t="shared" si="0"/>
        <v>659</v>
      </c>
      <c r="E15" s="18" t="s">
        <v>13</v>
      </c>
      <c r="F15" s="19">
        <v>647.76666666666654</v>
      </c>
      <c r="G15" s="20">
        <v>784</v>
      </c>
      <c r="H15" s="21">
        <f t="shared" si="1"/>
        <v>642.88</v>
      </c>
      <c r="I15" s="22">
        <f t="shared" si="2"/>
        <v>-1.67999999999995</v>
      </c>
      <c r="J15" s="22">
        <f t="shared" si="3"/>
        <v>1.5333333333334167</v>
      </c>
      <c r="K15" s="22">
        <f t="shared" si="4"/>
        <v>2.7000000000000455</v>
      </c>
    </row>
    <row r="16" spans="1:39" ht="16.5" thickBot="1" x14ac:dyDescent="0.3">
      <c r="A16" s="15">
        <v>12</v>
      </c>
      <c r="B16" s="27" t="s">
        <v>20</v>
      </c>
      <c r="C16" s="24">
        <v>221.5</v>
      </c>
      <c r="D16" s="17">
        <f t="shared" si="0"/>
        <v>664.5</v>
      </c>
      <c r="E16" s="25" t="s">
        <v>15</v>
      </c>
      <c r="F16" s="19">
        <v>651.91666666666663</v>
      </c>
      <c r="G16" s="20">
        <v>785</v>
      </c>
      <c r="H16" s="21">
        <f t="shared" si="1"/>
        <v>643.69999999999993</v>
      </c>
      <c r="I16" s="22">
        <f t="shared" si="2"/>
        <v>-2.4999999999998863</v>
      </c>
      <c r="J16" s="22">
        <f t="shared" si="3"/>
        <v>-2.6166666666666742</v>
      </c>
      <c r="K16" s="22">
        <f t="shared" si="4"/>
        <v>-2.7999999999999545</v>
      </c>
    </row>
    <row r="17" spans="1:11" ht="16.5" thickBot="1" x14ac:dyDescent="0.3">
      <c r="A17" s="15">
        <v>13</v>
      </c>
      <c r="B17" s="16">
        <v>13</v>
      </c>
      <c r="C17" s="17">
        <v>219.75</v>
      </c>
      <c r="D17" s="17">
        <f t="shared" si="0"/>
        <v>659.25</v>
      </c>
      <c r="E17" s="18" t="s">
        <v>13</v>
      </c>
      <c r="F17" s="19">
        <v>646.70000000000005</v>
      </c>
      <c r="G17" s="20">
        <v>780</v>
      </c>
      <c r="H17" s="21">
        <f t="shared" si="1"/>
        <v>639.59999999999991</v>
      </c>
      <c r="I17" s="22">
        <f t="shared" si="2"/>
        <v>1.6000000000001364</v>
      </c>
      <c r="J17" s="22">
        <f t="shared" si="3"/>
        <v>2.5999999999999091</v>
      </c>
      <c r="K17" s="22">
        <f t="shared" si="4"/>
        <v>2.4500000000000455</v>
      </c>
    </row>
    <row r="18" spans="1:11" ht="16.5" thickBot="1" x14ac:dyDescent="0.3">
      <c r="A18" s="15">
        <v>14</v>
      </c>
      <c r="B18" s="23" t="s">
        <v>21</v>
      </c>
      <c r="C18" s="24">
        <v>221.33333333333334</v>
      </c>
      <c r="D18" s="17">
        <f t="shared" si="0"/>
        <v>664</v>
      </c>
      <c r="E18" s="25" t="s">
        <v>15</v>
      </c>
      <c r="F18" s="19">
        <v>649.26666666666677</v>
      </c>
      <c r="G18" s="20">
        <v>780</v>
      </c>
      <c r="H18" s="21">
        <f t="shared" si="1"/>
        <v>639.59999999999991</v>
      </c>
      <c r="I18" s="22">
        <f t="shared" si="2"/>
        <v>1.6000000000001364</v>
      </c>
      <c r="J18" s="22">
        <f t="shared" si="3"/>
        <v>3.333333333318933E-2</v>
      </c>
      <c r="K18" s="22">
        <f t="shared" si="4"/>
        <v>-2.2999999999999545</v>
      </c>
    </row>
    <row r="19" spans="1:11" ht="16.5" thickBot="1" x14ac:dyDescent="0.3">
      <c r="A19" s="15">
        <v>15</v>
      </c>
      <c r="B19" s="16">
        <v>12</v>
      </c>
      <c r="C19" s="17">
        <v>219.83333333333334</v>
      </c>
      <c r="D19" s="17">
        <f t="shared" si="0"/>
        <v>659.5</v>
      </c>
      <c r="E19" s="18" t="s">
        <v>13</v>
      </c>
      <c r="F19" s="19">
        <v>647.21666666666658</v>
      </c>
      <c r="G19" s="20">
        <v>777</v>
      </c>
      <c r="H19" s="21">
        <f t="shared" si="1"/>
        <v>637.14</v>
      </c>
      <c r="I19" s="22">
        <f t="shared" si="2"/>
        <v>4.0600000000000591</v>
      </c>
      <c r="J19" s="22">
        <f t="shared" si="3"/>
        <v>2.0833333333333712</v>
      </c>
      <c r="K19" s="22">
        <f t="shared" si="4"/>
        <v>2.2000000000000455</v>
      </c>
    </row>
    <row r="20" spans="1:11" ht="16.5" thickBot="1" x14ac:dyDescent="0.3">
      <c r="A20" s="15">
        <v>16</v>
      </c>
      <c r="B20" s="23" t="s">
        <v>22</v>
      </c>
      <c r="C20" s="24">
        <v>221.16666666666666</v>
      </c>
      <c r="D20" s="17">
        <f t="shared" si="0"/>
        <v>663.5</v>
      </c>
      <c r="E20" s="25" t="s">
        <v>15</v>
      </c>
      <c r="F20" s="19">
        <v>649.01666666666665</v>
      </c>
      <c r="G20" s="20">
        <v>781</v>
      </c>
      <c r="H20" s="21">
        <f t="shared" si="1"/>
        <v>640.41999999999996</v>
      </c>
      <c r="I20" s="22">
        <f t="shared" si="2"/>
        <v>0.7800000000000864</v>
      </c>
      <c r="J20" s="22">
        <f t="shared" si="3"/>
        <v>0.28333333333330302</v>
      </c>
      <c r="K20" s="22">
        <f t="shared" si="4"/>
        <v>-1.7999999999999545</v>
      </c>
    </row>
    <row r="21" spans="1:11" ht="16.5" thickBot="1" x14ac:dyDescent="0.3">
      <c r="A21" s="15">
        <v>17</v>
      </c>
      <c r="B21" s="16">
        <v>7</v>
      </c>
      <c r="C21" s="17">
        <v>220.16666666666666</v>
      </c>
      <c r="D21" s="17">
        <f t="shared" si="0"/>
        <v>660.5</v>
      </c>
      <c r="E21" s="18" t="s">
        <v>13</v>
      </c>
      <c r="F21" s="19">
        <v>649.11666666666679</v>
      </c>
      <c r="G21" s="20">
        <v>784</v>
      </c>
      <c r="H21" s="21">
        <f t="shared" si="1"/>
        <v>642.88</v>
      </c>
      <c r="I21" s="22">
        <f t="shared" si="2"/>
        <v>-1.67999999999995</v>
      </c>
      <c r="J21" s="22">
        <f t="shared" si="3"/>
        <v>0.18333333333316659</v>
      </c>
      <c r="K21" s="22">
        <f t="shared" si="4"/>
        <v>1.2000000000000455</v>
      </c>
    </row>
    <row r="22" spans="1:11" ht="16.5" thickBot="1" x14ac:dyDescent="0.3">
      <c r="A22" s="15">
        <v>18</v>
      </c>
      <c r="B22" s="23" t="s">
        <v>23</v>
      </c>
      <c r="C22" s="24">
        <v>221</v>
      </c>
      <c r="D22" s="17">
        <f t="shared" si="0"/>
        <v>663</v>
      </c>
      <c r="E22" s="25" t="s">
        <v>15</v>
      </c>
      <c r="F22" s="19">
        <v>649.25</v>
      </c>
      <c r="G22" s="20">
        <v>781</v>
      </c>
      <c r="H22" s="21">
        <f t="shared" si="1"/>
        <v>640.41999999999996</v>
      </c>
      <c r="I22" s="22">
        <f t="shared" si="2"/>
        <v>0.7800000000000864</v>
      </c>
      <c r="J22" s="22">
        <f t="shared" si="3"/>
        <v>4.9999999999954525E-2</v>
      </c>
      <c r="K22" s="22">
        <f t="shared" si="4"/>
        <v>-1.2999999999999545</v>
      </c>
    </row>
    <row r="23" spans="1:11" ht="16.5" thickBot="1" x14ac:dyDescent="0.3">
      <c r="A23" s="15">
        <v>19</v>
      </c>
      <c r="B23" s="16">
        <v>2</v>
      </c>
      <c r="C23" s="17">
        <v>220.33333333333334</v>
      </c>
      <c r="D23" s="17">
        <f t="shared" si="0"/>
        <v>661</v>
      </c>
      <c r="E23" s="18" t="s">
        <v>13</v>
      </c>
      <c r="F23" s="19">
        <v>647.5</v>
      </c>
      <c r="G23" s="20">
        <v>780</v>
      </c>
      <c r="H23" s="21">
        <f t="shared" si="1"/>
        <v>639.59999999999991</v>
      </c>
      <c r="I23" s="22">
        <f t="shared" si="2"/>
        <v>1.6000000000001364</v>
      </c>
      <c r="J23" s="22">
        <f t="shared" si="3"/>
        <v>1.7999999999999545</v>
      </c>
      <c r="K23" s="22">
        <f t="shared" si="4"/>
        <v>0.70000000000004547</v>
      </c>
    </row>
    <row r="24" spans="1:11" ht="16.5" thickBot="1" x14ac:dyDescent="0.3">
      <c r="A24" s="15">
        <v>20</v>
      </c>
      <c r="B24" s="23" t="s">
        <v>24</v>
      </c>
      <c r="C24" s="24">
        <v>220.91666666666666</v>
      </c>
      <c r="D24" s="17">
        <f t="shared" si="0"/>
        <v>662.75</v>
      </c>
      <c r="E24" s="25" t="s">
        <v>15</v>
      </c>
      <c r="F24" s="19">
        <v>648.86666666666667</v>
      </c>
      <c r="G24" s="20">
        <v>780</v>
      </c>
      <c r="H24" s="21">
        <f t="shared" si="1"/>
        <v>639.59999999999991</v>
      </c>
      <c r="I24" s="22">
        <f t="shared" si="2"/>
        <v>1.6000000000001364</v>
      </c>
      <c r="J24" s="22">
        <f t="shared" si="3"/>
        <v>0.43333333333328028</v>
      </c>
      <c r="K24" s="22">
        <f t="shared" si="4"/>
        <v>-1.0499999999999545</v>
      </c>
    </row>
    <row r="25" spans="1:11" ht="16.5" thickBot="1" x14ac:dyDescent="0.3">
      <c r="A25" s="15">
        <v>21</v>
      </c>
      <c r="B25" s="16">
        <v>3</v>
      </c>
      <c r="C25" s="17">
        <v>220.33333333333334</v>
      </c>
      <c r="D25" s="17">
        <f t="shared" si="0"/>
        <v>661</v>
      </c>
      <c r="E25" s="18" t="s">
        <v>13</v>
      </c>
      <c r="F25" s="19">
        <v>649.26666666666677</v>
      </c>
      <c r="G25" s="20">
        <v>780</v>
      </c>
      <c r="H25" s="21">
        <f t="shared" si="1"/>
        <v>639.59999999999991</v>
      </c>
      <c r="I25" s="22">
        <f t="shared" si="2"/>
        <v>1.6000000000001364</v>
      </c>
      <c r="J25" s="22">
        <f t="shared" si="3"/>
        <v>3.333333333318933E-2</v>
      </c>
      <c r="K25" s="22">
        <f t="shared" si="4"/>
        <v>0.70000000000004547</v>
      </c>
    </row>
    <row r="26" spans="1:11" ht="16.5" thickBot="1" x14ac:dyDescent="0.3">
      <c r="A26" s="15">
        <v>22</v>
      </c>
      <c r="B26" s="23" t="s">
        <v>25</v>
      </c>
      <c r="C26" s="24">
        <v>220.91666666666666</v>
      </c>
      <c r="D26" s="17">
        <f t="shared" si="0"/>
        <v>662.75</v>
      </c>
      <c r="E26" s="25" t="s">
        <v>15</v>
      </c>
      <c r="F26" s="19">
        <v>650.51666666666665</v>
      </c>
      <c r="G26" s="20">
        <v>781</v>
      </c>
      <c r="H26" s="21">
        <f t="shared" si="1"/>
        <v>640.41999999999996</v>
      </c>
      <c r="I26" s="22">
        <f t="shared" si="2"/>
        <v>0.7800000000000864</v>
      </c>
      <c r="J26" s="22">
        <f t="shared" si="3"/>
        <v>-1.216666666666697</v>
      </c>
      <c r="K26" s="22">
        <f t="shared" si="4"/>
        <v>-1.0499999999999545</v>
      </c>
    </row>
    <row r="27" spans="1:11" ht="16.5" thickBot="1" x14ac:dyDescent="0.3">
      <c r="A27" s="15">
        <v>23</v>
      </c>
      <c r="B27" s="16">
        <v>9</v>
      </c>
      <c r="C27" s="17">
        <v>220.33333333333334</v>
      </c>
      <c r="D27" s="17">
        <f t="shared" si="0"/>
        <v>661</v>
      </c>
      <c r="E27" s="18" t="s">
        <v>13</v>
      </c>
      <c r="F27" s="19">
        <v>648.78333333333342</v>
      </c>
      <c r="G27" s="20">
        <v>780</v>
      </c>
      <c r="H27" s="21">
        <f t="shared" si="1"/>
        <v>639.59999999999991</v>
      </c>
      <c r="I27" s="22">
        <f t="shared" si="2"/>
        <v>1.6000000000001364</v>
      </c>
      <c r="J27" s="22">
        <f t="shared" si="3"/>
        <v>0.51666666666653782</v>
      </c>
      <c r="K27" s="22">
        <f t="shared" si="4"/>
        <v>0.70000000000004547</v>
      </c>
    </row>
    <row r="28" spans="1:11" ht="16.5" thickBot="1" x14ac:dyDescent="0.3">
      <c r="A28" s="15">
        <v>24</v>
      </c>
      <c r="B28" s="23" t="s">
        <v>26</v>
      </c>
      <c r="C28" s="24">
        <v>220.83333333333334</v>
      </c>
      <c r="D28" s="17">
        <f t="shared" si="0"/>
        <v>662.5</v>
      </c>
      <c r="E28" s="25" t="s">
        <v>15</v>
      </c>
      <c r="F28" s="19">
        <v>648.18333333333328</v>
      </c>
      <c r="G28" s="20">
        <v>779</v>
      </c>
      <c r="H28" s="21">
        <f t="shared" si="1"/>
        <v>638.78</v>
      </c>
      <c r="I28" s="22">
        <f t="shared" si="2"/>
        <v>2.4200000000000728</v>
      </c>
      <c r="J28" s="22">
        <f t="shared" si="3"/>
        <v>1.1166666666666742</v>
      </c>
      <c r="K28" s="22">
        <f t="shared" si="4"/>
        <v>-0.79999999999995453</v>
      </c>
    </row>
    <row r="29" spans="1:11" ht="16.5" thickBot="1" x14ac:dyDescent="0.3">
      <c r="A29" s="15">
        <v>25</v>
      </c>
      <c r="B29" s="16">
        <v>5</v>
      </c>
      <c r="C29" s="17">
        <v>220.7</v>
      </c>
      <c r="D29" s="17">
        <f t="shared" si="0"/>
        <v>662.09999999999991</v>
      </c>
      <c r="E29" s="18" t="s">
        <v>13</v>
      </c>
      <c r="F29" s="19">
        <v>648.45000000000005</v>
      </c>
      <c r="G29" s="20">
        <v>780</v>
      </c>
      <c r="H29" s="21">
        <f t="shared" si="1"/>
        <v>639.59999999999991</v>
      </c>
      <c r="I29" s="22">
        <f t="shared" si="2"/>
        <v>1.6000000000001364</v>
      </c>
      <c r="J29" s="22">
        <f t="shared" si="3"/>
        <v>0.84999999999990905</v>
      </c>
      <c r="K29" s="22">
        <f t="shared" si="4"/>
        <v>-0.39999999999986358</v>
      </c>
    </row>
    <row r="30" spans="1:11" ht="16.5" thickBot="1" x14ac:dyDescent="0.3">
      <c r="A30" s="15">
        <v>26</v>
      </c>
      <c r="B30" s="23" t="s">
        <v>27</v>
      </c>
      <c r="C30" s="24">
        <v>220.83333333333334</v>
      </c>
      <c r="D30" s="17">
        <f t="shared" si="0"/>
        <v>662.5</v>
      </c>
      <c r="E30" s="25" t="s">
        <v>15</v>
      </c>
      <c r="F30" s="19">
        <v>647.5333333333333</v>
      </c>
      <c r="G30" s="20">
        <v>780</v>
      </c>
      <c r="H30" s="21">
        <f t="shared" si="1"/>
        <v>639.59999999999991</v>
      </c>
      <c r="I30" s="22">
        <f t="shared" si="2"/>
        <v>1.6000000000001364</v>
      </c>
      <c r="J30" s="22">
        <f t="shared" si="3"/>
        <v>1.7666666666666515</v>
      </c>
      <c r="K30" s="22">
        <f t="shared" si="4"/>
        <v>-0.79999999999995453</v>
      </c>
    </row>
    <row r="31" spans="1:11" ht="16.5" thickBot="1" x14ac:dyDescent="0.3">
      <c r="A31" s="15">
        <v>27</v>
      </c>
      <c r="B31" s="16">
        <v>10</v>
      </c>
      <c r="C31" s="17">
        <v>220.75</v>
      </c>
      <c r="D31" s="17">
        <f t="shared" si="0"/>
        <v>662.25</v>
      </c>
      <c r="E31" s="18" t="s">
        <v>13</v>
      </c>
      <c r="F31" s="19">
        <v>648.93333333333339</v>
      </c>
      <c r="G31" s="20">
        <v>785</v>
      </c>
      <c r="H31" s="21">
        <f t="shared" si="1"/>
        <v>643.69999999999993</v>
      </c>
      <c r="I31" s="22">
        <f t="shared" si="2"/>
        <v>-2.4999999999998863</v>
      </c>
      <c r="J31" s="22">
        <f t="shared" si="3"/>
        <v>0.36666666666656056</v>
      </c>
      <c r="K31" s="22">
        <f t="shared" si="4"/>
        <v>-0.54999999999995453</v>
      </c>
    </row>
    <row r="32" spans="1:11" ht="16.5" thickBot="1" x14ac:dyDescent="0.3">
      <c r="A32" s="15">
        <v>28</v>
      </c>
      <c r="B32" s="23" t="s">
        <v>28</v>
      </c>
      <c r="C32" s="24">
        <v>220.5</v>
      </c>
      <c r="D32" s="17">
        <f>C32*3</f>
        <v>661.5</v>
      </c>
      <c r="E32" s="25" t="s">
        <v>15</v>
      </c>
      <c r="F32" s="19">
        <v>649.21666666666658</v>
      </c>
      <c r="G32" s="20">
        <v>784</v>
      </c>
      <c r="H32" s="21">
        <f t="shared" si="1"/>
        <v>642.88</v>
      </c>
      <c r="I32" s="22">
        <f t="shared" si="2"/>
        <v>-1.67999999999995</v>
      </c>
      <c r="J32" s="22">
        <f t="shared" si="3"/>
        <v>8.3333333333371229E-2</v>
      </c>
      <c r="K32" s="22">
        <f t="shared" si="4"/>
        <v>0.20000000000004547</v>
      </c>
    </row>
    <row r="33" spans="1:11" ht="16.5" thickBot="1" x14ac:dyDescent="0.3">
      <c r="A33" s="15">
        <v>29</v>
      </c>
      <c r="B33" s="16">
        <v>11</v>
      </c>
      <c r="C33" s="17">
        <v>220.83333333333334</v>
      </c>
      <c r="D33" s="17">
        <f t="shared" si="0"/>
        <v>662.5</v>
      </c>
      <c r="E33" s="18" t="s">
        <v>13</v>
      </c>
      <c r="F33" s="19">
        <v>651.2833333333333</v>
      </c>
      <c r="G33" s="20">
        <v>782</v>
      </c>
      <c r="H33" s="21">
        <f t="shared" si="1"/>
        <v>641.24</v>
      </c>
      <c r="I33" s="22">
        <f t="shared" si="2"/>
        <v>-3.999999999996362E-2</v>
      </c>
      <c r="J33" s="22">
        <f t="shared" si="3"/>
        <v>-1.9833333333333485</v>
      </c>
      <c r="K33" s="22">
        <f t="shared" si="4"/>
        <v>-0.79999999999995453</v>
      </c>
    </row>
    <row r="34" spans="1:11" ht="16.5" thickBot="1" x14ac:dyDescent="0.3">
      <c r="A34" s="15">
        <v>30</v>
      </c>
      <c r="B34" s="23" t="s">
        <v>29</v>
      </c>
      <c r="C34" s="24">
        <v>220.25</v>
      </c>
      <c r="D34" s="17">
        <f t="shared" si="0"/>
        <v>660.75</v>
      </c>
      <c r="E34" s="25" t="s">
        <v>15</v>
      </c>
      <c r="F34" s="19">
        <v>650.23333333333335</v>
      </c>
      <c r="G34" s="20">
        <v>782</v>
      </c>
      <c r="H34" s="21">
        <f t="shared" si="1"/>
        <v>641.24</v>
      </c>
      <c r="I34" s="22">
        <f t="shared" si="2"/>
        <v>-3.999999999996362E-2</v>
      </c>
      <c r="J34" s="22">
        <f t="shared" si="3"/>
        <v>-0.93333333333339397</v>
      </c>
      <c r="K34" s="22">
        <f t="shared" si="4"/>
        <v>0.95000000000004547</v>
      </c>
    </row>
    <row r="35" spans="1:11" ht="16.5" thickBot="1" x14ac:dyDescent="0.3">
      <c r="A35" s="15">
        <v>31</v>
      </c>
      <c r="B35" s="16">
        <v>6</v>
      </c>
      <c r="C35" s="17">
        <v>221.08333333333334</v>
      </c>
      <c r="D35" s="17">
        <f t="shared" si="0"/>
        <v>663.25</v>
      </c>
      <c r="E35" s="18" t="s">
        <v>13</v>
      </c>
      <c r="F35" s="19">
        <v>654.38333333333333</v>
      </c>
      <c r="G35" s="20">
        <v>789</v>
      </c>
      <c r="H35" s="21">
        <f t="shared" si="1"/>
        <v>646.98</v>
      </c>
      <c r="I35" s="22">
        <f t="shared" si="2"/>
        <v>-5.7799999999999727</v>
      </c>
      <c r="J35" s="22">
        <f t="shared" si="3"/>
        <v>-5.0833333333333712</v>
      </c>
      <c r="K35" s="22">
        <f t="shared" si="4"/>
        <v>-1.5499999999999545</v>
      </c>
    </row>
    <row r="36" spans="1:11" ht="16.5" thickBot="1" x14ac:dyDescent="0.3">
      <c r="A36" s="28">
        <v>32</v>
      </c>
      <c r="B36" s="29" t="s">
        <v>30</v>
      </c>
      <c r="C36" s="30">
        <v>220</v>
      </c>
      <c r="D36" s="17">
        <f t="shared" si="0"/>
        <v>660</v>
      </c>
      <c r="E36" s="31" t="s">
        <v>15</v>
      </c>
      <c r="F36" s="19">
        <v>650.7166666666667</v>
      </c>
      <c r="G36" s="20">
        <v>780</v>
      </c>
      <c r="H36" s="21">
        <f t="shared" si="1"/>
        <v>639.59999999999991</v>
      </c>
      <c r="I36" s="22">
        <f t="shared" si="2"/>
        <v>1.6000000000001364</v>
      </c>
      <c r="J36" s="22">
        <f t="shared" si="3"/>
        <v>-1.4166666666667425</v>
      </c>
      <c r="K36" s="22">
        <f t="shared" si="4"/>
        <v>1.7000000000000455</v>
      </c>
    </row>
    <row r="37" spans="1:11" ht="16.5" thickBot="1" x14ac:dyDescent="0.3">
      <c r="A37" s="32" t="s">
        <v>31</v>
      </c>
      <c r="B37" s="33"/>
      <c r="C37" s="37">
        <f>AVERAGE(C5:C36)</f>
        <v>220.57656249999997</v>
      </c>
      <c r="D37" s="36">
        <f t="shared" si="0"/>
        <v>661.72968749999995</v>
      </c>
      <c r="E37" s="34"/>
      <c r="F37" s="38">
        <f>AVERAGE(F5:F36)</f>
        <v>649.32916666666677</v>
      </c>
      <c r="H37" s="35">
        <f>AVERAGE(H5:H36)</f>
        <v>641.18875000000014</v>
      </c>
    </row>
  </sheetData>
  <mergeCells count="4">
    <mergeCell ref="A1:E1"/>
    <mergeCell ref="B3:B4"/>
    <mergeCell ref="C3:C4"/>
    <mergeCell ref="E3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Малышев Александр Юрьевич</dc:creator>
  <cp:lastModifiedBy>Малышев Александр Юрьевич</cp:lastModifiedBy>
  <dcterms:created xsi:type="dcterms:W3CDTF">2025-05-27T06:25:31Z</dcterms:created>
  <dcterms:modified xsi:type="dcterms:W3CDTF">2025-05-27T08:28:24Z</dcterms:modified>
</cp:coreProperties>
</file>