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xr:revisionPtr revIDLastSave="0" documentId="8_{21EBA636-AC96-43AD-8919-921389CD73AB}" xr6:coauthVersionLast="47" xr6:coauthVersionMax="47" xr10:uidLastSave="{00000000-0000-0000-0000-000000000000}"/>
  <bookViews>
    <workbookView xWindow="-90" yWindow="-90" windowWidth="19380" windowHeight="1038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 i="11" l="1"/>
  <c r="H7" i="11"/>
  <c r="E9" i="11" l="1"/>
  <c r="F9" i="11" s="1"/>
  <c r="E10" i="11" s="1"/>
  <c r="F10" i="11" s="1"/>
  <c r="E11" i="11" s="1"/>
  <c r="F11" i="11" s="1"/>
  <c r="E12" i="11" s="1"/>
  <c r="F12" i="11" s="1"/>
  <c r="E14" i="11" l="1"/>
  <c r="I5" i="11"/>
  <c r="H18" i="11"/>
  <c r="H13" i="11"/>
  <c r="H8" i="11"/>
  <c r="E15" i="11" l="1"/>
  <c r="F15" i="11" s="1"/>
  <c r="E16" i="11" s="1"/>
  <c r="F14" i="11"/>
  <c r="I6" i="11"/>
  <c r="E17" i="11" l="1"/>
  <c r="F17" i="11" s="1"/>
  <c r="E19" i="11" s="1"/>
  <c r="F16" i="11"/>
  <c r="H14" i="11"/>
  <c r="J5" i="11"/>
  <c r="K5" i="11" s="1"/>
  <c r="L5" i="11" s="1"/>
  <c r="M5" i="11" s="1"/>
  <c r="N5" i="11" s="1"/>
  <c r="O5" i="11" s="1"/>
  <c r="P5" i="11" s="1"/>
  <c r="I4" i="11"/>
  <c r="F19" i="11" l="1"/>
  <c r="E20" i="11"/>
  <c r="E22" i="11"/>
  <c r="E23" i="11"/>
  <c r="E21" i="11"/>
  <c r="H15" i="11"/>
  <c r="P4" i="11"/>
  <c r="Q5" i="11"/>
  <c r="R5" i="11" s="1"/>
  <c r="S5" i="11" s="1"/>
  <c r="T5" i="11" s="1"/>
  <c r="U5" i="11" s="1"/>
  <c r="V5" i="11" s="1"/>
  <c r="W5" i="11" s="1"/>
  <c r="J6" i="11"/>
  <c r="F20" i="11" l="1"/>
  <c r="F21" i="11" s="1"/>
  <c r="F22" i="11" s="1"/>
  <c r="H19" i="11"/>
  <c r="W4" i="11"/>
  <c r="X5" i="11"/>
  <c r="Y5" i="11" s="1"/>
  <c r="Z5" i="11" s="1"/>
  <c r="AA5" i="11" s="1"/>
  <c r="AB5" i="11" s="1"/>
  <c r="AC5" i="11" s="1"/>
  <c r="AD5" i="11" s="1"/>
  <c r="K6" i="11"/>
  <c r="F23" i="11" l="1"/>
  <c r="H23" i="11" s="1"/>
  <c r="H22" i="11"/>
  <c r="H20" i="11"/>
  <c r="H21" i="1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9" i="11"/>
  <c r="H10" i="11" l="1"/>
  <c r="H11" i="11" l="1"/>
  <c r="H12" i="11" l="1"/>
  <c r="H16" i="11"/>
  <c r="H17" i="11" l="1"/>
</calcChain>
</file>

<file path=xl/sharedStrings.xml><?xml version="1.0" encoding="utf-8"?>
<sst xmlns="http://schemas.openxmlformats.org/spreadsheetml/2006/main" count="69" uniqueCount="63">
  <si>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</si>
  <si>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</si>
  <si>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</si>
  <si>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</si>
  <si>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</si>
  <si>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</si>
  <si>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</si>
  <si>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</si>
  <si>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</si>
  <si>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</si>
  <si>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</si>
  <si>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</si>
  <si>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</si>
  <si>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</si>
  <si>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</si>
  <si>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</si>
  <si>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</si>
  <si>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</si>
  <si>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</si>
  <si>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</si>
  <si>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</si>
  <si>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</si>
  <si>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</si>
  <si>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</si>
  <si>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</si>
  <si>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</si>
  <si>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</si>
  <si>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</si>
  <si>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</si>
  <si>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</si>
  <si>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</si>
  <si>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</si>
  <si>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</si>
  <si>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</si>
  <si>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</si>
  <si>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</si>
  <si>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Multiplayer Blackjack - Group 2</t>
  </si>
  <si>
    <t>Andrew Bustos, Amanuel Gebreysus, Steven Tran, Diego Ureno, Haoling Zhang</t>
  </si>
  <si>
    <t>Design Phase</t>
  </si>
  <si>
    <t>Requirements Phase</t>
  </si>
  <si>
    <t>Implementation</t>
  </si>
  <si>
    <t>Class Candidates</t>
  </si>
  <si>
    <t>Methods &amp; Attributes</t>
  </si>
  <si>
    <t>SRS Document</t>
  </si>
  <si>
    <t>All Members</t>
  </si>
  <si>
    <t>Brainstorm Ideas</t>
  </si>
  <si>
    <t>Use Cases</t>
  </si>
  <si>
    <t>UML Diagrams</t>
  </si>
  <si>
    <t>Design Document</t>
  </si>
  <si>
    <t>Client Class</t>
  </si>
  <si>
    <t>Server Class</t>
  </si>
  <si>
    <t>Lobby Class</t>
  </si>
  <si>
    <t>Message Class</t>
  </si>
  <si>
    <t>Login/Client GUI</t>
  </si>
  <si>
    <t>Class Diagrams</t>
  </si>
  <si>
    <t>Haolin Zhang</t>
  </si>
  <si>
    <t>Haolin</t>
  </si>
  <si>
    <t>Haolin/Andrew/Amanuel</t>
  </si>
  <si>
    <t>Haolin/Andrew/Steven/Diego</t>
  </si>
  <si>
    <t>Diego/Andrew</t>
  </si>
  <si>
    <t>Steven</t>
  </si>
  <si>
    <t>Andrew/Amanuel</t>
  </si>
  <si>
    <t>Diego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</si>
</sst>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8"/>
      <name val="Calibri"/>
      <family val="2"/>
      <scheme val="minor"/>
    </font>
    <font>
      <b/>
      <sz val="14"/>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7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7" fontId="11" fillId="6" borderId="0" xfId="0" applyNumberFormat="1" applyFont="1" applyFill="1" applyAlignment="1">
      <alignment horizontal="center" vertical="center"/>
    </xf>
    <xf numFmtId="167" fontId="11" fillId="6" borderId="6" xfId="0" applyNumberFormat="1" applyFont="1" applyFill="1" applyBorder="1" applyAlignment="1">
      <alignment horizontal="center" vertical="center"/>
    </xf>
    <xf numFmtId="167"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9" borderId="2" xfId="10" applyFill="1">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5"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9" fillId="0" borderId="3" xfId="9">
      <alignment horizontal="center" vertical="center"/>
    </xf>
    <xf numFmtId="0" fontId="26" fillId="0" borderId="0" xfId="6" applyFo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7"/>
  <sheetViews>
    <sheetView showGridLines="0" tabSelected="1" showRuler="0" zoomScale="40" zoomScaleNormal="40" zoomScalePageLayoutView="70" workbookViewId="0">
      <pane ySplit="6" topLeftCell="A7" activePane="bottomLeft" state="frozen"/>
      <selection pane="bottomLeft" activeCell="K26" sqref="K26"/>
    </sheetView>
  </sheetViews>
  <sheetFormatPr defaultRowHeight="30" customHeight="1" x14ac:dyDescent="0.75"/>
  <cols>
    <col min="1" max="1" width="2.6796875" style="51" customWidth="1"/>
    <col min="2" max="2" width="19.86328125" customWidth="1"/>
    <col min="3" max="3" width="30.6796875" customWidth="1"/>
    <col min="4" max="4" width="10.6796875" customWidth="1"/>
    <col min="5" max="5" width="10.453125" style="5" customWidth="1"/>
    <col min="6" max="6" width="10.453125" customWidth="1"/>
    <col min="7" max="7" width="2.6796875" customWidth="1"/>
    <col min="8" max="8" width="6.1328125" hidden="1" customWidth="1"/>
    <col min="9" max="64" width="2.54296875" customWidth="1"/>
    <col min="69" max="70" width="10.31640625"/>
  </cols>
  <sheetData>
    <row r="1" spans="1:64" ht="30" customHeight="1" x14ac:dyDescent="1.35">
      <c r="A1" s="52" t="s">
        <v>26</v>
      </c>
      <c r="B1" s="55" t="s">
        <v>36</v>
      </c>
      <c r="C1" s="1"/>
      <c r="D1" s="2"/>
      <c r="E1" s="4"/>
      <c r="F1" s="40"/>
      <c r="H1" s="2"/>
      <c r="I1" s="68" t="s">
        <v>11</v>
      </c>
    </row>
    <row r="2" spans="1:64" ht="30" customHeight="1" x14ac:dyDescent="0.9">
      <c r="A2" s="51" t="s">
        <v>23</v>
      </c>
      <c r="B2" s="77" t="s">
        <v>37</v>
      </c>
      <c r="I2" s="69" t="s">
        <v>16</v>
      </c>
    </row>
    <row r="3" spans="1:64" ht="30" customHeight="1" x14ac:dyDescent="0.75">
      <c r="A3" s="51" t="s">
        <v>33</v>
      </c>
      <c r="B3" s="56"/>
      <c r="C3" s="71" t="s">
        <v>0</v>
      </c>
      <c r="D3" s="72"/>
      <c r="E3" s="76">
        <f>DATE(2022,6,13)</f>
        <v>44725</v>
      </c>
      <c r="F3" s="76"/>
    </row>
    <row r="4" spans="1:64" ht="30" customHeight="1" x14ac:dyDescent="0.75">
      <c r="A4" s="52" t="s">
        <v>27</v>
      </c>
      <c r="C4" s="71" t="s">
        <v>7</v>
      </c>
      <c r="D4" s="72"/>
      <c r="E4" s="7">
        <v>1</v>
      </c>
      <c r="I4" s="73">
        <f>I5</f>
        <v>44725</v>
      </c>
      <c r="J4" s="74"/>
      <c r="K4" s="74"/>
      <c r="L4" s="74"/>
      <c r="M4" s="74"/>
      <c r="N4" s="74"/>
      <c r="O4" s="75"/>
      <c r="P4" s="73">
        <f>P5</f>
        <v>44732</v>
      </c>
      <c r="Q4" s="74"/>
      <c r="R4" s="74"/>
      <c r="S4" s="74"/>
      <c r="T4" s="74"/>
      <c r="U4" s="74"/>
      <c r="V4" s="75"/>
      <c r="W4" s="73">
        <f>W5</f>
        <v>44739</v>
      </c>
      <c r="X4" s="74"/>
      <c r="Y4" s="74"/>
      <c r="Z4" s="74"/>
      <c r="AA4" s="74"/>
      <c r="AB4" s="74"/>
      <c r="AC4" s="75"/>
      <c r="AD4" s="73">
        <f>AD5</f>
        <v>44746</v>
      </c>
      <c r="AE4" s="74"/>
      <c r="AF4" s="74"/>
      <c r="AG4" s="74"/>
      <c r="AH4" s="74"/>
      <c r="AI4" s="74"/>
      <c r="AJ4" s="75"/>
      <c r="AK4" s="73">
        <f>AK5</f>
        <v>44753</v>
      </c>
      <c r="AL4" s="74"/>
      <c r="AM4" s="74"/>
      <c r="AN4" s="74"/>
      <c r="AO4" s="74"/>
      <c r="AP4" s="74"/>
      <c r="AQ4" s="75"/>
      <c r="AR4" s="73">
        <f>AR5</f>
        <v>44760</v>
      </c>
      <c r="AS4" s="74"/>
      <c r="AT4" s="74"/>
      <c r="AU4" s="74"/>
      <c r="AV4" s="74"/>
      <c r="AW4" s="74"/>
      <c r="AX4" s="75"/>
      <c r="AY4" s="73">
        <f>AY5</f>
        <v>44767</v>
      </c>
      <c r="AZ4" s="74"/>
      <c r="BA4" s="74"/>
      <c r="BB4" s="74"/>
      <c r="BC4" s="74"/>
      <c r="BD4" s="74"/>
      <c r="BE4" s="75"/>
      <c r="BF4" s="73">
        <f>BF5</f>
        <v>44774</v>
      </c>
      <c r="BG4" s="74"/>
      <c r="BH4" s="74"/>
      <c r="BI4" s="74"/>
      <c r="BJ4" s="74"/>
      <c r="BK4" s="74"/>
      <c r="BL4" s="75"/>
    </row>
    <row r="5" spans="1:64" ht="15" customHeight="1" x14ac:dyDescent="0.75">
      <c r="A5" s="52" t="s">
        <v>28</v>
      </c>
      <c r="B5" s="67"/>
      <c r="C5" s="67"/>
      <c r="D5" s="67"/>
      <c r="E5" s="67"/>
      <c r="F5" s="67"/>
      <c r="G5" s="67"/>
      <c r="I5" s="11">
        <f>Project_Start-WEEKDAY(Project_Start,1)+2+7*(Display_Week-1)</f>
        <v>44725</v>
      </c>
      <c r="J5" s="10">
        <f>I5+1</f>
        <v>44726</v>
      </c>
      <c r="K5" s="10">
        <f t="shared" ref="K5:AX5" si="0">J5+1</f>
        <v>44727</v>
      </c>
      <c r="L5" s="10">
        <f t="shared" si="0"/>
        <v>44728</v>
      </c>
      <c r="M5" s="10">
        <f t="shared" si="0"/>
        <v>44729</v>
      </c>
      <c r="N5" s="10">
        <f t="shared" si="0"/>
        <v>44730</v>
      </c>
      <c r="O5" s="12">
        <f t="shared" si="0"/>
        <v>44731</v>
      </c>
      <c r="P5" s="11">
        <f>O5+1</f>
        <v>44732</v>
      </c>
      <c r="Q5" s="10">
        <f>P5+1</f>
        <v>44733</v>
      </c>
      <c r="R5" s="10">
        <f t="shared" si="0"/>
        <v>44734</v>
      </c>
      <c r="S5" s="10">
        <f t="shared" si="0"/>
        <v>44735</v>
      </c>
      <c r="T5" s="10">
        <f t="shared" si="0"/>
        <v>44736</v>
      </c>
      <c r="U5" s="10">
        <f t="shared" si="0"/>
        <v>44737</v>
      </c>
      <c r="V5" s="12">
        <f t="shared" si="0"/>
        <v>44738</v>
      </c>
      <c r="W5" s="11">
        <f>V5+1</f>
        <v>44739</v>
      </c>
      <c r="X5" s="10">
        <f>W5+1</f>
        <v>44740</v>
      </c>
      <c r="Y5" s="10">
        <f t="shared" si="0"/>
        <v>44741</v>
      </c>
      <c r="Z5" s="10">
        <f t="shared" si="0"/>
        <v>44742</v>
      </c>
      <c r="AA5" s="10">
        <f t="shared" si="0"/>
        <v>44743</v>
      </c>
      <c r="AB5" s="10">
        <f t="shared" si="0"/>
        <v>44744</v>
      </c>
      <c r="AC5" s="12">
        <f t="shared" si="0"/>
        <v>44745</v>
      </c>
      <c r="AD5" s="11">
        <f>AC5+1</f>
        <v>44746</v>
      </c>
      <c r="AE5" s="10">
        <f>AD5+1</f>
        <v>44747</v>
      </c>
      <c r="AF5" s="10">
        <f t="shared" si="0"/>
        <v>44748</v>
      </c>
      <c r="AG5" s="10">
        <f t="shared" si="0"/>
        <v>44749</v>
      </c>
      <c r="AH5" s="10">
        <f t="shared" si="0"/>
        <v>44750</v>
      </c>
      <c r="AI5" s="10">
        <f t="shared" si="0"/>
        <v>44751</v>
      </c>
      <c r="AJ5" s="12">
        <f t="shared" si="0"/>
        <v>44752</v>
      </c>
      <c r="AK5" s="11">
        <f>AJ5+1</f>
        <v>44753</v>
      </c>
      <c r="AL5" s="10">
        <f>AK5+1</f>
        <v>44754</v>
      </c>
      <c r="AM5" s="10">
        <f t="shared" si="0"/>
        <v>44755</v>
      </c>
      <c r="AN5" s="10">
        <f t="shared" si="0"/>
        <v>44756</v>
      </c>
      <c r="AO5" s="10">
        <f t="shared" si="0"/>
        <v>44757</v>
      </c>
      <c r="AP5" s="10">
        <f t="shared" si="0"/>
        <v>44758</v>
      </c>
      <c r="AQ5" s="12">
        <f t="shared" si="0"/>
        <v>44759</v>
      </c>
      <c r="AR5" s="11">
        <f>AQ5+1</f>
        <v>44760</v>
      </c>
      <c r="AS5" s="10">
        <f>AR5+1</f>
        <v>44761</v>
      </c>
      <c r="AT5" s="10">
        <f t="shared" si="0"/>
        <v>44762</v>
      </c>
      <c r="AU5" s="10">
        <f t="shared" si="0"/>
        <v>44763</v>
      </c>
      <c r="AV5" s="10">
        <f t="shared" si="0"/>
        <v>44764</v>
      </c>
      <c r="AW5" s="10">
        <f t="shared" si="0"/>
        <v>44765</v>
      </c>
      <c r="AX5" s="12">
        <f t="shared" si="0"/>
        <v>44766</v>
      </c>
      <c r="AY5" s="11">
        <f>AX5+1</f>
        <v>44767</v>
      </c>
      <c r="AZ5" s="10">
        <f>AY5+1</f>
        <v>44768</v>
      </c>
      <c r="BA5" s="10">
        <f t="shared" ref="BA5:BE5" si="1">AZ5+1</f>
        <v>44769</v>
      </c>
      <c r="BB5" s="10">
        <f t="shared" si="1"/>
        <v>44770</v>
      </c>
      <c r="BC5" s="10">
        <f t="shared" si="1"/>
        <v>44771</v>
      </c>
      <c r="BD5" s="10">
        <f t="shared" si="1"/>
        <v>44772</v>
      </c>
      <c r="BE5" s="12">
        <f t="shared" si="1"/>
        <v>44773</v>
      </c>
      <c r="BF5" s="11">
        <f>BE5+1</f>
        <v>44774</v>
      </c>
      <c r="BG5" s="10">
        <f>BF5+1</f>
        <v>44775</v>
      </c>
      <c r="BH5" s="10">
        <f t="shared" ref="BH5:BL5" si="2">BG5+1</f>
        <v>44776</v>
      </c>
      <c r="BI5" s="10">
        <f t="shared" si="2"/>
        <v>44777</v>
      </c>
      <c r="BJ5" s="10">
        <f t="shared" si="2"/>
        <v>44778</v>
      </c>
      <c r="BK5" s="10">
        <f t="shared" si="2"/>
        <v>44779</v>
      </c>
      <c r="BL5" s="12">
        <f t="shared" si="2"/>
        <v>44780</v>
      </c>
    </row>
    <row r="6" spans="1:64" ht="30" customHeight="1" thickBot="1" x14ac:dyDescent="0.9">
      <c r="A6" s="52" t="s">
        <v>29</v>
      </c>
      <c r="B6" s="8" t="s">
        <v>8</v>
      </c>
      <c r="C6" s="9" t="s">
        <v>2</v>
      </c>
      <c r="D6" s="9" t="s">
        <v>1</v>
      </c>
      <c r="E6" s="9" t="s">
        <v>4</v>
      </c>
      <c r="F6" s="9" t="s">
        <v>5</v>
      </c>
      <c r="G6" s="9"/>
      <c r="H6" s="9" t="s">
        <v>6</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9">
      <c r="A7" s="51" t="s">
        <v>34</v>
      </c>
      <c r="C7" s="54"/>
      <c r="E7"/>
      <c r="H7" t="str">
        <f>IF(OR(ISBLANK(task_start),ISBLANK(task_end)),"",task_end-task_start+1)</f>
        <v/>
      </c>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row>
    <row r="8" spans="1:64" s="3" customFormat="1" ht="30" customHeight="1" thickBot="1" x14ac:dyDescent="0.9">
      <c r="A8" s="52" t="s">
        <v>30</v>
      </c>
      <c r="B8" s="17" t="s">
        <v>39</v>
      </c>
      <c r="C8" s="60"/>
      <c r="D8" s="18"/>
      <c r="E8" s="19"/>
      <c r="F8" s="20"/>
      <c r="G8" s="16"/>
      <c r="H8" s="16" t="str">
        <f t="shared" ref="H8:H23" si="6">IF(OR(ISBLANK(task_start),ISBLANK(task_end)),"",task_end-task_start+1)</f>
        <v/>
      </c>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row>
    <row r="9" spans="1:64" s="3" customFormat="1" ht="30" customHeight="1" thickBot="1" x14ac:dyDescent="0.9">
      <c r="A9" s="52" t="s">
        <v>35</v>
      </c>
      <c r="B9" s="64" t="s">
        <v>45</v>
      </c>
      <c r="C9" s="61" t="s">
        <v>44</v>
      </c>
      <c r="D9" s="21">
        <v>1</v>
      </c>
      <c r="E9" s="57">
        <f>Project_Start</f>
        <v>44725</v>
      </c>
      <c r="F9" s="57">
        <f>E9+1</f>
        <v>44726</v>
      </c>
      <c r="G9" s="16"/>
      <c r="H9" s="16">
        <f t="shared" si="6"/>
        <v>2</v>
      </c>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row>
    <row r="10" spans="1:64" s="3" customFormat="1" ht="30" customHeight="1" thickBot="1" x14ac:dyDescent="0.9">
      <c r="A10" s="52" t="s">
        <v>31</v>
      </c>
      <c r="B10" s="64" t="s">
        <v>41</v>
      </c>
      <c r="C10" s="61" t="s">
        <v>44</v>
      </c>
      <c r="D10" s="21">
        <v>1</v>
      </c>
      <c r="E10" s="57">
        <f>F9</f>
        <v>44726</v>
      </c>
      <c r="F10" s="57">
        <f>E10+2</f>
        <v>44728</v>
      </c>
      <c r="G10" s="16"/>
      <c r="H10" s="16">
        <f t="shared" si="6"/>
        <v>3</v>
      </c>
      <c r="I10" s="37"/>
      <c r="J10" s="37"/>
      <c r="K10" s="37"/>
      <c r="L10" s="37"/>
      <c r="M10" s="37"/>
      <c r="N10" s="37"/>
      <c r="O10" s="37"/>
      <c r="P10" s="37"/>
      <c r="Q10" s="37"/>
      <c r="R10" s="37"/>
      <c r="S10" s="37"/>
      <c r="T10" s="37"/>
      <c r="U10" s="38"/>
      <c r="V10" s="38"/>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row>
    <row r="11" spans="1:64" s="3" customFormat="1" ht="30" customHeight="1" thickBot="1" x14ac:dyDescent="0.9">
      <c r="A11" s="51"/>
      <c r="B11" s="64" t="s">
        <v>42</v>
      </c>
      <c r="C11" s="61" t="s">
        <v>44</v>
      </c>
      <c r="D11" s="21">
        <v>1</v>
      </c>
      <c r="E11" s="57">
        <f>F10</f>
        <v>44728</v>
      </c>
      <c r="F11" s="57">
        <f>E11+1</f>
        <v>44729</v>
      </c>
      <c r="G11" s="16"/>
      <c r="H11" s="16">
        <f t="shared" si="6"/>
        <v>2</v>
      </c>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row>
    <row r="12" spans="1:64" s="3" customFormat="1" ht="30" customHeight="1" thickBot="1" x14ac:dyDescent="0.9">
      <c r="A12" s="51"/>
      <c r="B12" s="64" t="s">
        <v>43</v>
      </c>
      <c r="C12" s="61" t="s">
        <v>44</v>
      </c>
      <c r="D12" s="21">
        <v>1</v>
      </c>
      <c r="E12" s="57">
        <f>F11</f>
        <v>44729</v>
      </c>
      <c r="F12" s="57">
        <f>E12+3</f>
        <v>44732</v>
      </c>
      <c r="G12" s="16"/>
      <c r="H12" s="16">
        <f t="shared" si="6"/>
        <v>4</v>
      </c>
      <c r="I12" s="37"/>
      <c r="J12" s="37"/>
      <c r="K12" s="37"/>
      <c r="L12" s="37"/>
      <c r="M12" s="37"/>
      <c r="N12" s="37"/>
      <c r="O12" s="37"/>
      <c r="P12" s="37"/>
      <c r="Q12" s="37"/>
      <c r="R12" s="37"/>
      <c r="S12" s="37"/>
      <c r="T12" s="37"/>
      <c r="U12" s="37"/>
      <c r="V12" s="37"/>
      <c r="W12" s="37"/>
      <c r="X12" s="37"/>
      <c r="Y12" s="38"/>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s="3" customFormat="1" ht="30" customHeight="1" thickBot="1" x14ac:dyDescent="0.9">
      <c r="A13" s="52" t="s">
        <v>32</v>
      </c>
      <c r="B13" s="22" t="s">
        <v>38</v>
      </c>
      <c r="C13" s="62"/>
      <c r="D13" s="23"/>
      <c r="E13" s="24"/>
      <c r="F13" s="25"/>
      <c r="G13" s="16"/>
      <c r="H13" s="16" t="str">
        <f t="shared" si="6"/>
        <v/>
      </c>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row>
    <row r="14" spans="1:64" s="3" customFormat="1" ht="30" customHeight="1" thickBot="1" x14ac:dyDescent="0.9">
      <c r="A14" s="52"/>
      <c r="B14" s="65" t="s">
        <v>54</v>
      </c>
      <c r="C14" s="61" t="s">
        <v>61</v>
      </c>
      <c r="D14" s="26">
        <v>1</v>
      </c>
      <c r="E14" s="58">
        <f>E9+7</f>
        <v>44732</v>
      </c>
      <c r="F14" s="58">
        <f>E14+28</f>
        <v>44760</v>
      </c>
      <c r="G14" s="16"/>
      <c r="H14" s="16">
        <f t="shared" si="6"/>
        <v>29</v>
      </c>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row>
    <row r="15" spans="1:64" s="3" customFormat="1" ht="30" customHeight="1" thickBot="1" x14ac:dyDescent="0.9">
      <c r="A15" s="51"/>
      <c r="B15" s="65" t="s">
        <v>46</v>
      </c>
      <c r="C15" s="61" t="s">
        <v>60</v>
      </c>
      <c r="D15" s="26">
        <v>1</v>
      </c>
      <c r="E15" s="58">
        <f>E14+1</f>
        <v>44733</v>
      </c>
      <c r="F15" s="58">
        <f>E15+24</f>
        <v>44757</v>
      </c>
      <c r="G15" s="16"/>
      <c r="H15" s="16">
        <f t="shared" si="6"/>
        <v>25</v>
      </c>
      <c r="I15" s="37"/>
      <c r="J15" s="37"/>
      <c r="K15" s="37"/>
      <c r="L15" s="37"/>
      <c r="M15" s="37"/>
      <c r="N15" s="37"/>
      <c r="O15" s="37"/>
      <c r="P15" s="37"/>
      <c r="Q15" s="37"/>
      <c r="R15" s="37"/>
      <c r="S15" s="37"/>
      <c r="T15" s="37"/>
      <c r="U15" s="38"/>
      <c r="V15" s="38"/>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s="3" customFormat="1" ht="30" customHeight="1" thickBot="1" x14ac:dyDescent="0.9">
      <c r="A16" s="51"/>
      <c r="B16" s="65" t="s">
        <v>47</v>
      </c>
      <c r="C16" s="61" t="s">
        <v>56</v>
      </c>
      <c r="D16" s="26">
        <v>1</v>
      </c>
      <c r="E16" s="58">
        <f>F15</f>
        <v>44757</v>
      </c>
      <c r="F16" s="58">
        <f>E16+3</f>
        <v>44760</v>
      </c>
      <c r="G16" s="16"/>
      <c r="H16" s="16">
        <f t="shared" si="6"/>
        <v>4</v>
      </c>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s="3" customFormat="1" ht="30" customHeight="1" thickBot="1" x14ac:dyDescent="0.9">
      <c r="A17" s="51"/>
      <c r="B17" s="65" t="s">
        <v>48</v>
      </c>
      <c r="C17" s="61" t="s">
        <v>62</v>
      </c>
      <c r="D17" s="26">
        <v>1</v>
      </c>
      <c r="E17" s="58">
        <f>E16-4</f>
        <v>44753</v>
      </c>
      <c r="F17" s="58">
        <f>E17+7</f>
        <v>44760</v>
      </c>
      <c r="G17" s="16"/>
      <c r="H17" s="16">
        <f t="shared" si="6"/>
        <v>8</v>
      </c>
      <c r="I17" s="37"/>
      <c r="J17" s="37"/>
      <c r="K17" s="37"/>
      <c r="L17" s="37"/>
      <c r="M17" s="37"/>
      <c r="N17" s="37"/>
      <c r="O17" s="37"/>
      <c r="P17" s="37"/>
      <c r="Q17" s="37"/>
      <c r="R17" s="37"/>
      <c r="S17" s="37"/>
      <c r="T17" s="37"/>
      <c r="U17" s="37"/>
      <c r="V17" s="37"/>
      <c r="W17" s="37"/>
      <c r="X17" s="37"/>
      <c r="Y17" s="38"/>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s="3" customFormat="1" ht="30" customHeight="1" thickBot="1" x14ac:dyDescent="0.9">
      <c r="A18" s="51" t="s">
        <v>24</v>
      </c>
      <c r="B18" s="27" t="s">
        <v>40</v>
      </c>
      <c r="C18" s="63"/>
      <c r="D18" s="28"/>
      <c r="E18" s="29"/>
      <c r="F18" s="30"/>
      <c r="G18" s="16"/>
      <c r="H18" s="16" t="str">
        <f t="shared" si="6"/>
        <v/>
      </c>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s="3" customFormat="1" ht="30" customHeight="1" thickBot="1" x14ac:dyDescent="0.9">
      <c r="A19" s="51"/>
      <c r="B19" s="66" t="s">
        <v>49</v>
      </c>
      <c r="C19" s="61" t="s">
        <v>57</v>
      </c>
      <c r="D19" s="26">
        <v>1</v>
      </c>
      <c r="E19" s="59">
        <f>F17</f>
        <v>44760</v>
      </c>
      <c r="F19" s="59">
        <f>E19+9</f>
        <v>44769</v>
      </c>
      <c r="G19" s="16"/>
      <c r="H19" s="16">
        <f t="shared" si="6"/>
        <v>10</v>
      </c>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row>
    <row r="20" spans="1:64" s="3" customFormat="1" ht="30" customHeight="1" thickBot="1" x14ac:dyDescent="0.9">
      <c r="A20" s="51"/>
      <c r="B20" s="66" t="s">
        <v>50</v>
      </c>
      <c r="C20" s="61" t="s">
        <v>56</v>
      </c>
      <c r="D20" s="26">
        <v>1</v>
      </c>
      <c r="E20" s="59">
        <f>E19</f>
        <v>44760</v>
      </c>
      <c r="F20" s="59">
        <f>F19</f>
        <v>44769</v>
      </c>
      <c r="G20" s="16"/>
      <c r="H20" s="16">
        <f t="shared" si="6"/>
        <v>10</v>
      </c>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row>
    <row r="21" spans="1:64" s="3" customFormat="1" ht="30" customHeight="1" thickBot="1" x14ac:dyDescent="0.9">
      <c r="A21" s="51"/>
      <c r="B21" s="66" t="s">
        <v>51</v>
      </c>
      <c r="C21" s="61" t="s">
        <v>58</v>
      </c>
      <c r="D21" s="26">
        <v>1</v>
      </c>
      <c r="E21" s="59">
        <f>E19</f>
        <v>44760</v>
      </c>
      <c r="F21" s="59">
        <f t="shared" ref="F21:F23" si="7">F20</f>
        <v>44769</v>
      </c>
      <c r="G21" s="16"/>
      <c r="H21" s="16">
        <f t="shared" si="6"/>
        <v>10</v>
      </c>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row>
    <row r="22" spans="1:64" s="3" customFormat="1" ht="30" customHeight="1" thickBot="1" x14ac:dyDescent="0.9">
      <c r="A22" s="51"/>
      <c r="B22" s="66" t="s">
        <v>52</v>
      </c>
      <c r="C22" s="61" t="s">
        <v>55</v>
      </c>
      <c r="D22" s="26">
        <v>1</v>
      </c>
      <c r="E22" s="59">
        <f>E19</f>
        <v>44760</v>
      </c>
      <c r="F22" s="59">
        <f t="shared" si="7"/>
        <v>44769</v>
      </c>
      <c r="G22" s="16"/>
      <c r="H22" s="16">
        <f t="shared" si="6"/>
        <v>10</v>
      </c>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row>
    <row r="23" spans="1:64" s="3" customFormat="1" ht="30" customHeight="1" thickBot="1" x14ac:dyDescent="0.9">
      <c r="A23" s="51"/>
      <c r="B23" s="66" t="s">
        <v>53</v>
      </c>
      <c r="C23" s="61" t="s">
        <v>59</v>
      </c>
      <c r="D23" s="26">
        <v>0.8</v>
      </c>
      <c r="E23" s="59">
        <f>E19</f>
        <v>44760</v>
      </c>
      <c r="F23" s="59">
        <f t="shared" si="7"/>
        <v>44769</v>
      </c>
      <c r="G23" s="16"/>
      <c r="H23" s="16">
        <f t="shared" si="6"/>
        <v>10</v>
      </c>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row>
    <row r="24" spans="1:64" s="3" customFormat="1" ht="30" customHeight="1" thickBot="1" x14ac:dyDescent="0.9">
      <c r="A24" s="52" t="s">
        <v>25</v>
      </c>
      <c r="B24" s="31"/>
      <c r="C24" s="32"/>
      <c r="D24" s="33"/>
      <c r="E24" s="34"/>
      <c r="F24" s="35"/>
      <c r="G24" s="36"/>
      <c r="H24" s="36"/>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row>
    <row r="25" spans="1:64" ht="30" customHeight="1" x14ac:dyDescent="0.75">
      <c r="G25" s="6"/>
    </row>
    <row r="26" spans="1:64" ht="30" customHeight="1" x14ac:dyDescent="0.75">
      <c r="C26" s="14"/>
      <c r="F26" s="53"/>
    </row>
    <row r="27" spans="1:64" ht="30" customHeight="1" x14ac:dyDescent="0.75">
      <c r="C27" s="15"/>
    </row>
  </sheetData>
  <mergeCells count="11">
    <mergeCell ref="BF4:BL4"/>
    <mergeCell ref="E3:F3"/>
    <mergeCell ref="I4:O4"/>
    <mergeCell ref="P4:V4"/>
    <mergeCell ref="W4:AC4"/>
    <mergeCell ref="AD4:AJ4"/>
    <mergeCell ref="C3:D3"/>
    <mergeCell ref="C4:D4"/>
    <mergeCell ref="AK4:AQ4"/>
    <mergeCell ref="AR4:AX4"/>
    <mergeCell ref="AY4:BE4"/>
  </mergeCells>
  <phoneticPr fontId="25" type="noConversion"/>
  <conditionalFormatting sqref="D7:D2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4">
    <cfRule type="expression" dxfId="2" priority="33">
      <formula>AND(TODAY()&gt;=I$5,TODAY()&lt;J$5)</formula>
    </cfRule>
  </conditionalFormatting>
  <conditionalFormatting sqref="I7:BL2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5" x14ac:dyDescent="0.7"/>
  <cols>
    <col min="1" max="1" width="87.1328125" style="41" customWidth="1"/>
    <col min="2" max="16384" width="9.1328125" style="2"/>
  </cols>
  <sheetData>
    <row r="1" spans="1:2" ht="46.5" customHeight="1" x14ac:dyDescent="0.7"/>
    <row r="2" spans="1:2" s="43" customFormat="1" ht="16" x14ac:dyDescent="0.75">
      <c r="A2" s="42" t="s">
        <v>11</v>
      </c>
      <c r="B2" s="42"/>
    </row>
    <row r="3" spans="1:2" s="47" customFormat="1" ht="27" customHeight="1" x14ac:dyDescent="0.75">
      <c r="A3" s="70" t="s">
        <v>16</v>
      </c>
      <c r="B3" s="48"/>
    </row>
    <row r="4" spans="1:2" s="44" customFormat="1" ht="26" x14ac:dyDescent="1.2">
      <c r="A4" s="45" t="s">
        <v>10</v>
      </c>
    </row>
    <row r="5" spans="1:2" ht="74.150000000000006" customHeight="1" x14ac:dyDescent="0.7">
      <c r="A5" s="46" t="s">
        <v>19</v>
      </c>
    </row>
    <row r="6" spans="1:2" ht="26.25" customHeight="1" x14ac:dyDescent="0.7">
      <c r="A6" s="45" t="s">
        <v>22</v>
      </c>
    </row>
    <row r="7" spans="1:2" s="41" customFormat="1" ht="204.95" customHeight="1" x14ac:dyDescent="0.75">
      <c r="A7" s="50" t="s">
        <v>21</v>
      </c>
    </row>
    <row r="8" spans="1:2" s="44" customFormat="1" ht="26" x14ac:dyDescent="1.2">
      <c r="A8" s="45" t="s">
        <v>12</v>
      </c>
    </row>
    <row r="9" spans="1:2" ht="59" x14ac:dyDescent="0.7">
      <c r="A9" s="46" t="s">
        <v>20</v>
      </c>
    </row>
    <row r="10" spans="1:2" s="41" customFormat="1" ht="27.95" customHeight="1" x14ac:dyDescent="0.75">
      <c r="A10" s="49" t="s">
        <v>18</v>
      </c>
    </row>
    <row r="11" spans="1:2" s="44" customFormat="1" ht="26" x14ac:dyDescent="1.2">
      <c r="A11" s="45" t="s">
        <v>9</v>
      </c>
    </row>
    <row r="12" spans="1:2" ht="29.5" x14ac:dyDescent="0.7">
      <c r="A12" s="46" t="s">
        <v>17</v>
      </c>
    </row>
    <row r="13" spans="1:2" s="41" customFormat="1" ht="27.95" customHeight="1" x14ac:dyDescent="0.75">
      <c r="A13" s="49" t="s">
        <v>3</v>
      </c>
    </row>
    <row r="14" spans="1:2" s="44" customFormat="1" ht="26" x14ac:dyDescent="1.2">
      <c r="A14" s="45" t="s">
        <v>13</v>
      </c>
    </row>
    <row r="15" spans="1:2" ht="75" customHeight="1" x14ac:dyDescent="0.7">
      <c r="A15" s="46" t="s">
        <v>14</v>
      </c>
    </row>
    <row r="16" spans="1:2" ht="73.75" x14ac:dyDescent="0.7">
      <c r="A16" s="46"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2022-07-27T20:18:44Z</dcterms:modified>
</cp:coreProperties>
</file>