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67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Sheet1!$B$10:$M$10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Sheet1!$B$17</definedName>
    <definedName name="solver_lhs10" localSheetId="0" hidden="1">Sheet1!$B$28</definedName>
    <definedName name="solver_lhs11" localSheetId="0" hidden="1">Sheet1!$B$30</definedName>
    <definedName name="solver_lhs12" localSheetId="0" hidden="1">Sheet1!$B$31</definedName>
    <definedName name="solver_lhs13" localSheetId="0" hidden="1">Sheet1!$B$32</definedName>
    <definedName name="solver_lhs14" localSheetId="0" hidden="1">Sheet1!$B$37</definedName>
    <definedName name="solver_lhs15" localSheetId="0" hidden="1">Sheet1!$B$34</definedName>
    <definedName name="solver_lhs16" localSheetId="0" hidden="1">Sheet1!$B$35</definedName>
    <definedName name="solver_lhs17" localSheetId="0" hidden="1">Sheet1!$B$36</definedName>
    <definedName name="solver_lhs18" localSheetId="0" hidden="1">Sheet1!$B$33</definedName>
    <definedName name="solver_lhs19" localSheetId="0" hidden="1">Sheet1!$B$29</definedName>
    <definedName name="solver_lhs2" localSheetId="0" hidden="1">Sheet1!$B$18</definedName>
    <definedName name="solver_lhs20" localSheetId="0" hidden="1">Sheet1!$B$10</definedName>
    <definedName name="solver_lhs21" localSheetId="0" hidden="1">Sheet1!$C$10</definedName>
    <definedName name="solver_lhs22" localSheetId="0" hidden="1">Sheet1!$D$10</definedName>
    <definedName name="solver_lhs23" localSheetId="0" hidden="1">Sheet1!$E$10</definedName>
    <definedName name="solver_lhs24" localSheetId="0" hidden="1">Sheet1!$F$10</definedName>
    <definedName name="solver_lhs25" localSheetId="0" hidden="1">Sheet1!$M$10</definedName>
    <definedName name="solver_lhs26" localSheetId="0" hidden="1">Sheet1!$G$10</definedName>
    <definedName name="solver_lhs27" localSheetId="0" hidden="1">Sheet1!$H$10</definedName>
    <definedName name="solver_lhs28" localSheetId="0" hidden="1">Sheet1!$I$10</definedName>
    <definedName name="solver_lhs29" localSheetId="0" hidden="1">Sheet1!$J$10</definedName>
    <definedName name="solver_lhs3" localSheetId="0" hidden="1">Sheet1!$B$19</definedName>
    <definedName name="solver_lhs30" localSheetId="0" hidden="1">Sheet1!$K$10</definedName>
    <definedName name="solver_lhs31" localSheetId="0" hidden="1">Sheet1!$L$10</definedName>
    <definedName name="solver_lhs32" localSheetId="0" hidden="1">Sheet1!$M$10</definedName>
    <definedName name="solver_lhs4" localSheetId="0" hidden="1">Sheet1!$B$20</definedName>
    <definedName name="solver_lhs5" localSheetId="0" hidden="1">Sheet1!$B$22</definedName>
    <definedName name="solver_lhs6" localSheetId="0" hidden="1">Sheet1!$B$23</definedName>
    <definedName name="solver_lhs7" localSheetId="0" hidden="1">Sheet1!$B$24</definedName>
    <definedName name="solver_lhs8" localSheetId="0" hidden="1">Sheet1!$B$26</definedName>
    <definedName name="solver_lhs9" localSheetId="0" hidden="1">Sheet1!$B$27</definedName>
    <definedName name="solver_lin" localSheetId="0" hidden="1">2</definedName>
    <definedName name="solver_neg" localSheetId="0" hidden="1">1</definedName>
    <definedName name="solver_num" localSheetId="0" hidden="1">31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4</definedName>
    <definedName name="solver_rel21" localSheetId="0" hidden="1">4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4</definedName>
    <definedName name="solver_rel26" localSheetId="0" hidden="1">4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4</definedName>
    <definedName name="solver_rel31" localSheetId="0" hidden="1">4</definedName>
    <definedName name="solver_rel32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Sheet1!$C$17</definedName>
    <definedName name="solver_rhs10" localSheetId="0" hidden="1">Sheet1!$C$28</definedName>
    <definedName name="solver_rhs11" localSheetId="0" hidden="1">Sheet1!$C$30</definedName>
    <definedName name="solver_rhs12" localSheetId="0" hidden="1">Sheet1!$C$31</definedName>
    <definedName name="solver_rhs13" localSheetId="0" hidden="1">Sheet1!$C$32</definedName>
    <definedName name="solver_rhs14" localSheetId="0" hidden="1">Sheet1!$C$37</definedName>
    <definedName name="solver_rhs15" localSheetId="0" hidden="1">Sheet1!$C$34</definedName>
    <definedName name="solver_rhs16" localSheetId="0" hidden="1">Sheet1!$C$35</definedName>
    <definedName name="solver_rhs17" localSheetId="0" hidden="1">Sheet1!$C$36</definedName>
    <definedName name="solver_rhs18" localSheetId="0" hidden="1">Sheet1!$C$33</definedName>
    <definedName name="solver_rhs19" localSheetId="0" hidden="1">Sheet1!$C$33</definedName>
    <definedName name="solver_rhs2" localSheetId="0" hidden="1">Sheet1!$C$18</definedName>
    <definedName name="solver_rhs20" localSheetId="0" hidden="1">integer</definedName>
    <definedName name="solver_rhs21" localSheetId="0" hidden="1">integer</definedName>
    <definedName name="solver_rhs22" localSheetId="0" hidden="1">integer</definedName>
    <definedName name="solver_rhs23" localSheetId="0" hidden="1">integer</definedName>
    <definedName name="solver_rhs24" localSheetId="0" hidden="1">integer</definedName>
    <definedName name="solver_rhs25" localSheetId="0" hidden="1">integer</definedName>
    <definedName name="solver_rhs26" localSheetId="0" hidden="1">integer</definedName>
    <definedName name="solver_rhs27" localSheetId="0" hidden="1">integer</definedName>
    <definedName name="solver_rhs28" localSheetId="0" hidden="1">integer</definedName>
    <definedName name="solver_rhs29" localSheetId="0" hidden="1">integer</definedName>
    <definedName name="solver_rhs3" localSheetId="0" hidden="1">Sheet1!$C$19</definedName>
    <definedName name="solver_rhs30" localSheetId="0" hidden="1">integer</definedName>
    <definedName name="solver_rhs31" localSheetId="0" hidden="1">integer</definedName>
    <definedName name="solver_rhs32" localSheetId="0" hidden="1">integer</definedName>
    <definedName name="solver_rhs4" localSheetId="0" hidden="1">Sheet1!$C$20</definedName>
    <definedName name="solver_rhs5" localSheetId="0" hidden="1">Sheet1!$C$22</definedName>
    <definedName name="solver_rhs6" localSheetId="0" hidden="1">Sheet1!$C$23</definedName>
    <definedName name="solver_rhs7" localSheetId="0" hidden="1">Sheet1!$C$24</definedName>
    <definedName name="solver_rhs8" localSheetId="0" hidden="1">Sheet1!$C$26</definedName>
    <definedName name="solver_rhs9" localSheetId="0" hidden="1">Sheet1!$C$27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37" i="1"/>
  <c r="B36"/>
  <c r="B35"/>
  <c r="B34"/>
  <c r="B33"/>
  <c r="B32"/>
  <c r="B31"/>
  <c r="B30"/>
  <c r="B29"/>
  <c r="B28"/>
  <c r="B27"/>
  <c r="B26"/>
  <c r="B24"/>
  <c r="B23"/>
  <c r="B22"/>
  <c r="C24"/>
  <c r="C23"/>
  <c r="C22"/>
  <c r="B20"/>
  <c r="B19"/>
  <c r="C20"/>
  <c r="C19"/>
  <c r="C18"/>
  <c r="B18"/>
  <c r="C17"/>
  <c r="B17"/>
  <c r="B13"/>
  <c r="B12"/>
  <c r="B14" l="1"/>
</calcChain>
</file>

<file path=xl/sharedStrings.xml><?xml version="1.0" encoding="utf-8"?>
<sst xmlns="http://schemas.openxmlformats.org/spreadsheetml/2006/main" count="42" uniqueCount="39">
  <si>
    <t>Plant</t>
  </si>
  <si>
    <t>A</t>
  </si>
  <si>
    <t>B</t>
  </si>
  <si>
    <t>C</t>
  </si>
  <si>
    <t>Cost per</t>
  </si>
  <si>
    <t>Cap</t>
  </si>
  <si>
    <t>Demand</t>
  </si>
  <si>
    <t>O</t>
  </si>
  <si>
    <t>TC</t>
  </si>
  <si>
    <t>HA</t>
  </si>
  <si>
    <t>DE</t>
  </si>
  <si>
    <t>Costs</t>
  </si>
  <si>
    <t>Decision vars</t>
  </si>
  <si>
    <t>Ao</t>
  </si>
  <si>
    <t>Atc</t>
  </si>
  <si>
    <t>Aha</t>
  </si>
  <si>
    <t>Ade</t>
  </si>
  <si>
    <t>Bo</t>
  </si>
  <si>
    <t>Btc</t>
  </si>
  <si>
    <t>Bha</t>
  </si>
  <si>
    <t>Bde</t>
  </si>
  <si>
    <t>Co</t>
  </si>
  <si>
    <t>Ctc</t>
  </si>
  <si>
    <t>Cha</t>
  </si>
  <si>
    <t>Cde</t>
  </si>
  <si>
    <t>Construction</t>
  </si>
  <si>
    <t>Tansport</t>
  </si>
  <si>
    <t>Total</t>
  </si>
  <si>
    <t>Constraints</t>
  </si>
  <si>
    <t>LHS</t>
  </si>
  <si>
    <t>RHS</t>
  </si>
  <si>
    <t>O Demand</t>
  </si>
  <si>
    <t>TC Demand</t>
  </si>
  <si>
    <t>HA Demand</t>
  </si>
  <si>
    <t>DE Demand</t>
  </si>
  <si>
    <t>A cap</t>
  </si>
  <si>
    <t>B cap</t>
  </si>
  <si>
    <t>C cap</t>
  </si>
  <si>
    <t>NonNeg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</si>
</sst>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F13" sqref="F13"/>
    </sheetView>
  </sheetViews>
  <sheetFormatPr defaultRowHeight="15"/>
  <cols>
    <col min="1" max="1" width="12.5703125" bestFit="1" customWidth="1"/>
    <col min="2" max="2" width="8.28515625" bestFit="1" customWidth="1"/>
    <col min="3" max="4" width="4.42578125" bestFit="1" customWidth="1"/>
    <col min="5" max="5" width="8.42578125" bestFit="1" customWidth="1"/>
    <col min="6" max="7" width="4" bestFit="1" customWidth="1"/>
    <col min="8" max="8" width="4.28515625" bestFit="1" customWidth="1"/>
    <col min="9" max="9" width="4.425781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4.42578125" bestFit="1" customWidth="1"/>
  </cols>
  <sheetData>
    <row r="1" spans="1:13">
      <c r="A1" t="s">
        <v>0</v>
      </c>
      <c r="B1" t="s">
        <v>4</v>
      </c>
      <c r="C1" t="s">
        <v>5</v>
      </c>
      <c r="F1" t="s">
        <v>7</v>
      </c>
      <c r="G1" t="s">
        <v>8</v>
      </c>
      <c r="H1" t="s">
        <v>9</v>
      </c>
      <c r="I1" t="s">
        <v>10</v>
      </c>
    </row>
    <row r="2" spans="1:13">
      <c r="A2" t="s">
        <v>1</v>
      </c>
      <c r="B2">
        <v>17</v>
      </c>
      <c r="C2">
        <v>800</v>
      </c>
      <c r="E2" t="s">
        <v>6</v>
      </c>
      <c r="F2">
        <v>300</v>
      </c>
      <c r="G2">
        <v>500</v>
      </c>
      <c r="H2">
        <v>400</v>
      </c>
      <c r="I2">
        <v>600</v>
      </c>
    </row>
    <row r="3" spans="1:13">
      <c r="A3" t="s">
        <v>2</v>
      </c>
      <c r="B3">
        <v>20</v>
      </c>
      <c r="C3">
        <v>600</v>
      </c>
      <c r="E3" t="s">
        <v>11</v>
      </c>
    </row>
    <row r="4" spans="1:13">
      <c r="A4" t="s">
        <v>3</v>
      </c>
      <c r="B4">
        <v>25</v>
      </c>
      <c r="C4">
        <v>700</v>
      </c>
      <c r="E4" t="s">
        <v>1</v>
      </c>
      <c r="F4">
        <v>3</v>
      </c>
      <c r="G4">
        <v>2</v>
      </c>
      <c r="H4">
        <v>5</v>
      </c>
      <c r="I4">
        <v>7</v>
      </c>
    </row>
    <row r="5" spans="1:13">
      <c r="E5" t="s">
        <v>2</v>
      </c>
      <c r="F5">
        <v>6</v>
      </c>
      <c r="G5">
        <v>4</v>
      </c>
      <c r="H5">
        <v>8</v>
      </c>
      <c r="I5">
        <v>3</v>
      </c>
    </row>
    <row r="6" spans="1:13">
      <c r="E6" t="s">
        <v>3</v>
      </c>
      <c r="F6">
        <v>9</v>
      </c>
      <c r="G6">
        <v>1</v>
      </c>
      <c r="H6">
        <v>5</v>
      </c>
      <c r="I6">
        <v>4</v>
      </c>
    </row>
    <row r="8" spans="1:13">
      <c r="A8" t="s">
        <v>12</v>
      </c>
    </row>
    <row r="9" spans="1:13"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</row>
    <row r="10" spans="1:13">
      <c r="B10">
        <v>300</v>
      </c>
      <c r="C10">
        <v>100.00000000000003</v>
      </c>
      <c r="D10">
        <v>400</v>
      </c>
      <c r="E10">
        <v>0</v>
      </c>
      <c r="F10">
        <v>0</v>
      </c>
      <c r="G10">
        <v>0</v>
      </c>
      <c r="H10">
        <v>0</v>
      </c>
      <c r="I10">
        <v>600</v>
      </c>
      <c r="J10">
        <v>0</v>
      </c>
      <c r="K10">
        <v>399.99999999999994</v>
      </c>
      <c r="L10">
        <v>0</v>
      </c>
      <c r="M10">
        <v>0</v>
      </c>
    </row>
    <row r="12" spans="1:13">
      <c r="A12" t="s">
        <v>25</v>
      </c>
      <c r="B12">
        <f>(B2*(B10+C10+D10+E10))+(B3*(F10+G10+H10+I10)+(B4*(J10+K10+L10+M10)))</f>
        <v>35600</v>
      </c>
    </row>
    <row r="13" spans="1:13">
      <c r="A13" t="s">
        <v>26</v>
      </c>
      <c r="B13">
        <f>(F4*B10+G4*C10+H4*D10+I4*E10+F5*F10+G5*G10+H5*H10+I5*I10+F6*J10+G6*K10+H6*L10+I6*M10)</f>
        <v>5300</v>
      </c>
    </row>
    <row r="14" spans="1:13">
      <c r="A14" t="s">
        <v>27</v>
      </c>
      <c r="B14">
        <f>B13+B12</f>
        <v>40900</v>
      </c>
    </row>
    <row r="16" spans="1:13">
      <c r="A16" t="s">
        <v>28</v>
      </c>
      <c r="B16" t="s">
        <v>29</v>
      </c>
      <c r="C16" t="s">
        <v>30</v>
      </c>
    </row>
    <row r="17" spans="1:3">
      <c r="A17" t="s">
        <v>31</v>
      </c>
      <c r="B17">
        <f>B10+F10+J10</f>
        <v>300</v>
      </c>
      <c r="C17">
        <f>F2</f>
        <v>300</v>
      </c>
    </row>
    <row r="18" spans="1:3">
      <c r="A18" t="s">
        <v>32</v>
      </c>
      <c r="B18">
        <f>C10+G10+K10</f>
        <v>500</v>
      </c>
      <c r="C18">
        <f>G2</f>
        <v>500</v>
      </c>
    </row>
    <row r="19" spans="1:3">
      <c r="A19" t="s">
        <v>33</v>
      </c>
      <c r="B19">
        <f>D10+H10+L10</f>
        <v>400</v>
      </c>
      <c r="C19">
        <f>H2</f>
        <v>400</v>
      </c>
    </row>
    <row r="20" spans="1:3">
      <c r="A20" t="s">
        <v>34</v>
      </c>
      <c r="B20">
        <f>E10+I10+M10</f>
        <v>600</v>
      </c>
      <c r="C20">
        <f>I2</f>
        <v>600</v>
      </c>
    </row>
    <row r="22" spans="1:3">
      <c r="A22" t="s">
        <v>35</v>
      </c>
      <c r="B22">
        <f>SUM(B10:E10)</f>
        <v>800</v>
      </c>
      <c r="C22">
        <f>C2</f>
        <v>800</v>
      </c>
    </row>
    <row r="23" spans="1:3">
      <c r="A23" t="s">
        <v>36</v>
      </c>
      <c r="B23">
        <f>SUM(F10:I10)</f>
        <v>600</v>
      </c>
      <c r="C23">
        <f>C3</f>
        <v>600</v>
      </c>
    </row>
    <row r="24" spans="1:3">
      <c r="A24" t="s">
        <v>37</v>
      </c>
      <c r="B24">
        <f>SUM(J10:M10)</f>
        <v>399.99999999999994</v>
      </c>
      <c r="C24">
        <f>C4</f>
        <v>700</v>
      </c>
    </row>
    <row r="26" spans="1:3">
      <c r="A26" t="s">
        <v>38</v>
      </c>
      <c r="B26">
        <f>B10</f>
        <v>300</v>
      </c>
      <c r="C26">
        <v>0</v>
      </c>
    </row>
    <row r="27" spans="1:3">
      <c r="B27">
        <f>C10</f>
        <v>100.00000000000003</v>
      </c>
      <c r="C27">
        <v>0</v>
      </c>
    </row>
    <row r="28" spans="1:3">
      <c r="B28">
        <f>D10</f>
        <v>400</v>
      </c>
      <c r="C28">
        <v>0</v>
      </c>
    </row>
    <row r="29" spans="1:3">
      <c r="B29">
        <f>E10</f>
        <v>0</v>
      </c>
      <c r="C29">
        <v>0</v>
      </c>
    </row>
    <row r="30" spans="1:3">
      <c r="B30">
        <f>F10</f>
        <v>0</v>
      </c>
      <c r="C30">
        <v>0</v>
      </c>
    </row>
    <row r="31" spans="1:3">
      <c r="B31">
        <f>G10</f>
        <v>0</v>
      </c>
      <c r="C31">
        <v>0</v>
      </c>
    </row>
    <row r="32" spans="1:3">
      <c r="B32">
        <f>H10</f>
        <v>0</v>
      </c>
      <c r="C32">
        <v>0</v>
      </c>
    </row>
    <row r="33" spans="2:3">
      <c r="B33">
        <f>I10</f>
        <v>600</v>
      </c>
      <c r="C33">
        <v>0</v>
      </c>
    </row>
    <row r="34" spans="2:3">
      <c r="B34">
        <f>J10</f>
        <v>0</v>
      </c>
      <c r="C34">
        <v>0</v>
      </c>
    </row>
    <row r="35" spans="2:3">
      <c r="B35">
        <f>K10</f>
        <v>399.99999999999994</v>
      </c>
      <c r="C35">
        <v>0</v>
      </c>
    </row>
    <row r="36" spans="2:3">
      <c r="B36">
        <f>L10</f>
        <v>0</v>
      </c>
      <c r="C36">
        <v>0</v>
      </c>
    </row>
    <row r="37" spans="2:3">
      <c r="B37">
        <f>M10</f>
        <v>0</v>
      </c>
      <c r="C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KPMG UK LLP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2015-12-03T14:02:19Z</dcterms:created>
  <dcterms:modified xsi:type="dcterms:W3CDTF">2015-12-03T14:16:09Z</dcterms:modified>
</cp:coreProperties>
</file>