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ECF002\Documents\Python Scripts\Prior matrix\Norwich Western Link\Test_KLTM\Inputs\"/>
    </mc:Choice>
  </mc:AlternateContent>
  <xr:revisionPtr revIDLastSave="0" documentId="13_ncr:1_{CB4956EB-719A-4C79-867C-FEE26A184B3A}" xr6:coauthVersionLast="47" xr6:coauthVersionMax="47" xr10:uidLastSave="{00000000-0000-0000-0000-000000000000}"/>
  <bookViews>
    <workbookView xWindow="-108" yWindow="-108" windowWidth="23256" windowHeight="12720" tabRatio="706" activeTab="6" xr2:uid="{365A7BE4-F2F9-4A29-8511-EBA9BF70F6B7}"/>
  </bookViews>
  <sheets>
    <sheet name="Read Me" sheetId="10" r:id="rId1"/>
    <sheet name="Formulas" sheetId="9" r:id="rId2"/>
    <sheet name="Station List" sheetId="3" r:id="rId3"/>
    <sheet name="Closest_5" sheetId="5" r:id="rId4"/>
    <sheet name="Closest_5_Trips" sheetId="8" r:id="rId5"/>
    <sheet name="Station centroid" sheetId="6" r:id="rId6"/>
    <sheet name="Output" sheetId="11" r:id="rId7"/>
    <sheet name="Zone centroid" sheetId="14" r:id="rId8"/>
    <sheet name="Matrix_Distance" sheetId="15" r:id="rId9"/>
  </sheets>
  <definedNames>
    <definedName name="_xlnm._FilterDatabase" localSheetId="6" hidden="1">Output!$A$1:$E$543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5" l="1"/>
  <c r="Q7" i="15"/>
  <c r="W54" i="15"/>
  <c r="Z169" i="15"/>
  <c r="AD163" i="15"/>
  <c r="AF166" i="15"/>
  <c r="AI34" i="15"/>
  <c r="AJ168" i="15"/>
  <c r="AL169" i="15"/>
  <c r="AO57" i="15"/>
  <c r="AP164" i="15"/>
  <c r="AR166" i="15"/>
  <c r="AU29" i="15"/>
  <c r="AV3" i="15"/>
  <c r="AW29" i="15"/>
  <c r="AW27" i="15"/>
  <c r="AX7" i="15"/>
  <c r="B9" i="15"/>
  <c r="AV2" i="15"/>
  <c r="AW21" i="15"/>
  <c r="AW26" i="15"/>
  <c r="AW34" i="15"/>
  <c r="AW41" i="15"/>
  <c r="AW45" i="15"/>
  <c r="AW50" i="15"/>
  <c r="AW57" i="15"/>
  <c r="AW60" i="15"/>
  <c r="AX60" i="15"/>
  <c r="AW61" i="15"/>
  <c r="AW65" i="15"/>
  <c r="AW66" i="15"/>
  <c r="AW67" i="15"/>
  <c r="AW70" i="15"/>
  <c r="AW71" i="15"/>
  <c r="AW72" i="15"/>
  <c r="AW73" i="15"/>
  <c r="AW76" i="15"/>
  <c r="AW77" i="15"/>
  <c r="AW81" i="15"/>
  <c r="AW82" i="15"/>
  <c r="AW86" i="15"/>
  <c r="AW87" i="15"/>
  <c r="AX87" i="15"/>
  <c r="AW89" i="15"/>
  <c r="AW90" i="15"/>
  <c r="AW91" i="15"/>
  <c r="AW92" i="15"/>
  <c r="AW93" i="15"/>
  <c r="AW94" i="15"/>
  <c r="AW95" i="15"/>
  <c r="AW96" i="15"/>
  <c r="AX96" i="15"/>
  <c r="AW97" i="15"/>
  <c r="AW98" i="15"/>
  <c r="AW99" i="15"/>
  <c r="AX99" i="15"/>
  <c r="AW100" i="15"/>
  <c r="AV101" i="15"/>
  <c r="AW101" i="15"/>
  <c r="AW102" i="15"/>
  <c r="AX102" i="15"/>
  <c r="AW103" i="15"/>
  <c r="AW104" i="15"/>
  <c r="AW105" i="15"/>
  <c r="AX105" i="15"/>
  <c r="AW106" i="15"/>
  <c r="AW107" i="15"/>
  <c r="AW108" i="15"/>
  <c r="AX108" i="15"/>
  <c r="AW109" i="15"/>
  <c r="AW110" i="15"/>
  <c r="AW111" i="15"/>
  <c r="AX111" i="15"/>
  <c r="AW112" i="15"/>
  <c r="AW113" i="15"/>
  <c r="AW114" i="15"/>
  <c r="AX114" i="15"/>
  <c r="AW115" i="15"/>
  <c r="AW116" i="15"/>
  <c r="AW117" i="15"/>
  <c r="AX117" i="15"/>
  <c r="AW118" i="15"/>
  <c r="AW119" i="15"/>
  <c r="AW120" i="15"/>
  <c r="AX120" i="15"/>
  <c r="AW121" i="15"/>
  <c r="AW122" i="15"/>
  <c r="AW123" i="15"/>
  <c r="AX123" i="15"/>
  <c r="AW124" i="15"/>
  <c r="AW125" i="15"/>
  <c r="AW126" i="15"/>
  <c r="AX126" i="15"/>
  <c r="AW127" i="15"/>
  <c r="AW128" i="15"/>
  <c r="AW129" i="15"/>
  <c r="AX129" i="15"/>
  <c r="AW130" i="15"/>
  <c r="AW131" i="15"/>
  <c r="AW132" i="15"/>
  <c r="AX132" i="15"/>
  <c r="AW133" i="15"/>
  <c r="AW134" i="15"/>
  <c r="AW135" i="15"/>
  <c r="AX135" i="15"/>
  <c r="AW136" i="15"/>
  <c r="AW137" i="15"/>
  <c r="AW138" i="15"/>
  <c r="AX138" i="15"/>
  <c r="AW139" i="15"/>
  <c r="AW140" i="15"/>
  <c r="AW141" i="15"/>
  <c r="AX141" i="15"/>
  <c r="AW142" i="15"/>
  <c r="AW143" i="15"/>
  <c r="AW144" i="15"/>
  <c r="AX144" i="15"/>
  <c r="AW145" i="15"/>
  <c r="AW146" i="15"/>
  <c r="AW147" i="15"/>
  <c r="AX147" i="15"/>
  <c r="AW148" i="15"/>
  <c r="AW149" i="15"/>
  <c r="AW150" i="15"/>
  <c r="AX150" i="15"/>
  <c r="AW151" i="15"/>
  <c r="AW152" i="15"/>
  <c r="AW153" i="15"/>
  <c r="AX153" i="15"/>
  <c r="AW154" i="15"/>
  <c r="AW155" i="15"/>
  <c r="AW156" i="15"/>
  <c r="AX156" i="15"/>
  <c r="AW157" i="15"/>
  <c r="AW158" i="15"/>
  <c r="AW159" i="15"/>
  <c r="AX159" i="15"/>
  <c r="AW160" i="15"/>
  <c r="AW161" i="15"/>
  <c r="AW162" i="15"/>
  <c r="AX162" i="15"/>
  <c r="AW163" i="15"/>
  <c r="AW164" i="15"/>
  <c r="AW165" i="15"/>
  <c r="AX165" i="15"/>
  <c r="AW166" i="15"/>
  <c r="AW167" i="15"/>
  <c r="AW168" i="15"/>
  <c r="AX168" i="15"/>
  <c r="AW169" i="15"/>
  <c r="AT169" i="15"/>
  <c r="AQ169" i="15"/>
  <c r="AK169" i="15"/>
  <c r="AE169" i="15"/>
  <c r="Y169" i="15"/>
  <c r="X169" i="15"/>
  <c r="S169" i="15"/>
  <c r="R169" i="15"/>
  <c r="M169" i="15"/>
  <c r="L169" i="15"/>
  <c r="J169" i="15"/>
  <c r="G169" i="15"/>
  <c r="F169" i="15"/>
  <c r="E169" i="15"/>
  <c r="D169" i="15"/>
  <c r="AQ168" i="15"/>
  <c r="AK168" i="15"/>
  <c r="AE168" i="15"/>
  <c r="AA168" i="15"/>
  <c r="Y168" i="15"/>
  <c r="X168" i="15"/>
  <c r="S168" i="15"/>
  <c r="R168" i="15"/>
  <c r="M168" i="15"/>
  <c r="L168" i="15"/>
  <c r="G168" i="15"/>
  <c r="F168" i="15"/>
  <c r="E168" i="15"/>
  <c r="D168" i="15"/>
  <c r="AQ167" i="15"/>
  <c r="AL167" i="15"/>
  <c r="AK167" i="15"/>
  <c r="AE167" i="15"/>
  <c r="Z167" i="15"/>
  <c r="Y167" i="15"/>
  <c r="X167" i="15"/>
  <c r="S167" i="15"/>
  <c r="R167" i="15"/>
  <c r="N167" i="15"/>
  <c r="M167" i="15"/>
  <c r="L167" i="15"/>
  <c r="G167" i="15"/>
  <c r="F167" i="15"/>
  <c r="E167" i="15"/>
  <c r="D167" i="15"/>
  <c r="AQ166" i="15"/>
  <c r="AK166" i="15"/>
  <c r="AH166" i="15"/>
  <c r="AE166" i="15"/>
  <c r="Y166" i="15"/>
  <c r="X166" i="15"/>
  <c r="S166" i="15"/>
  <c r="R166" i="15"/>
  <c r="P166" i="15"/>
  <c r="M166" i="15"/>
  <c r="L166" i="15"/>
  <c r="H166" i="15"/>
  <c r="G166" i="15"/>
  <c r="F166" i="15"/>
  <c r="E166" i="15"/>
  <c r="D166" i="15"/>
  <c r="AQ165" i="15"/>
  <c r="AK165" i="15"/>
  <c r="AE165" i="15"/>
  <c r="Y165" i="15"/>
  <c r="X165" i="15"/>
  <c r="U165" i="15"/>
  <c r="S165" i="15"/>
  <c r="R165" i="15"/>
  <c r="N165" i="15"/>
  <c r="M165" i="15"/>
  <c r="L165" i="15"/>
  <c r="G165" i="15"/>
  <c r="F165" i="15"/>
  <c r="E165" i="15"/>
  <c r="D165" i="15"/>
  <c r="AR164" i="15"/>
  <c r="AQ164" i="15"/>
  <c r="AK164" i="15"/>
  <c r="AF164" i="15"/>
  <c r="AE164" i="15"/>
  <c r="Y164" i="15"/>
  <c r="X164" i="15"/>
  <c r="T164" i="15"/>
  <c r="S164" i="15"/>
  <c r="R164" i="15"/>
  <c r="M164" i="15"/>
  <c r="L164" i="15"/>
  <c r="H164" i="15"/>
  <c r="G164" i="15"/>
  <c r="F164" i="15"/>
  <c r="E164" i="15"/>
  <c r="D164" i="15"/>
  <c r="AQ163" i="15"/>
  <c r="AL163" i="15"/>
  <c r="AK163" i="15"/>
  <c r="AE163" i="15"/>
  <c r="AB163" i="15"/>
  <c r="Z163" i="15"/>
  <c r="Y163" i="15"/>
  <c r="X163" i="15"/>
  <c r="S163" i="15"/>
  <c r="R163" i="15"/>
  <c r="N163" i="15"/>
  <c r="M163" i="15"/>
  <c r="L163" i="15"/>
  <c r="G163" i="15"/>
  <c r="F163" i="15"/>
  <c r="E163" i="15"/>
  <c r="D163" i="15"/>
  <c r="AR162" i="15"/>
  <c r="AQ162" i="15"/>
  <c r="AK162" i="15"/>
  <c r="AF162" i="15"/>
  <c r="AE162" i="15"/>
  <c r="AB162" i="15"/>
  <c r="Y162" i="15"/>
  <c r="X162" i="15"/>
  <c r="T162" i="15"/>
  <c r="S162" i="15"/>
  <c r="R162" i="15"/>
  <c r="M162" i="15"/>
  <c r="L162" i="15"/>
  <c r="H162" i="15"/>
  <c r="G162" i="15"/>
  <c r="F162" i="15"/>
  <c r="E162" i="15"/>
  <c r="D162" i="15"/>
  <c r="AQ161" i="15"/>
  <c r="AL161" i="15"/>
  <c r="AK161" i="15"/>
  <c r="AE161" i="15"/>
  <c r="Z161" i="15"/>
  <c r="Y161" i="15"/>
  <c r="X161" i="15"/>
  <c r="S161" i="15"/>
  <c r="R161" i="15"/>
  <c r="N161" i="15"/>
  <c r="M161" i="15"/>
  <c r="L161" i="15"/>
  <c r="G161" i="15"/>
  <c r="F161" i="15"/>
  <c r="E161" i="15"/>
  <c r="D161" i="15"/>
  <c r="AR160" i="15"/>
  <c r="AQ160" i="15"/>
  <c r="AK160" i="15"/>
  <c r="AF160" i="15"/>
  <c r="AE160" i="15"/>
  <c r="Y160" i="15"/>
  <c r="X160" i="15"/>
  <c r="T160" i="15"/>
  <c r="S160" i="15"/>
  <c r="R160" i="15"/>
  <c r="M160" i="15"/>
  <c r="L160" i="15"/>
  <c r="J160" i="15"/>
  <c r="H160" i="15"/>
  <c r="G160" i="15"/>
  <c r="F160" i="15"/>
  <c r="E160" i="15"/>
  <c r="D160" i="15"/>
  <c r="AQ159" i="15"/>
  <c r="AL159" i="15"/>
  <c r="AK159" i="15"/>
  <c r="AE159" i="15"/>
  <c r="Z159" i="15"/>
  <c r="Y159" i="15"/>
  <c r="X159" i="15"/>
  <c r="S159" i="15"/>
  <c r="R159" i="15"/>
  <c r="N159" i="15"/>
  <c r="M159" i="15"/>
  <c r="L159" i="15"/>
  <c r="G159" i="15"/>
  <c r="F159" i="15"/>
  <c r="E159" i="15"/>
  <c r="D159" i="15"/>
  <c r="AR158" i="15"/>
  <c r="AQ158" i="15"/>
  <c r="AK158" i="15"/>
  <c r="AF158" i="15"/>
  <c r="AE158" i="15"/>
  <c r="Y158" i="15"/>
  <c r="X158" i="15"/>
  <c r="T158" i="15"/>
  <c r="S158" i="15"/>
  <c r="R158" i="15"/>
  <c r="M158" i="15"/>
  <c r="L158" i="15"/>
  <c r="H158" i="15"/>
  <c r="G158" i="15"/>
  <c r="F158" i="15"/>
  <c r="E158" i="15"/>
  <c r="D158" i="15"/>
  <c r="AQ157" i="15"/>
  <c r="AN157" i="15"/>
  <c r="AL157" i="15"/>
  <c r="AK157" i="15"/>
  <c r="AE157" i="15"/>
  <c r="Z157" i="15"/>
  <c r="Y157" i="15"/>
  <c r="X157" i="15"/>
  <c r="S157" i="15"/>
  <c r="R157" i="15"/>
  <c r="N157" i="15"/>
  <c r="M157" i="15"/>
  <c r="L157" i="15"/>
  <c r="G157" i="15"/>
  <c r="F157" i="15"/>
  <c r="E157" i="15"/>
  <c r="D157" i="15"/>
  <c r="AR156" i="15"/>
  <c r="AQ156" i="15"/>
  <c r="AN156" i="15"/>
  <c r="AK156" i="15"/>
  <c r="AF156" i="15"/>
  <c r="AE156" i="15"/>
  <c r="Z156" i="15"/>
  <c r="Y156" i="15"/>
  <c r="X156" i="15"/>
  <c r="T156" i="15"/>
  <c r="S156" i="15"/>
  <c r="R156" i="15"/>
  <c r="O156" i="15"/>
  <c r="N156" i="15"/>
  <c r="M156" i="15"/>
  <c r="L156" i="15"/>
  <c r="H156" i="15"/>
  <c r="G156" i="15"/>
  <c r="F156" i="15"/>
  <c r="E156" i="15"/>
  <c r="D156" i="15"/>
  <c r="AQ155" i="15"/>
  <c r="AL155" i="15"/>
  <c r="AK155" i="15"/>
  <c r="AE155" i="15"/>
  <c r="Z155" i="15"/>
  <c r="Y155" i="15"/>
  <c r="X155" i="15"/>
  <c r="T155" i="15"/>
  <c r="S155" i="15"/>
  <c r="R155" i="15"/>
  <c r="N155" i="15"/>
  <c r="M155" i="15"/>
  <c r="L155" i="15"/>
  <c r="H155" i="15"/>
  <c r="G155" i="15"/>
  <c r="F155" i="15"/>
  <c r="E155" i="15"/>
  <c r="D155" i="15"/>
  <c r="AR154" i="15"/>
  <c r="AQ154" i="15"/>
  <c r="AK154" i="15"/>
  <c r="AF154" i="15"/>
  <c r="AE154" i="15"/>
  <c r="Y154" i="15"/>
  <c r="X154" i="15"/>
  <c r="T154" i="15"/>
  <c r="S154" i="15"/>
  <c r="R154" i="15"/>
  <c r="N154" i="15"/>
  <c r="M154" i="15"/>
  <c r="L154" i="15"/>
  <c r="H154" i="15"/>
  <c r="G154" i="15"/>
  <c r="F154" i="15"/>
  <c r="E154" i="15"/>
  <c r="D154" i="15"/>
  <c r="AT153" i="15"/>
  <c r="AR153" i="15"/>
  <c r="AQ153" i="15"/>
  <c r="AL153" i="15"/>
  <c r="AK153" i="15"/>
  <c r="AF153" i="15"/>
  <c r="AE153" i="15"/>
  <c r="Z153" i="15"/>
  <c r="Y153" i="15"/>
  <c r="X153" i="15"/>
  <c r="T153" i="15"/>
  <c r="S153" i="15"/>
  <c r="R153" i="15"/>
  <c r="N153" i="15"/>
  <c r="M153" i="15"/>
  <c r="L153" i="15"/>
  <c r="H153" i="15"/>
  <c r="G153" i="15"/>
  <c r="F153" i="15"/>
  <c r="E153" i="15"/>
  <c r="D153" i="15"/>
  <c r="C153" i="15"/>
  <c r="AR152" i="15"/>
  <c r="AQ152" i="15"/>
  <c r="AL152" i="15"/>
  <c r="AK152" i="15"/>
  <c r="AF152" i="15"/>
  <c r="AE152" i="15"/>
  <c r="Z152" i="15"/>
  <c r="Y152" i="15"/>
  <c r="X152" i="15"/>
  <c r="T152" i="15"/>
  <c r="S152" i="15"/>
  <c r="R152" i="15"/>
  <c r="N152" i="15"/>
  <c r="M152" i="15"/>
  <c r="L152" i="15"/>
  <c r="H152" i="15"/>
  <c r="G152" i="15"/>
  <c r="F152" i="15"/>
  <c r="E152" i="15"/>
  <c r="D152" i="15"/>
  <c r="AR151" i="15"/>
  <c r="AQ151" i="15"/>
  <c r="AL151" i="15"/>
  <c r="AK151" i="15"/>
  <c r="AF151" i="15"/>
  <c r="AE151" i="15"/>
  <c r="Z151" i="15"/>
  <c r="Y151" i="15"/>
  <c r="X151" i="15"/>
  <c r="T151" i="15"/>
  <c r="S151" i="15"/>
  <c r="R151" i="15"/>
  <c r="N151" i="15"/>
  <c r="M151" i="15"/>
  <c r="L151" i="15"/>
  <c r="J151" i="15"/>
  <c r="H151" i="15"/>
  <c r="G151" i="15"/>
  <c r="F151" i="15"/>
  <c r="E151" i="15"/>
  <c r="D151" i="15"/>
  <c r="AR150" i="15"/>
  <c r="AQ150" i="15"/>
  <c r="AL150" i="15"/>
  <c r="AK150" i="15"/>
  <c r="AF150" i="15"/>
  <c r="AE150" i="15"/>
  <c r="AB150" i="15"/>
  <c r="Z150" i="15"/>
  <c r="Y150" i="15"/>
  <c r="X150" i="15"/>
  <c r="T150" i="15"/>
  <c r="S150" i="15"/>
  <c r="R150" i="15"/>
  <c r="N150" i="15"/>
  <c r="M150" i="15"/>
  <c r="L150" i="15"/>
  <c r="H150" i="15"/>
  <c r="G150" i="15"/>
  <c r="F150" i="15"/>
  <c r="E150" i="15"/>
  <c r="D150" i="15"/>
  <c r="AT149" i="15"/>
  <c r="AR149" i="15"/>
  <c r="AQ149" i="15"/>
  <c r="AL149" i="15"/>
  <c r="AK149" i="15"/>
  <c r="AF149" i="15"/>
  <c r="AE149" i="15"/>
  <c r="Z149" i="15"/>
  <c r="Y149" i="15"/>
  <c r="X149" i="15"/>
  <c r="T149" i="15"/>
  <c r="S149" i="15"/>
  <c r="R149" i="15"/>
  <c r="N149" i="15"/>
  <c r="M149" i="15"/>
  <c r="L149" i="15"/>
  <c r="H149" i="15"/>
  <c r="G149" i="15"/>
  <c r="F149" i="15"/>
  <c r="E149" i="15"/>
  <c r="D149" i="15"/>
  <c r="C149" i="15"/>
  <c r="AR148" i="15"/>
  <c r="AQ148" i="15"/>
  <c r="AL148" i="15"/>
  <c r="AK148" i="15"/>
  <c r="AF148" i="15"/>
  <c r="AE148" i="15"/>
  <c r="Z148" i="15"/>
  <c r="Y148" i="15"/>
  <c r="X148" i="15"/>
  <c r="T148" i="15"/>
  <c r="S148" i="15"/>
  <c r="R148" i="15"/>
  <c r="N148" i="15"/>
  <c r="M148" i="15"/>
  <c r="L148" i="15"/>
  <c r="H148" i="15"/>
  <c r="G148" i="15"/>
  <c r="F148" i="15"/>
  <c r="E148" i="15"/>
  <c r="D148" i="15"/>
  <c r="AS147" i="15"/>
  <c r="AR147" i="15"/>
  <c r="AQ147" i="15"/>
  <c r="AN147" i="15"/>
  <c r="AL147" i="15"/>
  <c r="AK147" i="15"/>
  <c r="AF147" i="15"/>
  <c r="AE147" i="15"/>
  <c r="Z147" i="15"/>
  <c r="Y147" i="15"/>
  <c r="X147" i="15"/>
  <c r="T147" i="15"/>
  <c r="S147" i="15"/>
  <c r="R147" i="15"/>
  <c r="N147" i="15"/>
  <c r="M147" i="15"/>
  <c r="L147" i="15"/>
  <c r="H147" i="15"/>
  <c r="G147" i="15"/>
  <c r="F147" i="15"/>
  <c r="E147" i="15"/>
  <c r="D147" i="15"/>
  <c r="AR146" i="15"/>
  <c r="AQ146" i="15"/>
  <c r="AL146" i="15"/>
  <c r="AK146" i="15"/>
  <c r="AF146" i="15"/>
  <c r="AE146" i="15"/>
  <c r="Z146" i="15"/>
  <c r="Y146" i="15"/>
  <c r="X146" i="15"/>
  <c r="T146" i="15"/>
  <c r="S146" i="15"/>
  <c r="R146" i="15"/>
  <c r="N146" i="15"/>
  <c r="M146" i="15"/>
  <c r="L146" i="15"/>
  <c r="H146" i="15"/>
  <c r="G146" i="15"/>
  <c r="F146" i="15"/>
  <c r="E146" i="15"/>
  <c r="D146" i="15"/>
  <c r="AR145" i="15"/>
  <c r="AQ145" i="15"/>
  <c r="AL145" i="15"/>
  <c r="AK145" i="15"/>
  <c r="AF145" i="15"/>
  <c r="AE145" i="15"/>
  <c r="Z145" i="15"/>
  <c r="Y145" i="15"/>
  <c r="X145" i="15"/>
  <c r="T145" i="15"/>
  <c r="S145" i="15"/>
  <c r="R145" i="15"/>
  <c r="N145" i="15"/>
  <c r="M145" i="15"/>
  <c r="L145" i="15"/>
  <c r="H145" i="15"/>
  <c r="G145" i="15"/>
  <c r="F145" i="15"/>
  <c r="E145" i="15"/>
  <c r="D145" i="15"/>
  <c r="AS144" i="15"/>
  <c r="AR144" i="15"/>
  <c r="AQ144" i="15"/>
  <c r="AL144" i="15"/>
  <c r="AK144" i="15"/>
  <c r="AG144" i="15"/>
  <c r="AF144" i="15"/>
  <c r="AE144" i="15"/>
  <c r="Z144" i="15"/>
  <c r="Y144" i="15"/>
  <c r="X144" i="15"/>
  <c r="U144" i="15"/>
  <c r="T144" i="15"/>
  <c r="S144" i="15"/>
  <c r="R144" i="15"/>
  <c r="N144" i="15"/>
  <c r="M144" i="15"/>
  <c r="L144" i="15"/>
  <c r="I144" i="15"/>
  <c r="H144" i="15"/>
  <c r="G144" i="15"/>
  <c r="F144" i="15"/>
  <c r="E144" i="15"/>
  <c r="D144" i="15"/>
  <c r="AR143" i="15"/>
  <c r="AQ143" i="15"/>
  <c r="AL143" i="15"/>
  <c r="AK143" i="15"/>
  <c r="AF143" i="15"/>
  <c r="AE143" i="15"/>
  <c r="Z143" i="15"/>
  <c r="Y143" i="15"/>
  <c r="X143" i="15"/>
  <c r="T143" i="15"/>
  <c r="S143" i="15"/>
  <c r="R143" i="15"/>
  <c r="P143" i="15"/>
  <c r="N143" i="15"/>
  <c r="M143" i="15"/>
  <c r="L143" i="15"/>
  <c r="H143" i="15"/>
  <c r="G143" i="15"/>
  <c r="F143" i="15"/>
  <c r="E143" i="15"/>
  <c r="D143" i="15"/>
  <c r="AR142" i="15"/>
  <c r="AQ142" i="15"/>
  <c r="AL142" i="15"/>
  <c r="AK142" i="15"/>
  <c r="AH142" i="15"/>
  <c r="AF142" i="15"/>
  <c r="AE142" i="15"/>
  <c r="Z142" i="15"/>
  <c r="Y142" i="15"/>
  <c r="X142" i="15"/>
  <c r="T142" i="15"/>
  <c r="S142" i="15"/>
  <c r="R142" i="15"/>
  <c r="N142" i="15"/>
  <c r="M142" i="15"/>
  <c r="L142" i="15"/>
  <c r="H142" i="15"/>
  <c r="G142" i="15"/>
  <c r="F142" i="15"/>
  <c r="E142" i="15"/>
  <c r="D142" i="15"/>
  <c r="AR141" i="15"/>
  <c r="AQ141" i="15"/>
  <c r="AL141" i="15"/>
  <c r="AK141" i="15"/>
  <c r="AF141" i="15"/>
  <c r="AE141" i="15"/>
  <c r="Z141" i="15"/>
  <c r="Y141" i="15"/>
  <c r="X141" i="15"/>
  <c r="T141" i="15"/>
  <c r="S141" i="15"/>
  <c r="R141" i="15"/>
  <c r="N141" i="15"/>
  <c r="M141" i="15"/>
  <c r="L141" i="15"/>
  <c r="H141" i="15"/>
  <c r="G141" i="15"/>
  <c r="F141" i="15"/>
  <c r="E141" i="15"/>
  <c r="D141" i="15"/>
  <c r="AR140" i="15"/>
  <c r="AQ140" i="15"/>
  <c r="AL140" i="15"/>
  <c r="AK140" i="15"/>
  <c r="AF140" i="15"/>
  <c r="AE140" i="15"/>
  <c r="Z140" i="15"/>
  <c r="Y140" i="15"/>
  <c r="X140" i="15"/>
  <c r="T140" i="15"/>
  <c r="S140" i="15"/>
  <c r="R140" i="15"/>
  <c r="N140" i="15"/>
  <c r="M140" i="15"/>
  <c r="L140" i="15"/>
  <c r="H140" i="15"/>
  <c r="G140" i="15"/>
  <c r="F140" i="15"/>
  <c r="E140" i="15"/>
  <c r="D140" i="15"/>
  <c r="AR139" i="15"/>
  <c r="AQ139" i="15"/>
  <c r="AP139" i="15"/>
  <c r="AL139" i="15"/>
  <c r="AK139" i="15"/>
  <c r="AF139" i="15"/>
  <c r="AE139" i="15"/>
  <c r="Z139" i="15"/>
  <c r="Y139" i="15"/>
  <c r="X139" i="15"/>
  <c r="T139" i="15"/>
  <c r="S139" i="15"/>
  <c r="R139" i="15"/>
  <c r="P139" i="15"/>
  <c r="N139" i="15"/>
  <c r="M139" i="15"/>
  <c r="L139" i="15"/>
  <c r="H139" i="15"/>
  <c r="G139" i="15"/>
  <c r="F139" i="15"/>
  <c r="E139" i="15"/>
  <c r="D139" i="15"/>
  <c r="AR138" i="15"/>
  <c r="AQ138" i="15"/>
  <c r="AL138" i="15"/>
  <c r="AK138" i="15"/>
  <c r="AH138" i="15"/>
  <c r="AF138" i="15"/>
  <c r="AE138" i="15"/>
  <c r="Z138" i="15"/>
  <c r="Y138" i="15"/>
  <c r="X138" i="15"/>
  <c r="T138" i="15"/>
  <c r="S138" i="15"/>
  <c r="R138" i="15"/>
  <c r="N138" i="15"/>
  <c r="M138" i="15"/>
  <c r="L138" i="15"/>
  <c r="H138" i="15"/>
  <c r="G138" i="15"/>
  <c r="F138" i="15"/>
  <c r="E138" i="15"/>
  <c r="D138" i="15"/>
  <c r="AR137" i="15"/>
  <c r="AQ137" i="15"/>
  <c r="AL137" i="15"/>
  <c r="AK137" i="15"/>
  <c r="AF137" i="15"/>
  <c r="AE137" i="15"/>
  <c r="Z137" i="15"/>
  <c r="Y137" i="15"/>
  <c r="X137" i="15"/>
  <c r="T137" i="15"/>
  <c r="S137" i="15"/>
  <c r="R137" i="15"/>
  <c r="N137" i="15"/>
  <c r="M137" i="15"/>
  <c r="L137" i="15"/>
  <c r="H137" i="15"/>
  <c r="G137" i="15"/>
  <c r="F137" i="15"/>
  <c r="E137" i="15"/>
  <c r="D137" i="15"/>
  <c r="AR136" i="15"/>
  <c r="AQ136" i="15"/>
  <c r="AL136" i="15"/>
  <c r="AK136" i="15"/>
  <c r="AF136" i="15"/>
  <c r="AE136" i="15"/>
  <c r="Z136" i="15"/>
  <c r="Y136" i="15"/>
  <c r="X136" i="15"/>
  <c r="T136" i="15"/>
  <c r="S136" i="15"/>
  <c r="R136" i="15"/>
  <c r="N136" i="15"/>
  <c r="M136" i="15"/>
  <c r="L136" i="15"/>
  <c r="H136" i="15"/>
  <c r="G136" i="15"/>
  <c r="F136" i="15"/>
  <c r="E136" i="15"/>
  <c r="D136" i="15"/>
  <c r="AR135" i="15"/>
  <c r="AQ135" i="15"/>
  <c r="AL135" i="15"/>
  <c r="AK135" i="15"/>
  <c r="AF135" i="15"/>
  <c r="AE135" i="15"/>
  <c r="Z135" i="15"/>
  <c r="Y135" i="15"/>
  <c r="X135" i="15"/>
  <c r="T135" i="15"/>
  <c r="S135" i="15"/>
  <c r="R135" i="15"/>
  <c r="P135" i="15"/>
  <c r="N135" i="15"/>
  <c r="M135" i="15"/>
  <c r="L135" i="15"/>
  <c r="H135" i="15"/>
  <c r="G135" i="15"/>
  <c r="F135" i="15"/>
  <c r="E135" i="15"/>
  <c r="D135" i="15"/>
  <c r="AR134" i="15"/>
  <c r="AQ134" i="15"/>
  <c r="AL134" i="15"/>
  <c r="AK134" i="15"/>
  <c r="AH134" i="15"/>
  <c r="AF134" i="15"/>
  <c r="AE134" i="15"/>
  <c r="Z134" i="15"/>
  <c r="Y134" i="15"/>
  <c r="X134" i="15"/>
  <c r="T134" i="15"/>
  <c r="S134" i="15"/>
  <c r="R134" i="15"/>
  <c r="N134" i="15"/>
  <c r="M134" i="15"/>
  <c r="L134" i="15"/>
  <c r="H134" i="15"/>
  <c r="G134" i="15"/>
  <c r="F134" i="15"/>
  <c r="E134" i="15"/>
  <c r="D134" i="15"/>
  <c r="AR133" i="15"/>
  <c r="AQ133" i="15"/>
  <c r="AL133" i="15"/>
  <c r="AK133" i="15"/>
  <c r="AF133" i="15"/>
  <c r="AE133" i="15"/>
  <c r="Z133" i="15"/>
  <c r="Y133" i="15"/>
  <c r="X133" i="15"/>
  <c r="T133" i="15"/>
  <c r="S133" i="15"/>
  <c r="R133" i="15"/>
  <c r="N133" i="15"/>
  <c r="M133" i="15"/>
  <c r="L133" i="15"/>
  <c r="H133" i="15"/>
  <c r="G133" i="15"/>
  <c r="F133" i="15"/>
  <c r="E133" i="15"/>
  <c r="D133" i="15"/>
  <c r="AR132" i="15"/>
  <c r="AQ132" i="15"/>
  <c r="AL132" i="15"/>
  <c r="AK132" i="15"/>
  <c r="AF132" i="15"/>
  <c r="AE132" i="15"/>
  <c r="Z132" i="15"/>
  <c r="Y132" i="15"/>
  <c r="X132" i="15"/>
  <c r="T132" i="15"/>
  <c r="S132" i="15"/>
  <c r="R132" i="15"/>
  <c r="N132" i="15"/>
  <c r="M132" i="15"/>
  <c r="L132" i="15"/>
  <c r="H132" i="15"/>
  <c r="G132" i="15"/>
  <c r="F132" i="15"/>
  <c r="E132" i="15"/>
  <c r="D132" i="15"/>
  <c r="AR131" i="15"/>
  <c r="AQ131" i="15"/>
  <c r="AL131" i="15"/>
  <c r="AK131" i="15"/>
  <c r="AF131" i="15"/>
  <c r="AE131" i="15"/>
  <c r="Z131" i="15"/>
  <c r="Y131" i="15"/>
  <c r="X131" i="15"/>
  <c r="T131" i="15"/>
  <c r="S131" i="15"/>
  <c r="R131" i="15"/>
  <c r="P131" i="15"/>
  <c r="N131" i="15"/>
  <c r="M131" i="15"/>
  <c r="L131" i="15"/>
  <c r="H131" i="15"/>
  <c r="G131" i="15"/>
  <c r="F131" i="15"/>
  <c r="E131" i="15"/>
  <c r="D131" i="15"/>
  <c r="AR130" i="15"/>
  <c r="AQ130" i="15"/>
  <c r="AL130" i="15"/>
  <c r="AK130" i="15"/>
  <c r="AH130" i="15"/>
  <c r="AF130" i="15"/>
  <c r="AE130" i="15"/>
  <c r="Z130" i="15"/>
  <c r="Y130" i="15"/>
  <c r="X130" i="15"/>
  <c r="T130" i="15"/>
  <c r="S130" i="15"/>
  <c r="R130" i="15"/>
  <c r="N130" i="15"/>
  <c r="M130" i="15"/>
  <c r="L130" i="15"/>
  <c r="H130" i="15"/>
  <c r="G130" i="15"/>
  <c r="F130" i="15"/>
  <c r="E130" i="15"/>
  <c r="D130" i="15"/>
  <c r="AR129" i="15"/>
  <c r="AQ129" i="15"/>
  <c r="AL129" i="15"/>
  <c r="AK129" i="15"/>
  <c r="AF129" i="15"/>
  <c r="AE129" i="15"/>
  <c r="Z129" i="15"/>
  <c r="Y129" i="15"/>
  <c r="X129" i="15"/>
  <c r="T129" i="15"/>
  <c r="S129" i="15"/>
  <c r="R129" i="15"/>
  <c r="N129" i="15"/>
  <c r="M129" i="15"/>
  <c r="L129" i="15"/>
  <c r="H129" i="15"/>
  <c r="G129" i="15"/>
  <c r="F129" i="15"/>
  <c r="E129" i="15"/>
  <c r="D129" i="15"/>
  <c r="AR128" i="15"/>
  <c r="AQ128" i="15"/>
  <c r="AL128" i="15"/>
  <c r="AK128" i="15"/>
  <c r="AF128" i="15"/>
  <c r="AE128" i="15"/>
  <c r="Z128" i="15"/>
  <c r="Y128" i="15"/>
  <c r="X128" i="15"/>
  <c r="T128" i="15"/>
  <c r="S128" i="15"/>
  <c r="R128" i="15"/>
  <c r="N128" i="15"/>
  <c r="M128" i="15"/>
  <c r="L128" i="15"/>
  <c r="H128" i="15"/>
  <c r="G128" i="15"/>
  <c r="F128" i="15"/>
  <c r="E128" i="15"/>
  <c r="D128" i="15"/>
  <c r="AR127" i="15"/>
  <c r="AQ127" i="15"/>
  <c r="AL127" i="15"/>
  <c r="AK127" i="15"/>
  <c r="AF127" i="15"/>
  <c r="AE127" i="15"/>
  <c r="Z127" i="15"/>
  <c r="Y127" i="15"/>
  <c r="X127" i="15"/>
  <c r="V127" i="15"/>
  <c r="T127" i="15"/>
  <c r="S127" i="15"/>
  <c r="R127" i="15"/>
  <c r="P127" i="15"/>
  <c r="N127" i="15"/>
  <c r="M127" i="15"/>
  <c r="L127" i="15"/>
  <c r="H127" i="15"/>
  <c r="G127" i="15"/>
  <c r="F127" i="15"/>
  <c r="E127" i="15"/>
  <c r="D127" i="15"/>
  <c r="AR126" i="15"/>
  <c r="AQ126" i="15"/>
  <c r="AN126" i="15"/>
  <c r="AL126" i="15"/>
  <c r="AK126" i="15"/>
  <c r="AH126" i="15"/>
  <c r="AF126" i="15"/>
  <c r="AE126" i="15"/>
  <c r="Z126" i="15"/>
  <c r="Y126" i="15"/>
  <c r="X126" i="15"/>
  <c r="T126" i="15"/>
  <c r="S126" i="15"/>
  <c r="R126" i="15"/>
  <c r="N126" i="15"/>
  <c r="M126" i="15"/>
  <c r="L126" i="15"/>
  <c r="H126" i="15"/>
  <c r="G126" i="15"/>
  <c r="F126" i="15"/>
  <c r="E126" i="15"/>
  <c r="D126" i="15"/>
  <c r="AR125" i="15"/>
  <c r="AQ125" i="15"/>
  <c r="AL125" i="15"/>
  <c r="AK125" i="15"/>
  <c r="AF125" i="15"/>
  <c r="AE125" i="15"/>
  <c r="Z125" i="15"/>
  <c r="Y125" i="15"/>
  <c r="X125" i="15"/>
  <c r="T125" i="15"/>
  <c r="S125" i="15"/>
  <c r="R125" i="15"/>
  <c r="N125" i="15"/>
  <c r="M125" i="15"/>
  <c r="L125" i="15"/>
  <c r="H125" i="15"/>
  <c r="G125" i="15"/>
  <c r="F125" i="15"/>
  <c r="E125" i="15"/>
  <c r="D125" i="15"/>
  <c r="AR124" i="15"/>
  <c r="AQ124" i="15"/>
  <c r="AL124" i="15"/>
  <c r="AK124" i="15"/>
  <c r="AF124" i="15"/>
  <c r="AE124" i="15"/>
  <c r="Z124" i="15"/>
  <c r="Y124" i="15"/>
  <c r="X124" i="15"/>
  <c r="T124" i="15"/>
  <c r="S124" i="15"/>
  <c r="R124" i="15"/>
  <c r="P124" i="15"/>
  <c r="N124" i="15"/>
  <c r="M124" i="15"/>
  <c r="L124" i="15"/>
  <c r="H124" i="15"/>
  <c r="G124" i="15"/>
  <c r="F124" i="15"/>
  <c r="E124" i="15"/>
  <c r="D124" i="15"/>
  <c r="AR123" i="15"/>
  <c r="AQ123" i="15"/>
  <c r="AL123" i="15"/>
  <c r="AK123" i="15"/>
  <c r="AH123" i="15"/>
  <c r="AF123" i="15"/>
  <c r="AE123" i="15"/>
  <c r="Z123" i="15"/>
  <c r="Y123" i="15"/>
  <c r="X123" i="15"/>
  <c r="V123" i="15"/>
  <c r="T123" i="15"/>
  <c r="S123" i="15"/>
  <c r="R123" i="15"/>
  <c r="P123" i="15"/>
  <c r="N123" i="15"/>
  <c r="M123" i="15"/>
  <c r="L123" i="15"/>
  <c r="H123" i="15"/>
  <c r="G123" i="15"/>
  <c r="F123" i="15"/>
  <c r="E123" i="15"/>
  <c r="D123" i="15"/>
  <c r="AR122" i="15"/>
  <c r="AQ122" i="15"/>
  <c r="AN122" i="15"/>
  <c r="AL122" i="15"/>
  <c r="AK122" i="15"/>
  <c r="AH122" i="15"/>
  <c r="AF122" i="15"/>
  <c r="AE122" i="15"/>
  <c r="Z122" i="15"/>
  <c r="Y122" i="15"/>
  <c r="X122" i="15"/>
  <c r="T122" i="15"/>
  <c r="S122" i="15"/>
  <c r="R122" i="15"/>
  <c r="N122" i="15"/>
  <c r="M122" i="15"/>
  <c r="L122" i="15"/>
  <c r="H122" i="15"/>
  <c r="G122" i="15"/>
  <c r="F122" i="15"/>
  <c r="E122" i="15"/>
  <c r="D122" i="15"/>
  <c r="AR121" i="15"/>
  <c r="AQ121" i="15"/>
  <c r="AL121" i="15"/>
  <c r="AK121" i="15"/>
  <c r="AF121" i="15"/>
  <c r="AE121" i="15"/>
  <c r="Z121" i="15"/>
  <c r="Y121" i="15"/>
  <c r="X121" i="15"/>
  <c r="T121" i="15"/>
  <c r="S121" i="15"/>
  <c r="R121" i="15"/>
  <c r="N121" i="15"/>
  <c r="M121" i="15"/>
  <c r="L121" i="15"/>
  <c r="H121" i="15"/>
  <c r="G121" i="15"/>
  <c r="F121" i="15"/>
  <c r="E121" i="15"/>
  <c r="D121" i="15"/>
  <c r="AR120" i="15"/>
  <c r="AQ120" i="15"/>
  <c r="AL120" i="15"/>
  <c r="AK120" i="15"/>
  <c r="AF120" i="15"/>
  <c r="AE120" i="15"/>
  <c r="Z120" i="15"/>
  <c r="Y120" i="15"/>
  <c r="X120" i="15"/>
  <c r="T120" i="15"/>
  <c r="S120" i="15"/>
  <c r="R120" i="15"/>
  <c r="P120" i="15"/>
  <c r="N120" i="15"/>
  <c r="M120" i="15"/>
  <c r="L120" i="15"/>
  <c r="H120" i="15"/>
  <c r="G120" i="15"/>
  <c r="F120" i="15"/>
  <c r="E120" i="15"/>
  <c r="D120" i="15"/>
  <c r="AR119" i="15"/>
  <c r="AQ119" i="15"/>
  <c r="AL119" i="15"/>
  <c r="AK119" i="15"/>
  <c r="AH119" i="15"/>
  <c r="AF119" i="15"/>
  <c r="AE119" i="15"/>
  <c r="Z119" i="15"/>
  <c r="Y119" i="15"/>
  <c r="X119" i="15"/>
  <c r="V119" i="15"/>
  <c r="T119" i="15"/>
  <c r="S119" i="15"/>
  <c r="R119" i="15"/>
  <c r="P119" i="15"/>
  <c r="N119" i="15"/>
  <c r="M119" i="15"/>
  <c r="L119" i="15"/>
  <c r="H119" i="15"/>
  <c r="G119" i="15"/>
  <c r="F119" i="15"/>
  <c r="E119" i="15"/>
  <c r="D119" i="15"/>
  <c r="AR118" i="15"/>
  <c r="AQ118" i="15"/>
  <c r="AN118" i="15"/>
  <c r="AL118" i="15"/>
  <c r="AK118" i="15"/>
  <c r="AH118" i="15"/>
  <c r="AF118" i="15"/>
  <c r="AE118" i="15"/>
  <c r="Z118" i="15"/>
  <c r="Y118" i="15"/>
  <c r="X118" i="15"/>
  <c r="T118" i="15"/>
  <c r="S118" i="15"/>
  <c r="R118" i="15"/>
  <c r="N118" i="15"/>
  <c r="M118" i="15"/>
  <c r="L118" i="15"/>
  <c r="H118" i="15"/>
  <c r="G118" i="15"/>
  <c r="F118" i="15"/>
  <c r="E118" i="15"/>
  <c r="D118" i="15"/>
  <c r="AR117" i="15"/>
  <c r="AQ117" i="15"/>
  <c r="AL117" i="15"/>
  <c r="AK117" i="15"/>
  <c r="AF117" i="15"/>
  <c r="AE117" i="15"/>
  <c r="Z117" i="15"/>
  <c r="Y117" i="15"/>
  <c r="X117" i="15"/>
  <c r="T117" i="15"/>
  <c r="S117" i="15"/>
  <c r="R117" i="15"/>
  <c r="N117" i="15"/>
  <c r="M117" i="15"/>
  <c r="L117" i="15"/>
  <c r="H117" i="15"/>
  <c r="G117" i="15"/>
  <c r="F117" i="15"/>
  <c r="E117" i="15"/>
  <c r="D117" i="15"/>
  <c r="AR116" i="15"/>
  <c r="AQ116" i="15"/>
  <c r="AL116" i="15"/>
  <c r="AK116" i="15"/>
  <c r="AF116" i="15"/>
  <c r="AE116" i="15"/>
  <c r="Z116" i="15"/>
  <c r="Y116" i="15"/>
  <c r="X116" i="15"/>
  <c r="T116" i="15"/>
  <c r="S116" i="15"/>
  <c r="R116" i="15"/>
  <c r="P116" i="15"/>
  <c r="N116" i="15"/>
  <c r="M116" i="15"/>
  <c r="L116" i="15"/>
  <c r="H116" i="15"/>
  <c r="G116" i="15"/>
  <c r="F116" i="15"/>
  <c r="E116" i="15"/>
  <c r="D116" i="15"/>
  <c r="AR115" i="15"/>
  <c r="AQ115" i="15"/>
  <c r="AL115" i="15"/>
  <c r="AK115" i="15"/>
  <c r="AH115" i="15"/>
  <c r="AF115" i="15"/>
  <c r="AE115" i="15"/>
  <c r="Z115" i="15"/>
  <c r="Y115" i="15"/>
  <c r="X115" i="15"/>
  <c r="V115" i="15"/>
  <c r="T115" i="15"/>
  <c r="S115" i="15"/>
  <c r="R115" i="15"/>
  <c r="P115" i="15"/>
  <c r="N115" i="15"/>
  <c r="M115" i="15"/>
  <c r="L115" i="15"/>
  <c r="H115" i="15"/>
  <c r="G115" i="15"/>
  <c r="F115" i="15"/>
  <c r="E115" i="15"/>
  <c r="D115" i="15"/>
  <c r="AR114" i="15"/>
  <c r="AQ114" i="15"/>
  <c r="AN114" i="15"/>
  <c r="AL114" i="15"/>
  <c r="AK114" i="15"/>
  <c r="AH114" i="15"/>
  <c r="AF114" i="15"/>
  <c r="AE114" i="15"/>
  <c r="Z114" i="15"/>
  <c r="Y114" i="15"/>
  <c r="X114" i="15"/>
  <c r="T114" i="15"/>
  <c r="S114" i="15"/>
  <c r="R114" i="15"/>
  <c r="N114" i="15"/>
  <c r="M114" i="15"/>
  <c r="L114" i="15"/>
  <c r="H114" i="15"/>
  <c r="G114" i="15"/>
  <c r="F114" i="15"/>
  <c r="E114" i="15"/>
  <c r="D114" i="15"/>
  <c r="AR113" i="15"/>
  <c r="AQ113" i="15"/>
  <c r="AL113" i="15"/>
  <c r="AK113" i="15"/>
  <c r="AF113" i="15"/>
  <c r="AE113" i="15"/>
  <c r="Z113" i="15"/>
  <c r="Y113" i="15"/>
  <c r="X113" i="15"/>
  <c r="T113" i="15"/>
  <c r="S113" i="15"/>
  <c r="R113" i="15"/>
  <c r="N113" i="15"/>
  <c r="M113" i="15"/>
  <c r="L113" i="15"/>
  <c r="H113" i="15"/>
  <c r="G113" i="15"/>
  <c r="F113" i="15"/>
  <c r="E113" i="15"/>
  <c r="D113" i="15"/>
  <c r="AR112" i="15"/>
  <c r="AQ112" i="15"/>
  <c r="AL112" i="15"/>
  <c r="AK112" i="15"/>
  <c r="AF112" i="15"/>
  <c r="AE112" i="15"/>
  <c r="Z112" i="15"/>
  <c r="Y112" i="15"/>
  <c r="X112" i="15"/>
  <c r="T112" i="15"/>
  <c r="S112" i="15"/>
  <c r="R112" i="15"/>
  <c r="P112" i="15"/>
  <c r="N112" i="15"/>
  <c r="M112" i="15"/>
  <c r="L112" i="15"/>
  <c r="H112" i="15"/>
  <c r="G112" i="15"/>
  <c r="F112" i="15"/>
  <c r="E112" i="15"/>
  <c r="D112" i="15"/>
  <c r="AR111" i="15"/>
  <c r="AQ111" i="15"/>
  <c r="AL111" i="15"/>
  <c r="AK111" i="15"/>
  <c r="AH111" i="15"/>
  <c r="AF111" i="15"/>
  <c r="AE111" i="15"/>
  <c r="Z111" i="15"/>
  <c r="Y111" i="15"/>
  <c r="X111" i="15"/>
  <c r="V111" i="15"/>
  <c r="T111" i="15"/>
  <c r="S111" i="15"/>
  <c r="R111" i="15"/>
  <c r="P111" i="15"/>
  <c r="N111" i="15"/>
  <c r="M111" i="15"/>
  <c r="L111" i="15"/>
  <c r="H111" i="15"/>
  <c r="G111" i="15"/>
  <c r="F111" i="15"/>
  <c r="E111" i="15"/>
  <c r="D111" i="15"/>
  <c r="AR110" i="15"/>
  <c r="AQ110" i="15"/>
  <c r="AN110" i="15"/>
  <c r="AL110" i="15"/>
  <c r="AK110" i="15"/>
  <c r="AH110" i="15"/>
  <c r="AF110" i="15"/>
  <c r="AE110" i="15"/>
  <c r="Z110" i="15"/>
  <c r="Y110" i="15"/>
  <c r="X110" i="15"/>
  <c r="T110" i="15"/>
  <c r="S110" i="15"/>
  <c r="R110" i="15"/>
  <c r="N110" i="15"/>
  <c r="M110" i="15"/>
  <c r="L110" i="15"/>
  <c r="H110" i="15"/>
  <c r="G110" i="15"/>
  <c r="F110" i="15"/>
  <c r="E110" i="15"/>
  <c r="D110" i="15"/>
  <c r="AR109" i="15"/>
  <c r="AQ109" i="15"/>
  <c r="AL109" i="15"/>
  <c r="AK109" i="15"/>
  <c r="AF109" i="15"/>
  <c r="AE109" i="15"/>
  <c r="Z109" i="15"/>
  <c r="Y109" i="15"/>
  <c r="X109" i="15"/>
  <c r="T109" i="15"/>
  <c r="S109" i="15"/>
  <c r="R109" i="15"/>
  <c r="N109" i="15"/>
  <c r="M109" i="15"/>
  <c r="L109" i="15"/>
  <c r="H109" i="15"/>
  <c r="G109" i="15"/>
  <c r="F109" i="15"/>
  <c r="E109" i="15"/>
  <c r="D109" i="15"/>
  <c r="AR108" i="15"/>
  <c r="AQ108" i="15"/>
  <c r="AL108" i="15"/>
  <c r="AK108" i="15"/>
  <c r="AF108" i="15"/>
  <c r="AE108" i="15"/>
  <c r="Z108" i="15"/>
  <c r="Y108" i="15"/>
  <c r="X108" i="15"/>
  <c r="T108" i="15"/>
  <c r="S108" i="15"/>
  <c r="R108" i="15"/>
  <c r="P108" i="15"/>
  <c r="N108" i="15"/>
  <c r="M108" i="15"/>
  <c r="L108" i="15"/>
  <c r="H108" i="15"/>
  <c r="G108" i="15"/>
  <c r="F108" i="15"/>
  <c r="E108" i="15"/>
  <c r="D108" i="15"/>
  <c r="AR107" i="15"/>
  <c r="AQ107" i="15"/>
  <c r="AL107" i="15"/>
  <c r="AK107" i="15"/>
  <c r="AH107" i="15"/>
  <c r="AF107" i="15"/>
  <c r="AE107" i="15"/>
  <c r="Z107" i="15"/>
  <c r="Y107" i="15"/>
  <c r="X107" i="15"/>
  <c r="V107" i="15"/>
  <c r="T107" i="15"/>
  <c r="S107" i="15"/>
  <c r="R107" i="15"/>
  <c r="P107" i="15"/>
  <c r="N107" i="15"/>
  <c r="M107" i="15"/>
  <c r="L107" i="15"/>
  <c r="H107" i="15"/>
  <c r="G107" i="15"/>
  <c r="F107" i="15"/>
  <c r="E107" i="15"/>
  <c r="D107" i="15"/>
  <c r="AR106" i="15"/>
  <c r="AQ106" i="15"/>
  <c r="AN106" i="15"/>
  <c r="AL106" i="15"/>
  <c r="AK106" i="15"/>
  <c r="AH106" i="15"/>
  <c r="AF106" i="15"/>
  <c r="AE106" i="15"/>
  <c r="Z106" i="15"/>
  <c r="Y106" i="15"/>
  <c r="X106" i="15"/>
  <c r="T106" i="15"/>
  <c r="S106" i="15"/>
  <c r="R106" i="15"/>
  <c r="N106" i="15"/>
  <c r="M106" i="15"/>
  <c r="L106" i="15"/>
  <c r="H106" i="15"/>
  <c r="G106" i="15"/>
  <c r="F106" i="15"/>
  <c r="E106" i="15"/>
  <c r="D106" i="15"/>
  <c r="AR105" i="15"/>
  <c r="AQ105" i="15"/>
  <c r="AL105" i="15"/>
  <c r="AK105" i="15"/>
  <c r="AF105" i="15"/>
  <c r="AE105" i="15"/>
  <c r="AD105" i="15"/>
  <c r="Z105" i="15"/>
  <c r="Y105" i="15"/>
  <c r="X105" i="15"/>
  <c r="T105" i="15"/>
  <c r="S105" i="15"/>
  <c r="R105" i="15"/>
  <c r="N105" i="15"/>
  <c r="M105" i="15"/>
  <c r="L105" i="15"/>
  <c r="H105" i="15"/>
  <c r="G105" i="15"/>
  <c r="F105" i="15"/>
  <c r="E105" i="15"/>
  <c r="D105" i="15"/>
  <c r="AR104" i="15"/>
  <c r="AQ104" i="15"/>
  <c r="AL104" i="15"/>
  <c r="AK104" i="15"/>
  <c r="AF104" i="15"/>
  <c r="AE104" i="15"/>
  <c r="Z104" i="15"/>
  <c r="Y104" i="15"/>
  <c r="X104" i="15"/>
  <c r="T104" i="15"/>
  <c r="S104" i="15"/>
  <c r="R104" i="15"/>
  <c r="P104" i="15"/>
  <c r="N104" i="15"/>
  <c r="M104" i="15"/>
  <c r="L104" i="15"/>
  <c r="H104" i="15"/>
  <c r="G104" i="15"/>
  <c r="F104" i="15"/>
  <c r="E104" i="15"/>
  <c r="D104" i="15"/>
  <c r="AR103" i="15"/>
  <c r="AQ103" i="15"/>
  <c r="AL103" i="15"/>
  <c r="AK103" i="15"/>
  <c r="AH103" i="15"/>
  <c r="AF103" i="15"/>
  <c r="AE103" i="15"/>
  <c r="Z103" i="15"/>
  <c r="Y103" i="15"/>
  <c r="X103" i="15"/>
  <c r="V103" i="15"/>
  <c r="T103" i="15"/>
  <c r="S103" i="15"/>
  <c r="R103" i="15"/>
  <c r="P103" i="15"/>
  <c r="N103" i="15"/>
  <c r="M103" i="15"/>
  <c r="L103" i="15"/>
  <c r="H103" i="15"/>
  <c r="G103" i="15"/>
  <c r="F103" i="15"/>
  <c r="E103" i="15"/>
  <c r="D103" i="15"/>
  <c r="AR102" i="15"/>
  <c r="AQ102" i="15"/>
  <c r="AN102" i="15"/>
  <c r="AL102" i="15"/>
  <c r="AK102" i="15"/>
  <c r="AH102" i="15"/>
  <c r="AF102" i="15"/>
  <c r="AE102" i="15"/>
  <c r="Z102" i="15"/>
  <c r="Y102" i="15"/>
  <c r="X102" i="15"/>
  <c r="V102" i="15"/>
  <c r="T102" i="15"/>
  <c r="S102" i="15"/>
  <c r="R102" i="15"/>
  <c r="N102" i="15"/>
  <c r="M102" i="15"/>
  <c r="L102" i="15"/>
  <c r="H102" i="15"/>
  <c r="G102" i="15"/>
  <c r="F102" i="15"/>
  <c r="E102" i="15"/>
  <c r="D102" i="15"/>
  <c r="AR101" i="15"/>
  <c r="AQ101" i="15"/>
  <c r="AN101" i="15"/>
  <c r="AL101" i="15"/>
  <c r="AK101" i="15"/>
  <c r="AF101" i="15"/>
  <c r="AE101" i="15"/>
  <c r="Z101" i="15"/>
  <c r="Y101" i="15"/>
  <c r="X101" i="15"/>
  <c r="T101" i="15"/>
  <c r="S101" i="15"/>
  <c r="R101" i="15"/>
  <c r="N101" i="15"/>
  <c r="M101" i="15"/>
  <c r="L101" i="15"/>
  <c r="H101" i="15"/>
  <c r="G101" i="15"/>
  <c r="F101" i="15"/>
  <c r="E101" i="15"/>
  <c r="D101" i="15"/>
  <c r="AR100" i="15"/>
  <c r="AQ100" i="15"/>
  <c r="AL100" i="15"/>
  <c r="AK100" i="15"/>
  <c r="AJ100" i="15"/>
  <c r="AF100" i="15"/>
  <c r="AE100" i="15"/>
  <c r="Z100" i="15"/>
  <c r="Y100" i="15"/>
  <c r="X100" i="15"/>
  <c r="T100" i="15"/>
  <c r="S100" i="15"/>
  <c r="R100" i="15"/>
  <c r="P100" i="15"/>
  <c r="N100" i="15"/>
  <c r="M100" i="15"/>
  <c r="L100" i="15"/>
  <c r="J100" i="15"/>
  <c r="H100" i="15"/>
  <c r="G100" i="15"/>
  <c r="F100" i="15"/>
  <c r="E100" i="15"/>
  <c r="D100" i="15"/>
  <c r="AR99" i="15"/>
  <c r="AQ99" i="15"/>
  <c r="AL99" i="15"/>
  <c r="AK99" i="15"/>
  <c r="AH99" i="15"/>
  <c r="AF99" i="15"/>
  <c r="AE99" i="15"/>
  <c r="AB99" i="15"/>
  <c r="Z99" i="15"/>
  <c r="Y99" i="15"/>
  <c r="X99" i="15"/>
  <c r="V99" i="15"/>
  <c r="T99" i="15"/>
  <c r="S99" i="15"/>
  <c r="R99" i="15"/>
  <c r="P99" i="15"/>
  <c r="N99" i="15"/>
  <c r="M99" i="15"/>
  <c r="L99" i="15"/>
  <c r="H99" i="15"/>
  <c r="G99" i="15"/>
  <c r="F99" i="15"/>
  <c r="E99" i="15"/>
  <c r="D99" i="15"/>
  <c r="AT98" i="15"/>
  <c r="AR98" i="15"/>
  <c r="AQ98" i="15"/>
  <c r="AN98" i="15"/>
  <c r="AL98" i="15"/>
  <c r="AK98" i="15"/>
  <c r="AH98" i="15"/>
  <c r="AF98" i="15"/>
  <c r="AE98" i="15"/>
  <c r="Z98" i="15"/>
  <c r="Y98" i="15"/>
  <c r="X98" i="15"/>
  <c r="V98" i="15"/>
  <c r="T98" i="15"/>
  <c r="S98" i="15"/>
  <c r="R98" i="15"/>
  <c r="N98" i="15"/>
  <c r="M98" i="15"/>
  <c r="L98" i="15"/>
  <c r="H98" i="15"/>
  <c r="G98" i="15"/>
  <c r="F98" i="15"/>
  <c r="E98" i="15"/>
  <c r="D98" i="15"/>
  <c r="C98" i="15"/>
  <c r="AR97" i="15"/>
  <c r="AQ97" i="15"/>
  <c r="AN97" i="15"/>
  <c r="AL97" i="15"/>
  <c r="AK97" i="15"/>
  <c r="AF97" i="15"/>
  <c r="AE97" i="15"/>
  <c r="Z97" i="15"/>
  <c r="Y97" i="15"/>
  <c r="X97" i="15"/>
  <c r="T97" i="15"/>
  <c r="S97" i="15"/>
  <c r="R97" i="15"/>
  <c r="N97" i="15"/>
  <c r="M97" i="15"/>
  <c r="L97" i="15"/>
  <c r="J97" i="15"/>
  <c r="H97" i="15"/>
  <c r="G97" i="15"/>
  <c r="F97" i="15"/>
  <c r="E97" i="15"/>
  <c r="D97" i="15"/>
  <c r="AR96" i="15"/>
  <c r="AQ96" i="15"/>
  <c r="AL96" i="15"/>
  <c r="AK96" i="15"/>
  <c r="AF96" i="15"/>
  <c r="AE96" i="15"/>
  <c r="AB96" i="15"/>
  <c r="Z96" i="15"/>
  <c r="Y96" i="15"/>
  <c r="X96" i="15"/>
  <c r="T96" i="15"/>
  <c r="S96" i="15"/>
  <c r="R96" i="15"/>
  <c r="P96" i="15"/>
  <c r="N96" i="15"/>
  <c r="M96" i="15"/>
  <c r="L96" i="15"/>
  <c r="J96" i="15"/>
  <c r="H96" i="15"/>
  <c r="G96" i="15"/>
  <c r="F96" i="15"/>
  <c r="E96" i="15"/>
  <c r="D96" i="15"/>
  <c r="AT95" i="15"/>
  <c r="AR95" i="15"/>
  <c r="AQ95" i="15"/>
  <c r="AL95" i="15"/>
  <c r="AK95" i="15"/>
  <c r="AJ95" i="15"/>
  <c r="AH95" i="15"/>
  <c r="AF95" i="15"/>
  <c r="AE95" i="15"/>
  <c r="AB95" i="15"/>
  <c r="Z95" i="15"/>
  <c r="Y95" i="15"/>
  <c r="X95" i="15"/>
  <c r="V95" i="15"/>
  <c r="T95" i="15"/>
  <c r="S95" i="15"/>
  <c r="R95" i="15"/>
  <c r="P95" i="15"/>
  <c r="N95" i="15"/>
  <c r="M95" i="15"/>
  <c r="L95" i="15"/>
  <c r="H95" i="15"/>
  <c r="G95" i="15"/>
  <c r="F95" i="15"/>
  <c r="E95" i="15"/>
  <c r="D95" i="15"/>
  <c r="C95" i="15"/>
  <c r="AT94" i="15"/>
  <c r="AR94" i="15"/>
  <c r="AQ94" i="15"/>
  <c r="AN94" i="15"/>
  <c r="AL94" i="15"/>
  <c r="AK94" i="15"/>
  <c r="AH94" i="15"/>
  <c r="AF94" i="15"/>
  <c r="AE94" i="15"/>
  <c r="Z94" i="15"/>
  <c r="Y94" i="15"/>
  <c r="X94" i="15"/>
  <c r="V94" i="15"/>
  <c r="T94" i="15"/>
  <c r="S94" i="15"/>
  <c r="R94" i="15"/>
  <c r="N94" i="15"/>
  <c r="M94" i="15"/>
  <c r="L94" i="15"/>
  <c r="H94" i="15"/>
  <c r="G94" i="15"/>
  <c r="F94" i="15"/>
  <c r="E94" i="15"/>
  <c r="D94" i="15"/>
  <c r="C94" i="15"/>
  <c r="AS93" i="15"/>
  <c r="AR93" i="15"/>
  <c r="AQ93" i="15"/>
  <c r="AN93" i="15"/>
  <c r="AL93" i="15"/>
  <c r="AK93" i="15"/>
  <c r="AG93" i="15"/>
  <c r="AF93" i="15"/>
  <c r="AE93" i="15"/>
  <c r="AB93" i="15"/>
  <c r="Z93" i="15"/>
  <c r="Y93" i="15"/>
  <c r="X93" i="15"/>
  <c r="U93" i="15"/>
  <c r="T93" i="15"/>
  <c r="S93" i="15"/>
  <c r="R93" i="15"/>
  <c r="P93" i="15"/>
  <c r="N93" i="15"/>
  <c r="M93" i="15"/>
  <c r="L93" i="15"/>
  <c r="J93" i="15"/>
  <c r="I93" i="15"/>
  <c r="H93" i="15"/>
  <c r="G93" i="15"/>
  <c r="F93" i="15"/>
  <c r="E93" i="15"/>
  <c r="D93" i="15"/>
  <c r="C93" i="15"/>
  <c r="AT92" i="15"/>
  <c r="AR92" i="15"/>
  <c r="AQ92" i="15"/>
  <c r="AL92" i="15"/>
  <c r="AK92" i="15"/>
  <c r="AH92" i="15"/>
  <c r="AF92" i="15"/>
  <c r="AE92" i="15"/>
  <c r="Z92" i="15"/>
  <c r="Y92" i="15"/>
  <c r="X92" i="15"/>
  <c r="T92" i="15"/>
  <c r="S92" i="15"/>
  <c r="R92" i="15"/>
  <c r="N92" i="15"/>
  <c r="M92" i="15"/>
  <c r="L92" i="15"/>
  <c r="H92" i="15"/>
  <c r="G92" i="15"/>
  <c r="F92" i="15"/>
  <c r="E92" i="15"/>
  <c r="D92" i="15"/>
  <c r="C92" i="15"/>
  <c r="AR91" i="15"/>
  <c r="AQ91" i="15"/>
  <c r="AM91" i="15"/>
  <c r="AL91" i="15"/>
  <c r="AK91" i="15"/>
  <c r="AH91" i="15"/>
  <c r="AF91" i="15"/>
  <c r="AE91" i="15"/>
  <c r="AB91" i="15"/>
  <c r="AA91" i="15"/>
  <c r="Z91" i="15"/>
  <c r="Y91" i="15"/>
  <c r="X91" i="15"/>
  <c r="T91" i="15"/>
  <c r="S91" i="15"/>
  <c r="R91" i="15"/>
  <c r="O91" i="15"/>
  <c r="N91" i="15"/>
  <c r="M91" i="15"/>
  <c r="L91" i="15"/>
  <c r="J91" i="15"/>
  <c r="H91" i="15"/>
  <c r="G91" i="15"/>
  <c r="F91" i="15"/>
  <c r="E91" i="15"/>
  <c r="D91" i="15"/>
  <c r="AT90" i="15"/>
  <c r="AR90" i="15"/>
  <c r="AQ90" i="15"/>
  <c r="AN90" i="15"/>
  <c r="AM90" i="15"/>
  <c r="AL90" i="15"/>
  <c r="AK90" i="15"/>
  <c r="AF90" i="15"/>
  <c r="AE90" i="15"/>
  <c r="AA90" i="15"/>
  <c r="Z90" i="15"/>
  <c r="Y90" i="15"/>
  <c r="X90" i="15"/>
  <c r="V90" i="15"/>
  <c r="T90" i="15"/>
  <c r="S90" i="15"/>
  <c r="R90" i="15"/>
  <c r="P90" i="15"/>
  <c r="O90" i="15"/>
  <c r="N90" i="15"/>
  <c r="M90" i="15"/>
  <c r="L90" i="15"/>
  <c r="I90" i="15"/>
  <c r="H90" i="15"/>
  <c r="G90" i="15"/>
  <c r="F90" i="15"/>
  <c r="E90" i="15"/>
  <c r="D90" i="15"/>
  <c r="AR89" i="15"/>
  <c r="AQ89" i="15"/>
  <c r="AN89" i="15"/>
  <c r="AL89" i="15"/>
  <c r="AK89" i="15"/>
  <c r="AH89" i="15"/>
  <c r="AF89" i="15"/>
  <c r="AE89" i="15"/>
  <c r="AB89" i="15"/>
  <c r="Z89" i="15"/>
  <c r="Y89" i="15"/>
  <c r="X89" i="15"/>
  <c r="V89" i="15"/>
  <c r="T89" i="15"/>
  <c r="S89" i="15"/>
  <c r="R89" i="15"/>
  <c r="P89" i="15"/>
  <c r="N89" i="15"/>
  <c r="M89" i="15"/>
  <c r="L89" i="15"/>
  <c r="J89" i="15"/>
  <c r="H89" i="15"/>
  <c r="G89" i="15"/>
  <c r="F89" i="15"/>
  <c r="E89" i="15"/>
  <c r="D89" i="15"/>
  <c r="C89" i="15"/>
  <c r="AT88" i="15"/>
  <c r="AS88" i="15"/>
  <c r="AR88" i="15"/>
  <c r="AQ88" i="15"/>
  <c r="AN88" i="15"/>
  <c r="AL88" i="15"/>
  <c r="AK88" i="15"/>
  <c r="AG88" i="15"/>
  <c r="AF88" i="15"/>
  <c r="AE88" i="15"/>
  <c r="AB88" i="15"/>
  <c r="Z88" i="15"/>
  <c r="Y88" i="15"/>
  <c r="X88" i="15"/>
  <c r="V88" i="15"/>
  <c r="U88" i="15"/>
  <c r="T88" i="15"/>
  <c r="S88" i="15"/>
  <c r="R88" i="15"/>
  <c r="P88" i="15"/>
  <c r="N88" i="15"/>
  <c r="M88" i="15"/>
  <c r="L88" i="15"/>
  <c r="J88" i="15"/>
  <c r="I88" i="15"/>
  <c r="H88" i="15"/>
  <c r="G88" i="15"/>
  <c r="F88" i="15"/>
  <c r="E88" i="15"/>
  <c r="D88" i="15"/>
  <c r="C88" i="15"/>
  <c r="AT87" i="15"/>
  <c r="AS87" i="15"/>
  <c r="AR87" i="15"/>
  <c r="AQ87" i="15"/>
  <c r="AM87" i="15"/>
  <c r="AL87" i="15"/>
  <c r="AK87" i="15"/>
  <c r="AH87" i="15"/>
  <c r="AG87" i="15"/>
  <c r="AF87" i="15"/>
  <c r="AE87" i="15"/>
  <c r="AA87" i="15"/>
  <c r="Z87" i="15"/>
  <c r="Y87" i="15"/>
  <c r="X87" i="15"/>
  <c r="V87" i="15"/>
  <c r="U87" i="15"/>
  <c r="T87" i="15"/>
  <c r="S87" i="15"/>
  <c r="R87" i="15"/>
  <c r="O87" i="15"/>
  <c r="N87" i="15"/>
  <c r="M87" i="15"/>
  <c r="L87" i="15"/>
  <c r="J87" i="15"/>
  <c r="I87" i="15"/>
  <c r="H87" i="15"/>
  <c r="G87" i="15"/>
  <c r="F87" i="15"/>
  <c r="E87" i="15"/>
  <c r="D87" i="15"/>
  <c r="C87" i="15"/>
  <c r="AT86" i="15"/>
  <c r="AS86" i="15"/>
  <c r="AR86" i="15"/>
  <c r="AQ86" i="15"/>
  <c r="AN86" i="15"/>
  <c r="AM86" i="15"/>
  <c r="AL86" i="15"/>
  <c r="AK86" i="15"/>
  <c r="AH86" i="15"/>
  <c r="AG86" i="15"/>
  <c r="AF86" i="15"/>
  <c r="AE86" i="15"/>
  <c r="AB86" i="15"/>
  <c r="AA86" i="15"/>
  <c r="Z86" i="15"/>
  <c r="Y86" i="15"/>
  <c r="X86" i="15"/>
  <c r="V86" i="15"/>
  <c r="U86" i="15"/>
  <c r="T86" i="15"/>
  <c r="S86" i="15"/>
  <c r="R86" i="15"/>
  <c r="P86" i="15"/>
  <c r="O86" i="15"/>
  <c r="N86" i="15"/>
  <c r="M86" i="15"/>
  <c r="L86" i="15"/>
  <c r="J86" i="15"/>
  <c r="I86" i="15"/>
  <c r="H86" i="15"/>
  <c r="G86" i="15"/>
  <c r="F86" i="15"/>
  <c r="E86" i="15"/>
  <c r="D86" i="15"/>
  <c r="C86" i="15"/>
  <c r="AT85" i="15"/>
  <c r="AS85" i="15"/>
  <c r="AR85" i="15"/>
  <c r="AQ85" i="15"/>
  <c r="AN85" i="15"/>
  <c r="AM85" i="15"/>
  <c r="AL85" i="15"/>
  <c r="AK85" i="15"/>
  <c r="AH85" i="15"/>
  <c r="AG85" i="15"/>
  <c r="AF85" i="15"/>
  <c r="AE85" i="15"/>
  <c r="AB85" i="15"/>
  <c r="AA85" i="15"/>
  <c r="Z85" i="15"/>
  <c r="Y85" i="15"/>
  <c r="X85" i="15"/>
  <c r="V85" i="15"/>
  <c r="U85" i="15"/>
  <c r="T85" i="15"/>
  <c r="S85" i="15"/>
  <c r="R85" i="15"/>
  <c r="P85" i="15"/>
  <c r="O85" i="15"/>
  <c r="N85" i="15"/>
  <c r="M85" i="15"/>
  <c r="L85" i="15"/>
  <c r="J85" i="15"/>
  <c r="I85" i="15"/>
  <c r="H85" i="15"/>
  <c r="G85" i="15"/>
  <c r="F85" i="15"/>
  <c r="E85" i="15"/>
  <c r="D85" i="15"/>
  <c r="C85" i="15"/>
  <c r="AT84" i="15"/>
  <c r="AS84" i="15"/>
  <c r="AR84" i="15"/>
  <c r="AQ84" i="15"/>
  <c r="AN84" i="15"/>
  <c r="AM84" i="15"/>
  <c r="AL84" i="15"/>
  <c r="AK84" i="15"/>
  <c r="AH84" i="15"/>
  <c r="AG84" i="15"/>
  <c r="AF84" i="15"/>
  <c r="AE84" i="15"/>
  <c r="AB84" i="15"/>
  <c r="AA84" i="15"/>
  <c r="Z84" i="15"/>
  <c r="Y84" i="15"/>
  <c r="X84" i="15"/>
  <c r="V84" i="15"/>
  <c r="U84" i="15"/>
  <c r="T84" i="15"/>
  <c r="S84" i="15"/>
  <c r="R84" i="15"/>
  <c r="P84" i="15"/>
  <c r="O84" i="15"/>
  <c r="N84" i="15"/>
  <c r="M84" i="15"/>
  <c r="L84" i="15"/>
  <c r="J84" i="15"/>
  <c r="I84" i="15"/>
  <c r="H84" i="15"/>
  <c r="G84" i="15"/>
  <c r="F84" i="15"/>
  <c r="E84" i="15"/>
  <c r="D84" i="15"/>
  <c r="C84" i="15"/>
  <c r="AT83" i="15"/>
  <c r="AS83" i="15"/>
  <c r="AR83" i="15"/>
  <c r="AQ83" i="15"/>
  <c r="AN83" i="15"/>
  <c r="AM83" i="15"/>
  <c r="AL83" i="15"/>
  <c r="AK83" i="15"/>
  <c r="AH83" i="15"/>
  <c r="AG83" i="15"/>
  <c r="AF83" i="15"/>
  <c r="AE83" i="15"/>
  <c r="AB83" i="15"/>
  <c r="AA83" i="15"/>
  <c r="Z83" i="15"/>
  <c r="Y83" i="15"/>
  <c r="X83" i="15"/>
  <c r="V83" i="15"/>
  <c r="U83" i="15"/>
  <c r="T83" i="15"/>
  <c r="S83" i="15"/>
  <c r="R83" i="15"/>
  <c r="P83" i="15"/>
  <c r="O83" i="15"/>
  <c r="N83" i="15"/>
  <c r="M83" i="15"/>
  <c r="L83" i="15"/>
  <c r="J83" i="15"/>
  <c r="I83" i="15"/>
  <c r="H83" i="15"/>
  <c r="G83" i="15"/>
  <c r="F83" i="15"/>
  <c r="E83" i="15"/>
  <c r="D83" i="15"/>
  <c r="C83" i="15"/>
  <c r="AT82" i="15"/>
  <c r="AS82" i="15"/>
  <c r="AR82" i="15"/>
  <c r="AQ82" i="15"/>
  <c r="AN82" i="15"/>
  <c r="AM82" i="15"/>
  <c r="AL82" i="15"/>
  <c r="AK82" i="15"/>
  <c r="AH82" i="15"/>
  <c r="AG82" i="15"/>
  <c r="AF82" i="15"/>
  <c r="AE82" i="15"/>
  <c r="AB82" i="15"/>
  <c r="AA82" i="15"/>
  <c r="Z82" i="15"/>
  <c r="Y82" i="15"/>
  <c r="X82" i="15"/>
  <c r="V82" i="15"/>
  <c r="U82" i="15"/>
  <c r="T82" i="15"/>
  <c r="S82" i="15"/>
  <c r="R82" i="15"/>
  <c r="P82" i="15"/>
  <c r="O82" i="15"/>
  <c r="N82" i="15"/>
  <c r="M82" i="15"/>
  <c r="L82" i="15"/>
  <c r="J82" i="15"/>
  <c r="I82" i="15"/>
  <c r="H82" i="15"/>
  <c r="G82" i="15"/>
  <c r="F82" i="15"/>
  <c r="E82" i="15"/>
  <c r="D82" i="15"/>
  <c r="C82" i="15"/>
  <c r="AT81" i="15"/>
  <c r="AS81" i="15"/>
  <c r="AR81" i="15"/>
  <c r="AQ81" i="15"/>
  <c r="AN81" i="15"/>
  <c r="AM81" i="15"/>
  <c r="AL81" i="15"/>
  <c r="AK81" i="15"/>
  <c r="AH81" i="15"/>
  <c r="AG81" i="15"/>
  <c r="AF81" i="15"/>
  <c r="AE81" i="15"/>
  <c r="AB81" i="15"/>
  <c r="AA81" i="15"/>
  <c r="Z81" i="15"/>
  <c r="Y81" i="15"/>
  <c r="X81" i="15"/>
  <c r="V81" i="15"/>
  <c r="U81" i="15"/>
  <c r="T81" i="15"/>
  <c r="S81" i="15"/>
  <c r="R81" i="15"/>
  <c r="P81" i="15"/>
  <c r="O81" i="15"/>
  <c r="N81" i="15"/>
  <c r="M81" i="15"/>
  <c r="L81" i="15"/>
  <c r="J81" i="15"/>
  <c r="I81" i="15"/>
  <c r="H81" i="15"/>
  <c r="G81" i="15"/>
  <c r="F81" i="15"/>
  <c r="E81" i="15"/>
  <c r="D81" i="15"/>
  <c r="C81" i="15"/>
  <c r="AT80" i="15"/>
  <c r="AS80" i="15"/>
  <c r="AR80" i="15"/>
  <c r="AQ80" i="15"/>
  <c r="AN80" i="15"/>
  <c r="AM80" i="15"/>
  <c r="AL80" i="15"/>
  <c r="AK80" i="15"/>
  <c r="AH80" i="15"/>
  <c r="AG80" i="15"/>
  <c r="AF80" i="15"/>
  <c r="AE80" i="15"/>
  <c r="AB80" i="15"/>
  <c r="AA80" i="15"/>
  <c r="Z80" i="15"/>
  <c r="Y80" i="15"/>
  <c r="X80" i="15"/>
  <c r="V80" i="15"/>
  <c r="U80" i="15"/>
  <c r="T80" i="15"/>
  <c r="S80" i="15"/>
  <c r="R80" i="15"/>
  <c r="P80" i="15"/>
  <c r="O80" i="15"/>
  <c r="N80" i="15"/>
  <c r="M80" i="15"/>
  <c r="L80" i="15"/>
  <c r="J80" i="15"/>
  <c r="I80" i="15"/>
  <c r="H80" i="15"/>
  <c r="G80" i="15"/>
  <c r="F80" i="15"/>
  <c r="E80" i="15"/>
  <c r="D80" i="15"/>
  <c r="C80" i="15"/>
  <c r="AT79" i="15"/>
  <c r="AS79" i="15"/>
  <c r="AR79" i="15"/>
  <c r="AQ79" i="15"/>
  <c r="AN79" i="15"/>
  <c r="AM79" i="15"/>
  <c r="AL79" i="15"/>
  <c r="AK79" i="15"/>
  <c r="AH79" i="15"/>
  <c r="AG79" i="15"/>
  <c r="AF79" i="15"/>
  <c r="AE79" i="15"/>
  <c r="AB79" i="15"/>
  <c r="AA79" i="15"/>
  <c r="Z79" i="15"/>
  <c r="Y79" i="15"/>
  <c r="X79" i="15"/>
  <c r="V79" i="15"/>
  <c r="U79" i="15"/>
  <c r="T79" i="15"/>
  <c r="S79" i="15"/>
  <c r="R79" i="15"/>
  <c r="P79" i="15"/>
  <c r="O79" i="15"/>
  <c r="N79" i="15"/>
  <c r="M79" i="15"/>
  <c r="L79" i="15"/>
  <c r="J79" i="15"/>
  <c r="I79" i="15"/>
  <c r="H79" i="15"/>
  <c r="G79" i="15"/>
  <c r="F79" i="15"/>
  <c r="E79" i="15"/>
  <c r="D79" i="15"/>
  <c r="C79" i="15"/>
  <c r="AT78" i="15"/>
  <c r="AS78" i="15"/>
  <c r="AR78" i="15"/>
  <c r="AQ78" i="15"/>
  <c r="AN78" i="15"/>
  <c r="AM78" i="15"/>
  <c r="AL78" i="15"/>
  <c r="AK78" i="15"/>
  <c r="AH78" i="15"/>
  <c r="AG78" i="15"/>
  <c r="AF78" i="15"/>
  <c r="AE78" i="15"/>
  <c r="AB78" i="15"/>
  <c r="AA78" i="15"/>
  <c r="Z78" i="15"/>
  <c r="Y78" i="15"/>
  <c r="X78" i="15"/>
  <c r="V78" i="15"/>
  <c r="U78" i="15"/>
  <c r="T78" i="15"/>
  <c r="S78" i="15"/>
  <c r="R78" i="15"/>
  <c r="P78" i="15"/>
  <c r="O78" i="15"/>
  <c r="N78" i="15"/>
  <c r="M78" i="15"/>
  <c r="L78" i="15"/>
  <c r="J78" i="15"/>
  <c r="I78" i="15"/>
  <c r="H78" i="15"/>
  <c r="G78" i="15"/>
  <c r="F78" i="15"/>
  <c r="E78" i="15"/>
  <c r="D78" i="15"/>
  <c r="C78" i="15"/>
  <c r="AT77" i="15"/>
  <c r="AS77" i="15"/>
  <c r="AR77" i="15"/>
  <c r="AQ77" i="15"/>
  <c r="AN77" i="15"/>
  <c r="AM77" i="15"/>
  <c r="AL77" i="15"/>
  <c r="AK77" i="15"/>
  <c r="AH77" i="15"/>
  <c r="AG77" i="15"/>
  <c r="AF77" i="15"/>
  <c r="AE77" i="15"/>
  <c r="AB77" i="15"/>
  <c r="AA77" i="15"/>
  <c r="Z77" i="15"/>
  <c r="Y77" i="15"/>
  <c r="X77" i="15"/>
  <c r="V77" i="15"/>
  <c r="U77" i="15"/>
  <c r="T77" i="15"/>
  <c r="S77" i="15"/>
  <c r="R77" i="15"/>
  <c r="P77" i="15"/>
  <c r="O77" i="15"/>
  <c r="N77" i="15"/>
  <c r="M77" i="15"/>
  <c r="L77" i="15"/>
  <c r="J77" i="15"/>
  <c r="I77" i="15"/>
  <c r="H77" i="15"/>
  <c r="G77" i="15"/>
  <c r="F77" i="15"/>
  <c r="E77" i="15"/>
  <c r="D77" i="15"/>
  <c r="C77" i="15"/>
  <c r="AT76" i="15"/>
  <c r="AS76" i="15"/>
  <c r="AR76" i="15"/>
  <c r="AQ76" i="15"/>
  <c r="AN76" i="15"/>
  <c r="AM76" i="15"/>
  <c r="AL76" i="15"/>
  <c r="AK76" i="15"/>
  <c r="AH76" i="15"/>
  <c r="AG76" i="15"/>
  <c r="AF76" i="15"/>
  <c r="AE76" i="15"/>
  <c r="AB76" i="15"/>
  <c r="AA76" i="15"/>
  <c r="Z76" i="15"/>
  <c r="Y76" i="15"/>
  <c r="X76" i="15"/>
  <c r="V76" i="15"/>
  <c r="U76" i="15"/>
  <c r="T76" i="15"/>
  <c r="S76" i="15"/>
  <c r="R76" i="15"/>
  <c r="P76" i="15"/>
  <c r="O76" i="15"/>
  <c r="N76" i="15"/>
  <c r="M76" i="15"/>
  <c r="L76" i="15"/>
  <c r="J76" i="15"/>
  <c r="I76" i="15"/>
  <c r="H76" i="15"/>
  <c r="G76" i="15"/>
  <c r="F76" i="15"/>
  <c r="E76" i="15"/>
  <c r="D76" i="15"/>
  <c r="C76" i="15"/>
  <c r="AT75" i="15"/>
  <c r="AS75" i="15"/>
  <c r="AR75" i="15"/>
  <c r="AQ75" i="15"/>
  <c r="AN75" i="15"/>
  <c r="AM75" i="15"/>
  <c r="AL75" i="15"/>
  <c r="AK75" i="15"/>
  <c r="AH75" i="15"/>
  <c r="AG75" i="15"/>
  <c r="AF75" i="15"/>
  <c r="AE75" i="15"/>
  <c r="AB75" i="15"/>
  <c r="AA75" i="15"/>
  <c r="Z75" i="15"/>
  <c r="Y75" i="15"/>
  <c r="X75" i="15"/>
  <c r="V75" i="15"/>
  <c r="U75" i="15"/>
  <c r="T75" i="15"/>
  <c r="S75" i="15"/>
  <c r="R75" i="15"/>
  <c r="P75" i="15"/>
  <c r="O75" i="15"/>
  <c r="N75" i="15"/>
  <c r="M75" i="15"/>
  <c r="L75" i="15"/>
  <c r="J75" i="15"/>
  <c r="I75" i="15"/>
  <c r="H75" i="15"/>
  <c r="G75" i="15"/>
  <c r="F75" i="15"/>
  <c r="E75" i="15"/>
  <c r="D75" i="15"/>
  <c r="C75" i="15"/>
  <c r="AT74" i="15"/>
  <c r="AS74" i="15"/>
  <c r="AR74" i="15"/>
  <c r="AQ74" i="15"/>
  <c r="AN74" i="15"/>
  <c r="AM74" i="15"/>
  <c r="AL74" i="15"/>
  <c r="AK74" i="15"/>
  <c r="AH74" i="15"/>
  <c r="AG74" i="15"/>
  <c r="AF74" i="15"/>
  <c r="AE74" i="15"/>
  <c r="AB74" i="15"/>
  <c r="AA74" i="15"/>
  <c r="Z74" i="15"/>
  <c r="Y74" i="15"/>
  <c r="X74" i="15"/>
  <c r="V74" i="15"/>
  <c r="U74" i="15"/>
  <c r="T74" i="15"/>
  <c r="S74" i="15"/>
  <c r="R74" i="15"/>
  <c r="P74" i="15"/>
  <c r="O74" i="15"/>
  <c r="N74" i="15"/>
  <c r="M74" i="15"/>
  <c r="L74" i="15"/>
  <c r="J74" i="15"/>
  <c r="I74" i="15"/>
  <c r="H74" i="15"/>
  <c r="G74" i="15"/>
  <c r="F74" i="15"/>
  <c r="E74" i="15"/>
  <c r="D74" i="15"/>
  <c r="C74" i="15"/>
  <c r="AT73" i="15"/>
  <c r="AS73" i="15"/>
  <c r="AR73" i="15"/>
  <c r="AQ73" i="15"/>
  <c r="AN73" i="15"/>
  <c r="AM73" i="15"/>
  <c r="AL73" i="15"/>
  <c r="AK73" i="15"/>
  <c r="AH73" i="15"/>
  <c r="AG73" i="15"/>
  <c r="AF73" i="15"/>
  <c r="AE73" i="15"/>
  <c r="AB73" i="15"/>
  <c r="AA73" i="15"/>
  <c r="Z73" i="15"/>
  <c r="Y73" i="15"/>
  <c r="X73" i="15"/>
  <c r="V73" i="15"/>
  <c r="U73" i="15"/>
  <c r="T73" i="15"/>
  <c r="S73" i="15"/>
  <c r="R73" i="15"/>
  <c r="P73" i="15"/>
  <c r="O73" i="15"/>
  <c r="N73" i="15"/>
  <c r="M73" i="15"/>
  <c r="L73" i="15"/>
  <c r="J73" i="15"/>
  <c r="I73" i="15"/>
  <c r="H73" i="15"/>
  <c r="G73" i="15"/>
  <c r="F73" i="15"/>
  <c r="E73" i="15"/>
  <c r="D73" i="15"/>
  <c r="C73" i="15"/>
  <c r="AT72" i="15"/>
  <c r="AS72" i="15"/>
  <c r="AR72" i="15"/>
  <c r="AQ72" i="15"/>
  <c r="AN72" i="15"/>
  <c r="AM72" i="15"/>
  <c r="AL72" i="15"/>
  <c r="AK72" i="15"/>
  <c r="AH72" i="15"/>
  <c r="AG72" i="15"/>
  <c r="AF72" i="15"/>
  <c r="AE72" i="15"/>
  <c r="AB72" i="15"/>
  <c r="AA72" i="15"/>
  <c r="Z72" i="15"/>
  <c r="Y72" i="15"/>
  <c r="X72" i="15"/>
  <c r="V72" i="15"/>
  <c r="U72" i="15"/>
  <c r="T72" i="15"/>
  <c r="S72" i="15"/>
  <c r="R72" i="15"/>
  <c r="P72" i="15"/>
  <c r="O72" i="15"/>
  <c r="N72" i="15"/>
  <c r="M72" i="15"/>
  <c r="L72" i="15"/>
  <c r="J72" i="15"/>
  <c r="I72" i="15"/>
  <c r="H72" i="15"/>
  <c r="G72" i="15"/>
  <c r="F72" i="15"/>
  <c r="E72" i="15"/>
  <c r="D72" i="15"/>
  <c r="C72" i="15"/>
  <c r="AT71" i="15"/>
  <c r="AS71" i="15"/>
  <c r="AR71" i="15"/>
  <c r="AQ71" i="15"/>
  <c r="AN71" i="15"/>
  <c r="AM71" i="15"/>
  <c r="AL71" i="15"/>
  <c r="AK71" i="15"/>
  <c r="AH71" i="15"/>
  <c r="AG71" i="15"/>
  <c r="AF71" i="15"/>
  <c r="AE71" i="15"/>
  <c r="AB71" i="15"/>
  <c r="AA71" i="15"/>
  <c r="Z71" i="15"/>
  <c r="Y71" i="15"/>
  <c r="X71" i="15"/>
  <c r="V71" i="15"/>
  <c r="U71" i="15"/>
  <c r="T71" i="15"/>
  <c r="S71" i="15"/>
  <c r="R71" i="15"/>
  <c r="P71" i="15"/>
  <c r="O71" i="15"/>
  <c r="N71" i="15"/>
  <c r="M71" i="15"/>
  <c r="L71" i="15"/>
  <c r="J71" i="15"/>
  <c r="I71" i="15"/>
  <c r="H71" i="15"/>
  <c r="G71" i="15"/>
  <c r="F71" i="15"/>
  <c r="E71" i="15"/>
  <c r="D71" i="15"/>
  <c r="C71" i="15"/>
  <c r="AT70" i="15"/>
  <c r="AS70" i="15"/>
  <c r="AR70" i="15"/>
  <c r="AQ70" i="15"/>
  <c r="AN70" i="15"/>
  <c r="AM70" i="15"/>
  <c r="AL70" i="15"/>
  <c r="AK70" i="15"/>
  <c r="AH70" i="15"/>
  <c r="AG70" i="15"/>
  <c r="AF70" i="15"/>
  <c r="AE70" i="15"/>
  <c r="AB70" i="15"/>
  <c r="AA70" i="15"/>
  <c r="Z70" i="15"/>
  <c r="Y70" i="15"/>
  <c r="X70" i="15"/>
  <c r="V70" i="15"/>
  <c r="U70" i="15"/>
  <c r="T70" i="15"/>
  <c r="S70" i="15"/>
  <c r="R70" i="15"/>
  <c r="P70" i="15"/>
  <c r="O70" i="15"/>
  <c r="N70" i="15"/>
  <c r="M70" i="15"/>
  <c r="L70" i="15"/>
  <c r="J70" i="15"/>
  <c r="I70" i="15"/>
  <c r="H70" i="15"/>
  <c r="G70" i="15"/>
  <c r="F70" i="15"/>
  <c r="E70" i="15"/>
  <c r="D70" i="15"/>
  <c r="C70" i="15"/>
  <c r="AT69" i="15"/>
  <c r="AS69" i="15"/>
  <c r="AR69" i="15"/>
  <c r="AQ69" i="15"/>
  <c r="AN69" i="15"/>
  <c r="AM69" i="15"/>
  <c r="AL69" i="15"/>
  <c r="AK69" i="15"/>
  <c r="AH69" i="15"/>
  <c r="AG69" i="15"/>
  <c r="AF69" i="15"/>
  <c r="AE69" i="15"/>
  <c r="AB69" i="15"/>
  <c r="AA69" i="15"/>
  <c r="Z69" i="15"/>
  <c r="Y69" i="15"/>
  <c r="X69" i="15"/>
  <c r="V69" i="15"/>
  <c r="U69" i="15"/>
  <c r="T69" i="15"/>
  <c r="S69" i="15"/>
  <c r="R69" i="15"/>
  <c r="P69" i="15"/>
  <c r="O69" i="15"/>
  <c r="N69" i="15"/>
  <c r="M69" i="15"/>
  <c r="L69" i="15"/>
  <c r="J69" i="15"/>
  <c r="I69" i="15"/>
  <c r="H69" i="15"/>
  <c r="G69" i="15"/>
  <c r="F69" i="15"/>
  <c r="E69" i="15"/>
  <c r="D69" i="15"/>
  <c r="C69" i="15"/>
  <c r="AT68" i="15"/>
  <c r="AS68" i="15"/>
  <c r="AR68" i="15"/>
  <c r="AQ68" i="15"/>
  <c r="AN68" i="15"/>
  <c r="AM68" i="15"/>
  <c r="AL68" i="15"/>
  <c r="AK68" i="15"/>
  <c r="AH68" i="15"/>
  <c r="AG68" i="15"/>
  <c r="AF68" i="15"/>
  <c r="AE68" i="15"/>
  <c r="AB68" i="15"/>
  <c r="AA68" i="15"/>
  <c r="Z68" i="15"/>
  <c r="Y68" i="15"/>
  <c r="X68" i="15"/>
  <c r="V68" i="15"/>
  <c r="U68" i="15"/>
  <c r="T68" i="15"/>
  <c r="S68" i="15"/>
  <c r="R68" i="15"/>
  <c r="P68" i="15"/>
  <c r="O68" i="15"/>
  <c r="N68" i="15"/>
  <c r="M68" i="15"/>
  <c r="L68" i="15"/>
  <c r="J68" i="15"/>
  <c r="I68" i="15"/>
  <c r="H68" i="15"/>
  <c r="G68" i="15"/>
  <c r="F68" i="15"/>
  <c r="E68" i="15"/>
  <c r="D68" i="15"/>
  <c r="C68" i="15"/>
  <c r="AT67" i="15"/>
  <c r="AS67" i="15"/>
  <c r="AR67" i="15"/>
  <c r="AQ67" i="15"/>
  <c r="AN67" i="15"/>
  <c r="AM67" i="15"/>
  <c r="AL67" i="15"/>
  <c r="AK67" i="15"/>
  <c r="AH67" i="15"/>
  <c r="AG67" i="15"/>
  <c r="AF67" i="15"/>
  <c r="AE67" i="15"/>
  <c r="AB67" i="15"/>
  <c r="AA67" i="15"/>
  <c r="Z67" i="15"/>
  <c r="Y67" i="15"/>
  <c r="X67" i="15"/>
  <c r="V67" i="15"/>
  <c r="U67" i="15"/>
  <c r="T67" i="15"/>
  <c r="S67" i="15"/>
  <c r="R67" i="15"/>
  <c r="P67" i="15"/>
  <c r="O67" i="15"/>
  <c r="N67" i="15"/>
  <c r="M67" i="15"/>
  <c r="L67" i="15"/>
  <c r="J67" i="15"/>
  <c r="I67" i="15"/>
  <c r="H67" i="15"/>
  <c r="G67" i="15"/>
  <c r="F67" i="15"/>
  <c r="E67" i="15"/>
  <c r="D67" i="15"/>
  <c r="C67" i="15"/>
  <c r="AT66" i="15"/>
  <c r="AS66" i="15"/>
  <c r="AR66" i="15"/>
  <c r="AQ66" i="15"/>
  <c r="AN66" i="15"/>
  <c r="AM66" i="15"/>
  <c r="AL66" i="15"/>
  <c r="AK66" i="15"/>
  <c r="AH66" i="15"/>
  <c r="AG66" i="15"/>
  <c r="AF66" i="15"/>
  <c r="AE66" i="15"/>
  <c r="AB66" i="15"/>
  <c r="AA66" i="15"/>
  <c r="Z66" i="15"/>
  <c r="Y66" i="15"/>
  <c r="X66" i="15"/>
  <c r="V66" i="15"/>
  <c r="U66" i="15"/>
  <c r="T66" i="15"/>
  <c r="S66" i="15"/>
  <c r="R66" i="15"/>
  <c r="P66" i="15"/>
  <c r="O66" i="15"/>
  <c r="N66" i="15"/>
  <c r="M66" i="15"/>
  <c r="L66" i="15"/>
  <c r="J66" i="15"/>
  <c r="I66" i="15"/>
  <c r="H66" i="15"/>
  <c r="G66" i="15"/>
  <c r="F66" i="15"/>
  <c r="E66" i="15"/>
  <c r="D66" i="15"/>
  <c r="C66" i="15"/>
  <c r="AT65" i="15"/>
  <c r="AS65" i="15"/>
  <c r="AR65" i="15"/>
  <c r="AQ65" i="15"/>
  <c r="AN65" i="15"/>
  <c r="AM65" i="15"/>
  <c r="AL65" i="15"/>
  <c r="AK65" i="15"/>
  <c r="AH65" i="15"/>
  <c r="AG65" i="15"/>
  <c r="AF65" i="15"/>
  <c r="AE65" i="15"/>
  <c r="AB65" i="15"/>
  <c r="AA65" i="15"/>
  <c r="Z65" i="15"/>
  <c r="Y65" i="15"/>
  <c r="X65" i="15"/>
  <c r="V65" i="15"/>
  <c r="U65" i="15"/>
  <c r="T65" i="15"/>
  <c r="S65" i="15"/>
  <c r="R65" i="15"/>
  <c r="P65" i="15"/>
  <c r="O65" i="15"/>
  <c r="N65" i="15"/>
  <c r="M65" i="15"/>
  <c r="L65" i="15"/>
  <c r="J65" i="15"/>
  <c r="I65" i="15"/>
  <c r="H65" i="15"/>
  <c r="G65" i="15"/>
  <c r="F65" i="15"/>
  <c r="E65" i="15"/>
  <c r="D65" i="15"/>
  <c r="C65" i="15"/>
  <c r="AT64" i="15"/>
  <c r="AS64" i="15"/>
  <c r="AR64" i="15"/>
  <c r="AQ64" i="15"/>
  <c r="AN64" i="15"/>
  <c r="AM64" i="15"/>
  <c r="AL64" i="15"/>
  <c r="AK64" i="15"/>
  <c r="AH64" i="15"/>
  <c r="AG64" i="15"/>
  <c r="AF64" i="15"/>
  <c r="AE64" i="15"/>
  <c r="AB64" i="15"/>
  <c r="AA64" i="15"/>
  <c r="Z64" i="15"/>
  <c r="Y64" i="15"/>
  <c r="X64" i="15"/>
  <c r="V64" i="15"/>
  <c r="U64" i="15"/>
  <c r="T64" i="15"/>
  <c r="S64" i="15"/>
  <c r="R64" i="15"/>
  <c r="P64" i="15"/>
  <c r="O64" i="15"/>
  <c r="N64" i="15"/>
  <c r="M64" i="15"/>
  <c r="L64" i="15"/>
  <c r="J64" i="15"/>
  <c r="I64" i="15"/>
  <c r="H64" i="15"/>
  <c r="G64" i="15"/>
  <c r="F64" i="15"/>
  <c r="E64" i="15"/>
  <c r="D64" i="15"/>
  <c r="C64" i="15"/>
  <c r="AT63" i="15"/>
  <c r="AS63" i="15"/>
  <c r="AR63" i="15"/>
  <c r="AQ63" i="15"/>
  <c r="AN63" i="15"/>
  <c r="AM63" i="15"/>
  <c r="AL63" i="15"/>
  <c r="AK63" i="15"/>
  <c r="AH63" i="15"/>
  <c r="AG63" i="15"/>
  <c r="AF63" i="15"/>
  <c r="AE63" i="15"/>
  <c r="AB63" i="15"/>
  <c r="AA63" i="15"/>
  <c r="Z63" i="15"/>
  <c r="Y63" i="15"/>
  <c r="X63" i="15"/>
  <c r="V63" i="15"/>
  <c r="U63" i="15"/>
  <c r="T63" i="15"/>
  <c r="S63" i="15"/>
  <c r="R63" i="15"/>
  <c r="P63" i="15"/>
  <c r="O63" i="15"/>
  <c r="N63" i="15"/>
  <c r="M63" i="15"/>
  <c r="L63" i="15"/>
  <c r="J63" i="15"/>
  <c r="I63" i="15"/>
  <c r="H63" i="15"/>
  <c r="G63" i="15"/>
  <c r="F63" i="15"/>
  <c r="E63" i="15"/>
  <c r="D63" i="15"/>
  <c r="C63" i="15"/>
  <c r="AT62" i="15"/>
  <c r="AS62" i="15"/>
  <c r="AR62" i="15"/>
  <c r="AQ62" i="15"/>
  <c r="AN62" i="15"/>
  <c r="AM62" i="15"/>
  <c r="AL62" i="15"/>
  <c r="AK62" i="15"/>
  <c r="AH62" i="15"/>
  <c r="AG62" i="15"/>
  <c r="AF62" i="15"/>
  <c r="AE62" i="15"/>
  <c r="AB62" i="15"/>
  <c r="AA62" i="15"/>
  <c r="Z62" i="15"/>
  <c r="Y62" i="15"/>
  <c r="X62" i="15"/>
  <c r="V62" i="15"/>
  <c r="U62" i="15"/>
  <c r="T62" i="15"/>
  <c r="S62" i="15"/>
  <c r="R62" i="15"/>
  <c r="P62" i="15"/>
  <c r="O62" i="15"/>
  <c r="N62" i="15"/>
  <c r="M62" i="15"/>
  <c r="L62" i="15"/>
  <c r="J62" i="15"/>
  <c r="I62" i="15"/>
  <c r="H62" i="15"/>
  <c r="G62" i="15"/>
  <c r="F62" i="15"/>
  <c r="E62" i="15"/>
  <c r="D62" i="15"/>
  <c r="C62" i="15"/>
  <c r="AT61" i="15"/>
  <c r="AS61" i="15"/>
  <c r="AR61" i="15"/>
  <c r="AQ61" i="15"/>
  <c r="AN61" i="15"/>
  <c r="AM61" i="15"/>
  <c r="AL61" i="15"/>
  <c r="AK61" i="15"/>
  <c r="AH61" i="15"/>
  <c r="AG61" i="15"/>
  <c r="AF61" i="15"/>
  <c r="AE61" i="15"/>
  <c r="AB61" i="15"/>
  <c r="AA61" i="15"/>
  <c r="Z61" i="15"/>
  <c r="Y61" i="15"/>
  <c r="X61" i="15"/>
  <c r="V61" i="15"/>
  <c r="U61" i="15"/>
  <c r="T61" i="15"/>
  <c r="S61" i="15"/>
  <c r="R61" i="15"/>
  <c r="P61" i="15"/>
  <c r="O61" i="15"/>
  <c r="N61" i="15"/>
  <c r="M61" i="15"/>
  <c r="L61" i="15"/>
  <c r="J61" i="15"/>
  <c r="I61" i="15"/>
  <c r="H61" i="15"/>
  <c r="G61" i="15"/>
  <c r="F61" i="15"/>
  <c r="E61" i="15"/>
  <c r="D61" i="15"/>
  <c r="C61" i="15"/>
  <c r="AT60" i="15"/>
  <c r="AS60" i="15"/>
  <c r="AR60" i="15"/>
  <c r="AQ60" i="15"/>
  <c r="AN60" i="15"/>
  <c r="AM60" i="15"/>
  <c r="AL60" i="15"/>
  <c r="AK60" i="15"/>
  <c r="AH60" i="15"/>
  <c r="AG60" i="15"/>
  <c r="AF60" i="15"/>
  <c r="AE60" i="15"/>
  <c r="AB60" i="15"/>
  <c r="AA60" i="15"/>
  <c r="Z60" i="15"/>
  <c r="Y60" i="15"/>
  <c r="X60" i="15"/>
  <c r="V60" i="15"/>
  <c r="U60" i="15"/>
  <c r="T60" i="15"/>
  <c r="S60" i="15"/>
  <c r="R60" i="15"/>
  <c r="P60" i="15"/>
  <c r="O60" i="15"/>
  <c r="N60" i="15"/>
  <c r="M60" i="15"/>
  <c r="L60" i="15"/>
  <c r="J60" i="15"/>
  <c r="I60" i="15"/>
  <c r="H60" i="15"/>
  <c r="G60" i="15"/>
  <c r="F60" i="15"/>
  <c r="E60" i="15"/>
  <c r="D60" i="15"/>
  <c r="C60" i="15"/>
  <c r="AT59" i="15"/>
  <c r="AS59" i="15"/>
  <c r="AR59" i="15"/>
  <c r="AQ59" i="15"/>
  <c r="AN59" i="15"/>
  <c r="AM59" i="15"/>
  <c r="AL59" i="15"/>
  <c r="AK59" i="15"/>
  <c r="AH59" i="15"/>
  <c r="AG59" i="15"/>
  <c r="AF59" i="15"/>
  <c r="AE59" i="15"/>
  <c r="AB59" i="15"/>
  <c r="AA59" i="15"/>
  <c r="Z59" i="15"/>
  <c r="Y59" i="15"/>
  <c r="X59" i="15"/>
  <c r="V59" i="15"/>
  <c r="U59" i="15"/>
  <c r="T59" i="15"/>
  <c r="S59" i="15"/>
  <c r="R59" i="15"/>
  <c r="P59" i="15"/>
  <c r="O59" i="15"/>
  <c r="N59" i="15"/>
  <c r="M59" i="15"/>
  <c r="L59" i="15"/>
  <c r="J59" i="15"/>
  <c r="I59" i="15"/>
  <c r="H59" i="15"/>
  <c r="G59" i="15"/>
  <c r="F59" i="15"/>
  <c r="E59" i="15"/>
  <c r="D59" i="15"/>
  <c r="C59" i="15"/>
  <c r="AT58" i="15"/>
  <c r="AS58" i="15"/>
  <c r="AR58" i="15"/>
  <c r="AQ58" i="15"/>
  <c r="AN58" i="15"/>
  <c r="AM58" i="15"/>
  <c r="AL58" i="15"/>
  <c r="AK58" i="15"/>
  <c r="AH58" i="15"/>
  <c r="AG58" i="15"/>
  <c r="AF58" i="15"/>
  <c r="AE58" i="15"/>
  <c r="AB58" i="15"/>
  <c r="AA58" i="15"/>
  <c r="Z58" i="15"/>
  <c r="Y58" i="15"/>
  <c r="X58" i="15"/>
  <c r="V58" i="15"/>
  <c r="U58" i="15"/>
  <c r="T58" i="15"/>
  <c r="S58" i="15"/>
  <c r="R58" i="15"/>
  <c r="P58" i="15"/>
  <c r="O58" i="15"/>
  <c r="N58" i="15"/>
  <c r="M58" i="15"/>
  <c r="L58" i="15"/>
  <c r="J58" i="15"/>
  <c r="I58" i="15"/>
  <c r="H58" i="15"/>
  <c r="G58" i="15"/>
  <c r="F58" i="15"/>
  <c r="E58" i="15"/>
  <c r="D58" i="15"/>
  <c r="C58" i="15"/>
  <c r="AT57" i="15"/>
  <c r="AS57" i="15"/>
  <c r="AR57" i="15"/>
  <c r="AQ57" i="15"/>
  <c r="AN57" i="15"/>
  <c r="AM57" i="15"/>
  <c r="AL57" i="15"/>
  <c r="AK57" i="15"/>
  <c r="AH57" i="15"/>
  <c r="AG57" i="15"/>
  <c r="AF57" i="15"/>
  <c r="AE57" i="15"/>
  <c r="AB57" i="15"/>
  <c r="AA57" i="15"/>
  <c r="Z57" i="15"/>
  <c r="Y57" i="15"/>
  <c r="X57" i="15"/>
  <c r="V57" i="15"/>
  <c r="U57" i="15"/>
  <c r="T57" i="15"/>
  <c r="S57" i="15"/>
  <c r="R57" i="15"/>
  <c r="P57" i="15"/>
  <c r="O57" i="15"/>
  <c r="N57" i="15"/>
  <c r="M57" i="15"/>
  <c r="L57" i="15"/>
  <c r="J57" i="15"/>
  <c r="I57" i="15"/>
  <c r="H57" i="15"/>
  <c r="G57" i="15"/>
  <c r="F57" i="15"/>
  <c r="E57" i="15"/>
  <c r="D57" i="15"/>
  <c r="C57" i="15"/>
  <c r="AT56" i="15"/>
  <c r="AS56" i="15"/>
  <c r="AR56" i="15"/>
  <c r="AQ56" i="15"/>
  <c r="AN56" i="15"/>
  <c r="AM56" i="15"/>
  <c r="AL56" i="15"/>
  <c r="AK56" i="15"/>
  <c r="AH56" i="15"/>
  <c r="AG56" i="15"/>
  <c r="AF56" i="15"/>
  <c r="AE56" i="15"/>
  <c r="AB56" i="15"/>
  <c r="AA56" i="15"/>
  <c r="Z56" i="15"/>
  <c r="Y56" i="15"/>
  <c r="X56" i="15"/>
  <c r="V56" i="15"/>
  <c r="U56" i="15"/>
  <c r="T56" i="15"/>
  <c r="S56" i="15"/>
  <c r="R56" i="15"/>
  <c r="P56" i="15"/>
  <c r="O56" i="15"/>
  <c r="N56" i="15"/>
  <c r="M56" i="15"/>
  <c r="L56" i="15"/>
  <c r="J56" i="15"/>
  <c r="I56" i="15"/>
  <c r="H56" i="15"/>
  <c r="G56" i="15"/>
  <c r="F56" i="15"/>
  <c r="E56" i="15"/>
  <c r="D56" i="15"/>
  <c r="C56" i="15"/>
  <c r="AT55" i="15"/>
  <c r="AS55" i="15"/>
  <c r="AR55" i="15"/>
  <c r="AQ55" i="15"/>
  <c r="AN55" i="15"/>
  <c r="AM55" i="15"/>
  <c r="AL55" i="15"/>
  <c r="AK55" i="15"/>
  <c r="AH55" i="15"/>
  <c r="AG55" i="15"/>
  <c r="AF55" i="15"/>
  <c r="AE55" i="15"/>
  <c r="AB55" i="15"/>
  <c r="AA55" i="15"/>
  <c r="Z55" i="15"/>
  <c r="Y55" i="15"/>
  <c r="X55" i="15"/>
  <c r="V55" i="15"/>
  <c r="U55" i="15"/>
  <c r="T55" i="15"/>
  <c r="S55" i="15"/>
  <c r="R55" i="15"/>
  <c r="P55" i="15"/>
  <c r="O55" i="15"/>
  <c r="N55" i="15"/>
  <c r="M55" i="15"/>
  <c r="L55" i="15"/>
  <c r="J55" i="15"/>
  <c r="I55" i="15"/>
  <c r="H55" i="15"/>
  <c r="G55" i="15"/>
  <c r="F55" i="15"/>
  <c r="E55" i="15"/>
  <c r="D55" i="15"/>
  <c r="C55" i="15"/>
  <c r="AT54" i="15"/>
  <c r="AS54" i="15"/>
  <c r="AR54" i="15"/>
  <c r="AQ54" i="15"/>
  <c r="AN54" i="15"/>
  <c r="AM54" i="15"/>
  <c r="AL54" i="15"/>
  <c r="AK54" i="15"/>
  <c r="AH54" i="15"/>
  <c r="AG54" i="15"/>
  <c r="AF54" i="15"/>
  <c r="AE54" i="15"/>
  <c r="AB54" i="15"/>
  <c r="AA54" i="15"/>
  <c r="Z54" i="15"/>
  <c r="Y54" i="15"/>
  <c r="X54" i="15"/>
  <c r="V54" i="15"/>
  <c r="U54" i="15"/>
  <c r="T54" i="15"/>
  <c r="S54" i="15"/>
  <c r="R54" i="15"/>
  <c r="P54" i="15"/>
  <c r="O54" i="15"/>
  <c r="N54" i="15"/>
  <c r="M54" i="15"/>
  <c r="L54" i="15"/>
  <c r="J54" i="15"/>
  <c r="I54" i="15"/>
  <c r="H54" i="15"/>
  <c r="G54" i="15"/>
  <c r="F54" i="15"/>
  <c r="E54" i="15"/>
  <c r="D54" i="15"/>
  <c r="C54" i="15"/>
  <c r="AT53" i="15"/>
  <c r="AS53" i="15"/>
  <c r="AR53" i="15"/>
  <c r="AQ53" i="15"/>
  <c r="AN53" i="15"/>
  <c r="AM53" i="15"/>
  <c r="AL53" i="15"/>
  <c r="AK53" i="15"/>
  <c r="AH53" i="15"/>
  <c r="AG53" i="15"/>
  <c r="AF53" i="15"/>
  <c r="AE53" i="15"/>
  <c r="AB53" i="15"/>
  <c r="AA53" i="15"/>
  <c r="Z53" i="15"/>
  <c r="Y53" i="15"/>
  <c r="X53" i="15"/>
  <c r="V53" i="15"/>
  <c r="U53" i="15"/>
  <c r="T53" i="15"/>
  <c r="S53" i="15"/>
  <c r="R53" i="15"/>
  <c r="P53" i="15"/>
  <c r="O53" i="15"/>
  <c r="N53" i="15"/>
  <c r="M53" i="15"/>
  <c r="L53" i="15"/>
  <c r="J53" i="15"/>
  <c r="I53" i="15"/>
  <c r="H53" i="15"/>
  <c r="G53" i="15"/>
  <c r="F53" i="15"/>
  <c r="E53" i="15"/>
  <c r="D53" i="15"/>
  <c r="C53" i="15"/>
  <c r="AT52" i="15"/>
  <c r="AS52" i="15"/>
  <c r="AR52" i="15"/>
  <c r="AQ52" i="15"/>
  <c r="AN52" i="15"/>
  <c r="AM52" i="15"/>
  <c r="AL52" i="15"/>
  <c r="AK52" i="15"/>
  <c r="AH52" i="15"/>
  <c r="AG52" i="15"/>
  <c r="AF52" i="15"/>
  <c r="AE52" i="15"/>
  <c r="AB52" i="15"/>
  <c r="AA52" i="15"/>
  <c r="Z52" i="15"/>
  <c r="Y52" i="15"/>
  <c r="X52" i="15"/>
  <c r="V52" i="15"/>
  <c r="U52" i="15"/>
  <c r="T52" i="15"/>
  <c r="S52" i="15"/>
  <c r="R52" i="15"/>
  <c r="P52" i="15"/>
  <c r="O52" i="15"/>
  <c r="N52" i="15"/>
  <c r="M52" i="15"/>
  <c r="L52" i="15"/>
  <c r="J52" i="15"/>
  <c r="I52" i="15"/>
  <c r="H52" i="15"/>
  <c r="G52" i="15"/>
  <c r="F52" i="15"/>
  <c r="E52" i="15"/>
  <c r="D52" i="15"/>
  <c r="C52" i="15"/>
  <c r="AT51" i="15"/>
  <c r="AS51" i="15"/>
  <c r="AR51" i="15"/>
  <c r="AQ51" i="15"/>
  <c r="AN51" i="15"/>
  <c r="AM51" i="15"/>
  <c r="AL51" i="15"/>
  <c r="AK51" i="15"/>
  <c r="AH51" i="15"/>
  <c r="AG51" i="15"/>
  <c r="AF51" i="15"/>
  <c r="AE51" i="15"/>
  <c r="AB51" i="15"/>
  <c r="AA51" i="15"/>
  <c r="Z51" i="15"/>
  <c r="Y51" i="15"/>
  <c r="X51" i="15"/>
  <c r="V51" i="15"/>
  <c r="U51" i="15"/>
  <c r="T51" i="15"/>
  <c r="S51" i="15"/>
  <c r="R51" i="15"/>
  <c r="P51" i="15"/>
  <c r="O51" i="15"/>
  <c r="N51" i="15"/>
  <c r="M51" i="15"/>
  <c r="L51" i="15"/>
  <c r="J51" i="15"/>
  <c r="I51" i="15"/>
  <c r="H51" i="15"/>
  <c r="G51" i="15"/>
  <c r="F51" i="15"/>
  <c r="E51" i="15"/>
  <c r="D51" i="15"/>
  <c r="C51" i="15"/>
  <c r="AT50" i="15"/>
  <c r="AS50" i="15"/>
  <c r="AR50" i="15"/>
  <c r="AQ50" i="15"/>
  <c r="AN50" i="15"/>
  <c r="AM50" i="15"/>
  <c r="AL50" i="15"/>
  <c r="AK50" i="15"/>
  <c r="AH50" i="15"/>
  <c r="AG50" i="15"/>
  <c r="AF50" i="15"/>
  <c r="AE50" i="15"/>
  <c r="AB50" i="15"/>
  <c r="AA50" i="15"/>
  <c r="Z50" i="15"/>
  <c r="Y50" i="15"/>
  <c r="X50" i="15"/>
  <c r="V50" i="15"/>
  <c r="U50" i="15"/>
  <c r="T50" i="15"/>
  <c r="S50" i="15"/>
  <c r="R50" i="15"/>
  <c r="P50" i="15"/>
  <c r="O50" i="15"/>
  <c r="N50" i="15"/>
  <c r="M50" i="15"/>
  <c r="L50" i="15"/>
  <c r="J50" i="15"/>
  <c r="I50" i="15"/>
  <c r="H50" i="15"/>
  <c r="G50" i="15"/>
  <c r="F50" i="15"/>
  <c r="E50" i="15"/>
  <c r="D50" i="15"/>
  <c r="C50" i="15"/>
  <c r="AT49" i="15"/>
  <c r="AS49" i="15"/>
  <c r="AR49" i="15"/>
  <c r="AQ49" i="15"/>
  <c r="AN49" i="15"/>
  <c r="AM49" i="15"/>
  <c r="AL49" i="15"/>
  <c r="AK49" i="15"/>
  <c r="AH49" i="15"/>
  <c r="AG49" i="15"/>
  <c r="AF49" i="15"/>
  <c r="AE49" i="15"/>
  <c r="AB49" i="15"/>
  <c r="AA49" i="15"/>
  <c r="Z49" i="15"/>
  <c r="Y49" i="15"/>
  <c r="X49" i="15"/>
  <c r="V49" i="15"/>
  <c r="U49" i="15"/>
  <c r="T49" i="15"/>
  <c r="S49" i="15"/>
  <c r="R49" i="15"/>
  <c r="P49" i="15"/>
  <c r="O49" i="15"/>
  <c r="N49" i="15"/>
  <c r="M49" i="15"/>
  <c r="L49" i="15"/>
  <c r="J49" i="15"/>
  <c r="I49" i="15"/>
  <c r="H49" i="15"/>
  <c r="G49" i="15"/>
  <c r="F49" i="15"/>
  <c r="E49" i="15"/>
  <c r="D49" i="15"/>
  <c r="C49" i="15"/>
  <c r="AT48" i="15"/>
  <c r="AS48" i="15"/>
  <c r="AR48" i="15"/>
  <c r="AQ48" i="15"/>
  <c r="AN48" i="15"/>
  <c r="AM48" i="15"/>
  <c r="AL48" i="15"/>
  <c r="AK48" i="15"/>
  <c r="AH48" i="15"/>
  <c r="AG48" i="15"/>
  <c r="AF48" i="15"/>
  <c r="AE48" i="15"/>
  <c r="AB48" i="15"/>
  <c r="AA48" i="15"/>
  <c r="Z48" i="15"/>
  <c r="Y48" i="15"/>
  <c r="X48" i="15"/>
  <c r="V48" i="15"/>
  <c r="U48" i="15"/>
  <c r="T48" i="15"/>
  <c r="S48" i="15"/>
  <c r="R48" i="15"/>
  <c r="P48" i="15"/>
  <c r="O48" i="15"/>
  <c r="N48" i="15"/>
  <c r="M48" i="15"/>
  <c r="L48" i="15"/>
  <c r="J48" i="15"/>
  <c r="I48" i="15"/>
  <c r="H48" i="15"/>
  <c r="G48" i="15"/>
  <c r="F48" i="15"/>
  <c r="E48" i="15"/>
  <c r="D48" i="15"/>
  <c r="C48" i="15"/>
  <c r="AT47" i="15"/>
  <c r="AS47" i="15"/>
  <c r="AR47" i="15"/>
  <c r="AQ47" i="15"/>
  <c r="AN47" i="15"/>
  <c r="AM47" i="15"/>
  <c r="AL47" i="15"/>
  <c r="AK47" i="15"/>
  <c r="AH47" i="15"/>
  <c r="AG47" i="15"/>
  <c r="AF47" i="15"/>
  <c r="AE47" i="15"/>
  <c r="AB47" i="15"/>
  <c r="AA47" i="15"/>
  <c r="Z47" i="15"/>
  <c r="Y47" i="15"/>
  <c r="X47" i="15"/>
  <c r="V47" i="15"/>
  <c r="U47" i="15"/>
  <c r="T47" i="15"/>
  <c r="S47" i="15"/>
  <c r="R47" i="15"/>
  <c r="P47" i="15"/>
  <c r="O47" i="15"/>
  <c r="N47" i="15"/>
  <c r="M47" i="15"/>
  <c r="L47" i="15"/>
  <c r="J47" i="15"/>
  <c r="I47" i="15"/>
  <c r="H47" i="15"/>
  <c r="G47" i="15"/>
  <c r="F47" i="15"/>
  <c r="E47" i="15"/>
  <c r="D47" i="15"/>
  <c r="C47" i="15"/>
  <c r="AT46" i="15"/>
  <c r="AS46" i="15"/>
  <c r="AR46" i="15"/>
  <c r="AQ46" i="15"/>
  <c r="AN46" i="15"/>
  <c r="AM46" i="15"/>
  <c r="AL46" i="15"/>
  <c r="AK46" i="15"/>
  <c r="AH46" i="15"/>
  <c r="AG46" i="15"/>
  <c r="AF46" i="15"/>
  <c r="AE46" i="15"/>
  <c r="AB46" i="15"/>
  <c r="AA46" i="15"/>
  <c r="Z46" i="15"/>
  <c r="Y46" i="15"/>
  <c r="X46" i="15"/>
  <c r="V46" i="15"/>
  <c r="U46" i="15"/>
  <c r="T46" i="15"/>
  <c r="S46" i="15"/>
  <c r="R46" i="15"/>
  <c r="P46" i="15"/>
  <c r="O46" i="15"/>
  <c r="N46" i="15"/>
  <c r="M46" i="15"/>
  <c r="L46" i="15"/>
  <c r="J46" i="15"/>
  <c r="I46" i="15"/>
  <c r="H46" i="15"/>
  <c r="G46" i="15"/>
  <c r="F46" i="15"/>
  <c r="E46" i="15"/>
  <c r="D46" i="15"/>
  <c r="C46" i="15"/>
  <c r="AT45" i="15"/>
  <c r="AS45" i="15"/>
  <c r="AR45" i="15"/>
  <c r="AQ45" i="15"/>
  <c r="AN45" i="15"/>
  <c r="AM45" i="15"/>
  <c r="AL45" i="15"/>
  <c r="AK45" i="15"/>
  <c r="AH45" i="15"/>
  <c r="AG45" i="15"/>
  <c r="AF45" i="15"/>
  <c r="AE45" i="15"/>
  <c r="AB45" i="15"/>
  <c r="AA45" i="15"/>
  <c r="Z45" i="15"/>
  <c r="Y45" i="15"/>
  <c r="X45" i="15"/>
  <c r="V45" i="15"/>
  <c r="U45" i="15"/>
  <c r="T45" i="15"/>
  <c r="S45" i="15"/>
  <c r="R45" i="15"/>
  <c r="P45" i="15"/>
  <c r="O45" i="15"/>
  <c r="N45" i="15"/>
  <c r="M45" i="15"/>
  <c r="L45" i="15"/>
  <c r="J45" i="15"/>
  <c r="I45" i="15"/>
  <c r="H45" i="15"/>
  <c r="G45" i="15"/>
  <c r="F45" i="15"/>
  <c r="E45" i="15"/>
  <c r="D45" i="15"/>
  <c r="C45" i="15"/>
  <c r="AT44" i="15"/>
  <c r="AS44" i="15"/>
  <c r="AR44" i="15"/>
  <c r="AQ44" i="15"/>
  <c r="AO44" i="15"/>
  <c r="AN44" i="15"/>
  <c r="AM44" i="15"/>
  <c r="AL44" i="15"/>
  <c r="AK44" i="15"/>
  <c r="AH44" i="15"/>
  <c r="AG44" i="15"/>
  <c r="AF44" i="15"/>
  <c r="AE44" i="15"/>
  <c r="AB44" i="15"/>
  <c r="AA44" i="15"/>
  <c r="Z44" i="15"/>
  <c r="Y44" i="15"/>
  <c r="X44" i="15"/>
  <c r="V44" i="15"/>
  <c r="U44" i="15"/>
  <c r="T44" i="15"/>
  <c r="S44" i="15"/>
  <c r="R44" i="15"/>
  <c r="P44" i="15"/>
  <c r="O44" i="15"/>
  <c r="N44" i="15"/>
  <c r="M44" i="15"/>
  <c r="L44" i="15"/>
  <c r="J44" i="15"/>
  <c r="I44" i="15"/>
  <c r="H44" i="15"/>
  <c r="G44" i="15"/>
  <c r="F44" i="15"/>
  <c r="E44" i="15"/>
  <c r="D44" i="15"/>
  <c r="C44" i="15"/>
  <c r="AT43" i="15"/>
  <c r="AS43" i="15"/>
  <c r="AR43" i="15"/>
  <c r="AQ43" i="15"/>
  <c r="AN43" i="15"/>
  <c r="AM43" i="15"/>
  <c r="AL43" i="15"/>
  <c r="AK43" i="15"/>
  <c r="AH43" i="15"/>
  <c r="AG43" i="15"/>
  <c r="AF43" i="15"/>
  <c r="AE43" i="15"/>
  <c r="AB43" i="15"/>
  <c r="AA43" i="15"/>
  <c r="Z43" i="15"/>
  <c r="Y43" i="15"/>
  <c r="X43" i="15"/>
  <c r="V43" i="15"/>
  <c r="U43" i="15"/>
  <c r="T43" i="15"/>
  <c r="S43" i="15"/>
  <c r="R43" i="15"/>
  <c r="P43" i="15"/>
  <c r="O43" i="15"/>
  <c r="N43" i="15"/>
  <c r="M43" i="15"/>
  <c r="L43" i="15"/>
  <c r="J43" i="15"/>
  <c r="I43" i="15"/>
  <c r="H43" i="15"/>
  <c r="G43" i="15"/>
  <c r="F43" i="15"/>
  <c r="E43" i="15"/>
  <c r="D43" i="15"/>
  <c r="C43" i="15"/>
  <c r="AT42" i="15"/>
  <c r="AS42" i="15"/>
  <c r="AR42" i="15"/>
  <c r="AQ42" i="15"/>
  <c r="AN42" i="15"/>
  <c r="AM42" i="15"/>
  <c r="AL42" i="15"/>
  <c r="AK42" i="15"/>
  <c r="AH42" i="15"/>
  <c r="AG42" i="15"/>
  <c r="AF42" i="15"/>
  <c r="AE42" i="15"/>
  <c r="AB42" i="15"/>
  <c r="AA42" i="15"/>
  <c r="Z42" i="15"/>
  <c r="Y42" i="15"/>
  <c r="X42" i="15"/>
  <c r="V42" i="15"/>
  <c r="U42" i="15"/>
  <c r="T42" i="15"/>
  <c r="S42" i="15"/>
  <c r="R42" i="15"/>
  <c r="P42" i="15"/>
  <c r="O42" i="15"/>
  <c r="N42" i="15"/>
  <c r="M42" i="15"/>
  <c r="L42" i="15"/>
  <c r="J42" i="15"/>
  <c r="I42" i="15"/>
  <c r="H42" i="15"/>
  <c r="G42" i="15"/>
  <c r="F42" i="15"/>
  <c r="E42" i="15"/>
  <c r="D42" i="15"/>
  <c r="C42" i="15"/>
  <c r="AT41" i="15"/>
  <c r="AS41" i="15"/>
  <c r="AR41" i="15"/>
  <c r="AQ41" i="15"/>
  <c r="AN41" i="15"/>
  <c r="AM41" i="15"/>
  <c r="AL41" i="15"/>
  <c r="AK41" i="15"/>
  <c r="AH41" i="15"/>
  <c r="AG41" i="15"/>
  <c r="AF41" i="15"/>
  <c r="AE41" i="15"/>
  <c r="AB41" i="15"/>
  <c r="AA41" i="15"/>
  <c r="Z41" i="15"/>
  <c r="Y41" i="15"/>
  <c r="X41" i="15"/>
  <c r="V41" i="15"/>
  <c r="U41" i="15"/>
  <c r="T41" i="15"/>
  <c r="S41" i="15"/>
  <c r="R41" i="15"/>
  <c r="P41" i="15"/>
  <c r="O41" i="15"/>
  <c r="N41" i="15"/>
  <c r="M41" i="15"/>
  <c r="L41" i="15"/>
  <c r="J41" i="15"/>
  <c r="I41" i="15"/>
  <c r="H41" i="15"/>
  <c r="G41" i="15"/>
  <c r="F41" i="15"/>
  <c r="E41" i="15"/>
  <c r="D41" i="15"/>
  <c r="C41" i="15"/>
  <c r="AT40" i="15"/>
  <c r="AS40" i="15"/>
  <c r="AR40" i="15"/>
  <c r="AQ40" i="15"/>
  <c r="AN40" i="15"/>
  <c r="AM40" i="15"/>
  <c r="AL40" i="15"/>
  <c r="AK40" i="15"/>
  <c r="AH40" i="15"/>
  <c r="AG40" i="15"/>
  <c r="AF40" i="15"/>
  <c r="AE40" i="15"/>
  <c r="AB40" i="15"/>
  <c r="AA40" i="15"/>
  <c r="Z40" i="15"/>
  <c r="Y40" i="15"/>
  <c r="X40" i="15"/>
  <c r="V40" i="15"/>
  <c r="U40" i="15"/>
  <c r="T40" i="15"/>
  <c r="S40" i="15"/>
  <c r="R40" i="15"/>
  <c r="P40" i="15"/>
  <c r="O40" i="15"/>
  <c r="N40" i="15"/>
  <c r="M40" i="15"/>
  <c r="L40" i="15"/>
  <c r="J40" i="15"/>
  <c r="I40" i="15"/>
  <c r="H40" i="15"/>
  <c r="G40" i="15"/>
  <c r="F40" i="15"/>
  <c r="E40" i="15"/>
  <c r="D40" i="15"/>
  <c r="C40" i="15"/>
  <c r="AT39" i="15"/>
  <c r="AS39" i="15"/>
  <c r="AR39" i="15"/>
  <c r="AQ39" i="15"/>
  <c r="AN39" i="15"/>
  <c r="AM39" i="15"/>
  <c r="AL39" i="15"/>
  <c r="AK39" i="15"/>
  <c r="AH39" i="15"/>
  <c r="AG39" i="15"/>
  <c r="AF39" i="15"/>
  <c r="AE39" i="15"/>
  <c r="AB39" i="15"/>
  <c r="AA39" i="15"/>
  <c r="Z39" i="15"/>
  <c r="Y39" i="15"/>
  <c r="X39" i="15"/>
  <c r="V39" i="15"/>
  <c r="U39" i="15"/>
  <c r="T39" i="15"/>
  <c r="S39" i="15"/>
  <c r="R39" i="15"/>
  <c r="P39" i="15"/>
  <c r="O39" i="15"/>
  <c r="N39" i="15"/>
  <c r="M39" i="15"/>
  <c r="L39" i="15"/>
  <c r="J39" i="15"/>
  <c r="I39" i="15"/>
  <c r="H39" i="15"/>
  <c r="G39" i="15"/>
  <c r="F39" i="15"/>
  <c r="E39" i="15"/>
  <c r="D39" i="15"/>
  <c r="C39" i="15"/>
  <c r="AT38" i="15"/>
  <c r="AS38" i="15"/>
  <c r="AR38" i="15"/>
  <c r="AQ38" i="15"/>
  <c r="AN38" i="15"/>
  <c r="AM38" i="15"/>
  <c r="AL38" i="15"/>
  <c r="AK38" i="15"/>
  <c r="AH38" i="15"/>
  <c r="AG38" i="15"/>
  <c r="AF38" i="15"/>
  <c r="AE38" i="15"/>
  <c r="AB38" i="15"/>
  <c r="AA38" i="15"/>
  <c r="Z38" i="15"/>
  <c r="Y38" i="15"/>
  <c r="X38" i="15"/>
  <c r="V38" i="15"/>
  <c r="U38" i="15"/>
  <c r="T38" i="15"/>
  <c r="S38" i="15"/>
  <c r="R38" i="15"/>
  <c r="P38" i="15"/>
  <c r="O38" i="15"/>
  <c r="N38" i="15"/>
  <c r="M38" i="15"/>
  <c r="L38" i="15"/>
  <c r="J38" i="15"/>
  <c r="I38" i="15"/>
  <c r="H38" i="15"/>
  <c r="G38" i="15"/>
  <c r="F38" i="15"/>
  <c r="E38" i="15"/>
  <c r="D38" i="15"/>
  <c r="C38" i="15"/>
  <c r="AT37" i="15"/>
  <c r="AS37" i="15"/>
  <c r="AR37" i="15"/>
  <c r="AQ37" i="15"/>
  <c r="AN37" i="15"/>
  <c r="AM37" i="15"/>
  <c r="AL37" i="15"/>
  <c r="AK37" i="15"/>
  <c r="AH37" i="15"/>
  <c r="AG37" i="15"/>
  <c r="AF37" i="15"/>
  <c r="AE37" i="15"/>
  <c r="AB37" i="15"/>
  <c r="AA37" i="15"/>
  <c r="Z37" i="15"/>
  <c r="Y37" i="15"/>
  <c r="X37" i="15"/>
  <c r="V37" i="15"/>
  <c r="U37" i="15"/>
  <c r="T37" i="15"/>
  <c r="S37" i="15"/>
  <c r="R37" i="15"/>
  <c r="P37" i="15"/>
  <c r="O37" i="15"/>
  <c r="N37" i="15"/>
  <c r="M37" i="15"/>
  <c r="L37" i="15"/>
  <c r="J37" i="15"/>
  <c r="I37" i="15"/>
  <c r="H37" i="15"/>
  <c r="G37" i="15"/>
  <c r="F37" i="15"/>
  <c r="E37" i="15"/>
  <c r="D37" i="15"/>
  <c r="C37" i="15"/>
  <c r="AT36" i="15"/>
  <c r="AS36" i="15"/>
  <c r="AR36" i="15"/>
  <c r="AQ36" i="15"/>
  <c r="AP36" i="15"/>
  <c r="AN36" i="15"/>
  <c r="AM36" i="15"/>
  <c r="AL36" i="15"/>
  <c r="AK36" i="15"/>
  <c r="AH36" i="15"/>
  <c r="AG36" i="15"/>
  <c r="AF36" i="15"/>
  <c r="AE36" i="15"/>
  <c r="AB36" i="15"/>
  <c r="AA36" i="15"/>
  <c r="Z36" i="15"/>
  <c r="Y36" i="15"/>
  <c r="X36" i="15"/>
  <c r="V36" i="15"/>
  <c r="U36" i="15"/>
  <c r="T36" i="15"/>
  <c r="S36" i="15"/>
  <c r="R36" i="15"/>
  <c r="P36" i="15"/>
  <c r="O36" i="15"/>
  <c r="N36" i="15"/>
  <c r="M36" i="15"/>
  <c r="L36" i="15"/>
  <c r="J36" i="15"/>
  <c r="I36" i="15"/>
  <c r="H36" i="15"/>
  <c r="G36" i="15"/>
  <c r="F36" i="15"/>
  <c r="E36" i="15"/>
  <c r="D36" i="15"/>
  <c r="C36" i="15"/>
  <c r="AT35" i="15"/>
  <c r="AS35" i="15"/>
  <c r="AR35" i="15"/>
  <c r="AQ35" i="15"/>
  <c r="AN35" i="15"/>
  <c r="AM35" i="15"/>
  <c r="AL35" i="15"/>
  <c r="AK35" i="15"/>
  <c r="AH35" i="15"/>
  <c r="AG35" i="15"/>
  <c r="AF35" i="15"/>
  <c r="AE35" i="15"/>
  <c r="AB35" i="15"/>
  <c r="AA35" i="15"/>
  <c r="Z35" i="15"/>
  <c r="Y35" i="15"/>
  <c r="X35" i="15"/>
  <c r="V35" i="15"/>
  <c r="U35" i="15"/>
  <c r="T35" i="15"/>
  <c r="S35" i="15"/>
  <c r="R35" i="15"/>
  <c r="P35" i="15"/>
  <c r="O35" i="15"/>
  <c r="N35" i="15"/>
  <c r="M35" i="15"/>
  <c r="L35" i="15"/>
  <c r="J35" i="15"/>
  <c r="I35" i="15"/>
  <c r="H35" i="15"/>
  <c r="G35" i="15"/>
  <c r="F35" i="15"/>
  <c r="E35" i="15"/>
  <c r="D35" i="15"/>
  <c r="C35" i="15"/>
  <c r="AT34" i="15"/>
  <c r="AS34" i="15"/>
  <c r="AR34" i="15"/>
  <c r="AQ34" i="15"/>
  <c r="AN34" i="15"/>
  <c r="AM34" i="15"/>
  <c r="AL34" i="15"/>
  <c r="AK34" i="15"/>
  <c r="AH34" i="15"/>
  <c r="AG34" i="15"/>
  <c r="AF34" i="15"/>
  <c r="AE34" i="15"/>
  <c r="AB34" i="15"/>
  <c r="AA34" i="15"/>
  <c r="Z34" i="15"/>
  <c r="Y34" i="15"/>
  <c r="X34" i="15"/>
  <c r="V34" i="15"/>
  <c r="U34" i="15"/>
  <c r="T34" i="15"/>
  <c r="S34" i="15"/>
  <c r="R34" i="15"/>
  <c r="P34" i="15"/>
  <c r="O34" i="15"/>
  <c r="N34" i="15"/>
  <c r="M34" i="15"/>
  <c r="L34" i="15"/>
  <c r="J34" i="15"/>
  <c r="I34" i="15"/>
  <c r="H34" i="15"/>
  <c r="G34" i="15"/>
  <c r="F34" i="15"/>
  <c r="E34" i="15"/>
  <c r="D34" i="15"/>
  <c r="C34" i="15"/>
  <c r="AT33" i="15"/>
  <c r="AS33" i="15"/>
  <c r="AR33" i="15"/>
  <c r="AQ33" i="15"/>
  <c r="AN33" i="15"/>
  <c r="AM33" i="15"/>
  <c r="AL33" i="15"/>
  <c r="AK33" i="15"/>
  <c r="AH33" i="15"/>
  <c r="AG33" i="15"/>
  <c r="AF33" i="15"/>
  <c r="AE33" i="15"/>
  <c r="AB33" i="15"/>
  <c r="AA33" i="15"/>
  <c r="Z33" i="15"/>
  <c r="Y33" i="15"/>
  <c r="X33" i="15"/>
  <c r="V33" i="15"/>
  <c r="U33" i="15"/>
  <c r="T33" i="15"/>
  <c r="S33" i="15"/>
  <c r="R33" i="15"/>
  <c r="P33" i="15"/>
  <c r="O33" i="15"/>
  <c r="N33" i="15"/>
  <c r="M33" i="15"/>
  <c r="L33" i="15"/>
  <c r="J33" i="15"/>
  <c r="I33" i="15"/>
  <c r="H33" i="15"/>
  <c r="G33" i="15"/>
  <c r="F33" i="15"/>
  <c r="E33" i="15"/>
  <c r="D33" i="15"/>
  <c r="C33" i="15"/>
  <c r="AT32" i="15"/>
  <c r="AS32" i="15"/>
  <c r="AR32" i="15"/>
  <c r="AQ32" i="15"/>
  <c r="AN32" i="15"/>
  <c r="AM32" i="15"/>
  <c r="AL32" i="15"/>
  <c r="AK32" i="15"/>
  <c r="AH32" i="15"/>
  <c r="AG32" i="15"/>
  <c r="AF32" i="15"/>
  <c r="AE32" i="15"/>
  <c r="AB32" i="15"/>
  <c r="AA32" i="15"/>
  <c r="Z32" i="15"/>
  <c r="Y32" i="15"/>
  <c r="X32" i="15"/>
  <c r="V32" i="15"/>
  <c r="U32" i="15"/>
  <c r="T32" i="15"/>
  <c r="S32" i="15"/>
  <c r="R32" i="15"/>
  <c r="P32" i="15"/>
  <c r="O32" i="15"/>
  <c r="N32" i="15"/>
  <c r="M32" i="15"/>
  <c r="L32" i="15"/>
  <c r="J32" i="15"/>
  <c r="I32" i="15"/>
  <c r="H32" i="15"/>
  <c r="G32" i="15"/>
  <c r="F32" i="15"/>
  <c r="E32" i="15"/>
  <c r="D32" i="15"/>
  <c r="C32" i="15"/>
  <c r="AT31" i="15"/>
  <c r="AS31" i="15"/>
  <c r="AR31" i="15"/>
  <c r="AQ31" i="15"/>
  <c r="AN31" i="15"/>
  <c r="AM31" i="15"/>
  <c r="AL31" i="15"/>
  <c r="AK31" i="15"/>
  <c r="AH31" i="15"/>
  <c r="AG31" i="15"/>
  <c r="AF31" i="15"/>
  <c r="AE31" i="15"/>
  <c r="AC31" i="15"/>
  <c r="AB31" i="15"/>
  <c r="AA31" i="15"/>
  <c r="Z31" i="15"/>
  <c r="Y31" i="15"/>
  <c r="X31" i="15"/>
  <c r="V31" i="15"/>
  <c r="U31" i="15"/>
  <c r="T31" i="15"/>
  <c r="S31" i="15"/>
  <c r="R31" i="15"/>
  <c r="P31" i="15"/>
  <c r="O31" i="15"/>
  <c r="N31" i="15"/>
  <c r="M31" i="15"/>
  <c r="L31" i="15"/>
  <c r="J31" i="15"/>
  <c r="I31" i="15"/>
  <c r="H31" i="15"/>
  <c r="G31" i="15"/>
  <c r="F31" i="15"/>
  <c r="E31" i="15"/>
  <c r="D31" i="15"/>
  <c r="C31" i="15"/>
  <c r="AT30" i="15"/>
  <c r="AS30" i="15"/>
  <c r="AR30" i="15"/>
  <c r="AQ30" i="15"/>
  <c r="AN30" i="15"/>
  <c r="AM30" i="15"/>
  <c r="AL30" i="15"/>
  <c r="AK30" i="15"/>
  <c r="AH30" i="15"/>
  <c r="AG30" i="15"/>
  <c r="AF30" i="15"/>
  <c r="AE30" i="15"/>
  <c r="AB30" i="15"/>
  <c r="AA30" i="15"/>
  <c r="Z30" i="15"/>
  <c r="Y30" i="15"/>
  <c r="X30" i="15"/>
  <c r="V30" i="15"/>
  <c r="U30" i="15"/>
  <c r="T30" i="15"/>
  <c r="S30" i="15"/>
  <c r="R30" i="15"/>
  <c r="P30" i="15"/>
  <c r="O30" i="15"/>
  <c r="N30" i="15"/>
  <c r="M30" i="15"/>
  <c r="L30" i="15"/>
  <c r="J30" i="15"/>
  <c r="I30" i="15"/>
  <c r="H30" i="15"/>
  <c r="G30" i="15"/>
  <c r="F30" i="15"/>
  <c r="E30" i="15"/>
  <c r="D30" i="15"/>
  <c r="C30" i="15"/>
  <c r="AT29" i="15"/>
  <c r="AS29" i="15"/>
  <c r="AR29" i="15"/>
  <c r="AQ29" i="15"/>
  <c r="AN29" i="15"/>
  <c r="AM29" i="15"/>
  <c r="AL29" i="15"/>
  <c r="AK29" i="15"/>
  <c r="AH29" i="15"/>
  <c r="AG29" i="15"/>
  <c r="AF29" i="15"/>
  <c r="AE29" i="15"/>
  <c r="AB29" i="15"/>
  <c r="AA29" i="15"/>
  <c r="Z29" i="15"/>
  <c r="Y29" i="15"/>
  <c r="X29" i="15"/>
  <c r="V29" i="15"/>
  <c r="U29" i="15"/>
  <c r="T29" i="15"/>
  <c r="S29" i="15"/>
  <c r="R29" i="15"/>
  <c r="P29" i="15"/>
  <c r="O29" i="15"/>
  <c r="N29" i="15"/>
  <c r="M29" i="15"/>
  <c r="L29" i="15"/>
  <c r="J29" i="15"/>
  <c r="I29" i="15"/>
  <c r="H29" i="15"/>
  <c r="G29" i="15"/>
  <c r="F29" i="15"/>
  <c r="E29" i="15"/>
  <c r="D29" i="15"/>
  <c r="C29" i="15"/>
  <c r="AT28" i="15"/>
  <c r="AS28" i="15"/>
  <c r="AR28" i="15"/>
  <c r="AQ28" i="15"/>
  <c r="AN28" i="15"/>
  <c r="AM28" i="15"/>
  <c r="AL28" i="15"/>
  <c r="AK28" i="15"/>
  <c r="AH28" i="15"/>
  <c r="AG28" i="15"/>
  <c r="AF28" i="15"/>
  <c r="AE28" i="15"/>
  <c r="AB28" i="15"/>
  <c r="AA28" i="15"/>
  <c r="Z28" i="15"/>
  <c r="Y28" i="15"/>
  <c r="X28" i="15"/>
  <c r="V28" i="15"/>
  <c r="U28" i="15"/>
  <c r="T28" i="15"/>
  <c r="S28" i="15"/>
  <c r="R28" i="15"/>
  <c r="P28" i="15"/>
  <c r="O28" i="15"/>
  <c r="N28" i="15"/>
  <c r="M28" i="15"/>
  <c r="L28" i="15"/>
  <c r="J28" i="15"/>
  <c r="I28" i="15"/>
  <c r="H28" i="15"/>
  <c r="G28" i="15"/>
  <c r="F28" i="15"/>
  <c r="E28" i="15"/>
  <c r="D28" i="15"/>
  <c r="C28" i="15"/>
  <c r="AT27" i="15"/>
  <c r="AS27" i="15"/>
  <c r="AR27" i="15"/>
  <c r="AQ27" i="15"/>
  <c r="AN27" i="15"/>
  <c r="AM27" i="15"/>
  <c r="AL27" i="15"/>
  <c r="AK27" i="15"/>
  <c r="AJ27" i="15"/>
  <c r="AH27" i="15"/>
  <c r="AG27" i="15"/>
  <c r="AF27" i="15"/>
  <c r="AE27" i="15"/>
  <c r="AB27" i="15"/>
  <c r="AA27" i="15"/>
  <c r="Z27" i="15"/>
  <c r="Y27" i="15"/>
  <c r="X27" i="15"/>
  <c r="V27" i="15"/>
  <c r="U27" i="15"/>
  <c r="T27" i="15"/>
  <c r="S27" i="15"/>
  <c r="R27" i="15"/>
  <c r="P27" i="15"/>
  <c r="O27" i="15"/>
  <c r="N27" i="15"/>
  <c r="M27" i="15"/>
  <c r="L27" i="15"/>
  <c r="J27" i="15"/>
  <c r="I27" i="15"/>
  <c r="H27" i="15"/>
  <c r="G27" i="15"/>
  <c r="F27" i="15"/>
  <c r="E27" i="15"/>
  <c r="D27" i="15"/>
  <c r="C27" i="15"/>
  <c r="AT26" i="15"/>
  <c r="AS26" i="15"/>
  <c r="AR26" i="15"/>
  <c r="AQ26" i="15"/>
  <c r="AN26" i="15"/>
  <c r="AM26" i="15"/>
  <c r="AL26" i="15"/>
  <c r="AK26" i="15"/>
  <c r="AH26" i="15"/>
  <c r="AG26" i="15"/>
  <c r="AF26" i="15"/>
  <c r="AE26" i="15"/>
  <c r="AB26" i="15"/>
  <c r="AA26" i="15"/>
  <c r="Z26" i="15"/>
  <c r="Y26" i="15"/>
  <c r="X26" i="15"/>
  <c r="V26" i="15"/>
  <c r="U26" i="15"/>
  <c r="T26" i="15"/>
  <c r="S26" i="15"/>
  <c r="R26" i="15"/>
  <c r="P26" i="15"/>
  <c r="O26" i="15"/>
  <c r="N26" i="15"/>
  <c r="M26" i="15"/>
  <c r="L26" i="15"/>
  <c r="J26" i="15"/>
  <c r="I26" i="15"/>
  <c r="H26" i="15"/>
  <c r="G26" i="15"/>
  <c r="F26" i="15"/>
  <c r="E26" i="15"/>
  <c r="D26" i="15"/>
  <c r="C26" i="15"/>
  <c r="AT25" i="15"/>
  <c r="AS25" i="15"/>
  <c r="AR25" i="15"/>
  <c r="AQ25" i="15"/>
  <c r="AN25" i="15"/>
  <c r="AM25" i="15"/>
  <c r="AL25" i="15"/>
  <c r="AK25" i="15"/>
  <c r="AH25" i="15"/>
  <c r="AG25" i="15"/>
  <c r="AF25" i="15"/>
  <c r="AE25" i="15"/>
  <c r="AB25" i="15"/>
  <c r="AA25" i="15"/>
  <c r="Z25" i="15"/>
  <c r="Y25" i="15"/>
  <c r="X25" i="15"/>
  <c r="V25" i="15"/>
  <c r="U25" i="15"/>
  <c r="T25" i="15"/>
  <c r="S25" i="15"/>
  <c r="R25" i="15"/>
  <c r="P25" i="15"/>
  <c r="O25" i="15"/>
  <c r="N25" i="15"/>
  <c r="M25" i="15"/>
  <c r="L25" i="15"/>
  <c r="J25" i="15"/>
  <c r="I25" i="15"/>
  <c r="H25" i="15"/>
  <c r="G25" i="15"/>
  <c r="F25" i="15"/>
  <c r="E25" i="15"/>
  <c r="D25" i="15"/>
  <c r="C25" i="15"/>
  <c r="AT24" i="15"/>
  <c r="AS24" i="15"/>
  <c r="AR24" i="15"/>
  <c r="AQ24" i="15"/>
  <c r="AN24" i="15"/>
  <c r="AM24" i="15"/>
  <c r="AL24" i="15"/>
  <c r="AK24" i="15"/>
  <c r="AH24" i="15"/>
  <c r="AG24" i="15"/>
  <c r="AF24" i="15"/>
  <c r="AE24" i="15"/>
  <c r="AB24" i="15"/>
  <c r="AA24" i="15"/>
  <c r="Z24" i="15"/>
  <c r="Y24" i="15"/>
  <c r="X24" i="15"/>
  <c r="V24" i="15"/>
  <c r="U24" i="15"/>
  <c r="T24" i="15"/>
  <c r="S24" i="15"/>
  <c r="R24" i="15"/>
  <c r="P24" i="15"/>
  <c r="O24" i="15"/>
  <c r="N24" i="15"/>
  <c r="M24" i="15"/>
  <c r="L24" i="15"/>
  <c r="J24" i="15"/>
  <c r="I24" i="15"/>
  <c r="H24" i="15"/>
  <c r="G24" i="15"/>
  <c r="F24" i="15"/>
  <c r="E24" i="15"/>
  <c r="D24" i="15"/>
  <c r="C24" i="15"/>
  <c r="AT23" i="15"/>
  <c r="AS23" i="15"/>
  <c r="AR23" i="15"/>
  <c r="AQ23" i="15"/>
  <c r="AN23" i="15"/>
  <c r="AM23" i="15"/>
  <c r="AL23" i="15"/>
  <c r="AK23" i="15"/>
  <c r="AH23" i="15"/>
  <c r="AG23" i="15"/>
  <c r="AF23" i="15"/>
  <c r="AE23" i="15"/>
  <c r="AB23" i="15"/>
  <c r="AA23" i="15"/>
  <c r="Z23" i="15"/>
  <c r="Y23" i="15"/>
  <c r="X23" i="15"/>
  <c r="V23" i="15"/>
  <c r="U23" i="15"/>
  <c r="T23" i="15"/>
  <c r="S23" i="15"/>
  <c r="R23" i="15"/>
  <c r="P23" i="15"/>
  <c r="O23" i="15"/>
  <c r="N23" i="15"/>
  <c r="M23" i="15"/>
  <c r="L23" i="15"/>
  <c r="J23" i="15"/>
  <c r="I23" i="15"/>
  <c r="H23" i="15"/>
  <c r="G23" i="15"/>
  <c r="F23" i="15"/>
  <c r="E23" i="15"/>
  <c r="D23" i="15"/>
  <c r="C23" i="15"/>
  <c r="AT22" i="15"/>
  <c r="AS22" i="15"/>
  <c r="AR22" i="15"/>
  <c r="AQ22" i="15"/>
  <c r="AN22" i="15"/>
  <c r="AM22" i="15"/>
  <c r="AL22" i="15"/>
  <c r="AK22" i="15"/>
  <c r="AH22" i="15"/>
  <c r="AG22" i="15"/>
  <c r="AF22" i="15"/>
  <c r="AE22" i="15"/>
  <c r="AB22" i="15"/>
  <c r="AA22" i="15"/>
  <c r="Z22" i="15"/>
  <c r="Y22" i="15"/>
  <c r="X22" i="15"/>
  <c r="V22" i="15"/>
  <c r="U22" i="15"/>
  <c r="T22" i="15"/>
  <c r="S22" i="15"/>
  <c r="R22" i="15"/>
  <c r="P22" i="15"/>
  <c r="O22" i="15"/>
  <c r="N22" i="15"/>
  <c r="M22" i="15"/>
  <c r="L22" i="15"/>
  <c r="J22" i="15"/>
  <c r="I22" i="15"/>
  <c r="H22" i="15"/>
  <c r="G22" i="15"/>
  <c r="F22" i="15"/>
  <c r="E22" i="15"/>
  <c r="D22" i="15"/>
  <c r="C22" i="15"/>
  <c r="AT21" i="15"/>
  <c r="AS21" i="15"/>
  <c r="AR21" i="15"/>
  <c r="AQ21" i="15"/>
  <c r="AN21" i="15"/>
  <c r="AM21" i="15"/>
  <c r="AL21" i="15"/>
  <c r="AK21" i="15"/>
  <c r="AH21" i="15"/>
  <c r="AG21" i="15"/>
  <c r="AF21" i="15"/>
  <c r="AE21" i="15"/>
  <c r="AB21" i="15"/>
  <c r="AA21" i="15"/>
  <c r="Z21" i="15"/>
  <c r="Y21" i="15"/>
  <c r="X21" i="15"/>
  <c r="V21" i="15"/>
  <c r="U21" i="15"/>
  <c r="T21" i="15"/>
  <c r="S21" i="15"/>
  <c r="R21" i="15"/>
  <c r="P21" i="15"/>
  <c r="O21" i="15"/>
  <c r="N21" i="15"/>
  <c r="M21" i="15"/>
  <c r="L21" i="15"/>
  <c r="J21" i="15"/>
  <c r="I21" i="15"/>
  <c r="H21" i="15"/>
  <c r="G21" i="15"/>
  <c r="F21" i="15"/>
  <c r="E21" i="15"/>
  <c r="D21" i="15"/>
  <c r="C21" i="15"/>
  <c r="AT20" i="15"/>
  <c r="AS20" i="15"/>
  <c r="AR20" i="15"/>
  <c r="AQ20" i="15"/>
  <c r="AN20" i="15"/>
  <c r="AM20" i="15"/>
  <c r="AL20" i="15"/>
  <c r="AK20" i="15"/>
  <c r="AH20" i="15"/>
  <c r="AG20" i="15"/>
  <c r="AF20" i="15"/>
  <c r="AE20" i="15"/>
  <c r="AB20" i="15"/>
  <c r="AA20" i="15"/>
  <c r="Z20" i="15"/>
  <c r="Y20" i="15"/>
  <c r="X20" i="15"/>
  <c r="V20" i="15"/>
  <c r="U20" i="15"/>
  <c r="T20" i="15"/>
  <c r="S20" i="15"/>
  <c r="R20" i="15"/>
  <c r="P20" i="15"/>
  <c r="O20" i="15"/>
  <c r="N20" i="15"/>
  <c r="M20" i="15"/>
  <c r="L20" i="15"/>
  <c r="J20" i="15"/>
  <c r="I20" i="15"/>
  <c r="H20" i="15"/>
  <c r="G20" i="15"/>
  <c r="F20" i="15"/>
  <c r="E20" i="15"/>
  <c r="D20" i="15"/>
  <c r="C20" i="15"/>
  <c r="AT19" i="15"/>
  <c r="AS19" i="15"/>
  <c r="AR19" i="15"/>
  <c r="AQ19" i="15"/>
  <c r="AN19" i="15"/>
  <c r="AM19" i="15"/>
  <c r="AL19" i="15"/>
  <c r="AK19" i="15"/>
  <c r="AH19" i="15"/>
  <c r="AG19" i="15"/>
  <c r="AF19" i="15"/>
  <c r="AE19" i="15"/>
  <c r="AB19" i="15"/>
  <c r="AA19" i="15"/>
  <c r="Z19" i="15"/>
  <c r="Y19" i="15"/>
  <c r="X19" i="15"/>
  <c r="V19" i="15"/>
  <c r="U19" i="15"/>
  <c r="T19" i="15"/>
  <c r="S19" i="15"/>
  <c r="R19" i="15"/>
  <c r="P19" i="15"/>
  <c r="O19" i="15"/>
  <c r="N19" i="15"/>
  <c r="M19" i="15"/>
  <c r="L19" i="15"/>
  <c r="J19" i="15"/>
  <c r="I19" i="15"/>
  <c r="H19" i="15"/>
  <c r="G19" i="15"/>
  <c r="F19" i="15"/>
  <c r="E19" i="15"/>
  <c r="D19" i="15"/>
  <c r="C19" i="15"/>
  <c r="AT18" i="15"/>
  <c r="AS18" i="15"/>
  <c r="AR18" i="15"/>
  <c r="AQ18" i="15"/>
  <c r="AN18" i="15"/>
  <c r="AM18" i="15"/>
  <c r="AL18" i="15"/>
  <c r="AK18" i="15"/>
  <c r="AH18" i="15"/>
  <c r="AG18" i="15"/>
  <c r="AF18" i="15"/>
  <c r="AE18" i="15"/>
  <c r="AD18" i="15"/>
  <c r="AB18" i="15"/>
  <c r="AA18" i="15"/>
  <c r="Z18" i="15"/>
  <c r="Y18" i="15"/>
  <c r="X18" i="15"/>
  <c r="V18" i="15"/>
  <c r="U18" i="15"/>
  <c r="T18" i="15"/>
  <c r="S18" i="15"/>
  <c r="R18" i="15"/>
  <c r="P18" i="15"/>
  <c r="O18" i="15"/>
  <c r="N18" i="15"/>
  <c r="M18" i="15"/>
  <c r="L18" i="15"/>
  <c r="J18" i="15"/>
  <c r="I18" i="15"/>
  <c r="H18" i="15"/>
  <c r="G18" i="15"/>
  <c r="F18" i="15"/>
  <c r="E18" i="15"/>
  <c r="D18" i="15"/>
  <c r="C18" i="15"/>
  <c r="AT17" i="15"/>
  <c r="AS17" i="15"/>
  <c r="AR17" i="15"/>
  <c r="AQ17" i="15"/>
  <c r="AN17" i="15"/>
  <c r="AM17" i="15"/>
  <c r="AL17" i="15"/>
  <c r="AK17" i="15"/>
  <c r="AH17" i="15"/>
  <c r="AG17" i="15"/>
  <c r="AF17" i="15"/>
  <c r="AE17" i="15"/>
  <c r="AB17" i="15"/>
  <c r="AA17" i="15"/>
  <c r="Z17" i="15"/>
  <c r="Y17" i="15"/>
  <c r="X17" i="15"/>
  <c r="V17" i="15"/>
  <c r="U17" i="15"/>
  <c r="T17" i="15"/>
  <c r="S17" i="15"/>
  <c r="R17" i="15"/>
  <c r="P17" i="15"/>
  <c r="O17" i="15"/>
  <c r="N17" i="15"/>
  <c r="M17" i="15"/>
  <c r="L17" i="15"/>
  <c r="J17" i="15"/>
  <c r="I17" i="15"/>
  <c r="H17" i="15"/>
  <c r="G17" i="15"/>
  <c r="F17" i="15"/>
  <c r="E17" i="15"/>
  <c r="D17" i="15"/>
  <c r="C17" i="15"/>
  <c r="AT16" i="15"/>
  <c r="AS16" i="15"/>
  <c r="AR16" i="15"/>
  <c r="AQ16" i="15"/>
  <c r="AN16" i="15"/>
  <c r="AM16" i="15"/>
  <c r="AL16" i="15"/>
  <c r="AK16" i="15"/>
  <c r="AH16" i="15"/>
  <c r="AG16" i="15"/>
  <c r="AF16" i="15"/>
  <c r="AE16" i="15"/>
  <c r="AB16" i="15"/>
  <c r="AA16" i="15"/>
  <c r="Z16" i="15"/>
  <c r="Y16" i="15"/>
  <c r="X16" i="15"/>
  <c r="V16" i="15"/>
  <c r="U16" i="15"/>
  <c r="T16" i="15"/>
  <c r="S16" i="15"/>
  <c r="R16" i="15"/>
  <c r="P16" i="15"/>
  <c r="O16" i="15"/>
  <c r="N16" i="15"/>
  <c r="M16" i="15"/>
  <c r="L16" i="15"/>
  <c r="J16" i="15"/>
  <c r="I16" i="15"/>
  <c r="H16" i="15"/>
  <c r="G16" i="15"/>
  <c r="F16" i="15"/>
  <c r="E16" i="15"/>
  <c r="D16" i="15"/>
  <c r="C16" i="15"/>
  <c r="AT15" i="15"/>
  <c r="AS15" i="15"/>
  <c r="AR15" i="15"/>
  <c r="AQ15" i="15"/>
  <c r="AN15" i="15"/>
  <c r="AM15" i="15"/>
  <c r="AL15" i="15"/>
  <c r="AK15" i="15"/>
  <c r="AH15" i="15"/>
  <c r="AG15" i="15"/>
  <c r="AF15" i="15"/>
  <c r="AE15" i="15"/>
  <c r="AB15" i="15"/>
  <c r="AA15" i="15"/>
  <c r="Z15" i="15"/>
  <c r="Y15" i="15"/>
  <c r="X15" i="15"/>
  <c r="V15" i="15"/>
  <c r="U15" i="15"/>
  <c r="T15" i="15"/>
  <c r="S15" i="15"/>
  <c r="R15" i="15"/>
  <c r="P15" i="15"/>
  <c r="O15" i="15"/>
  <c r="N15" i="15"/>
  <c r="M15" i="15"/>
  <c r="L15" i="15"/>
  <c r="J15" i="15"/>
  <c r="I15" i="15"/>
  <c r="H15" i="15"/>
  <c r="G15" i="15"/>
  <c r="F15" i="15"/>
  <c r="E15" i="15"/>
  <c r="D15" i="15"/>
  <c r="C15" i="15"/>
  <c r="AT14" i="15"/>
  <c r="AS14" i="15"/>
  <c r="AR14" i="15"/>
  <c r="AQ14" i="15"/>
  <c r="AN14" i="15"/>
  <c r="AM14" i="15"/>
  <c r="AL14" i="15"/>
  <c r="AK14" i="15"/>
  <c r="AH14" i="15"/>
  <c r="AG14" i="15"/>
  <c r="AF14" i="15"/>
  <c r="AE14" i="15"/>
  <c r="AB14" i="15"/>
  <c r="AA14" i="15"/>
  <c r="Z14" i="15"/>
  <c r="Y14" i="15"/>
  <c r="X14" i="15"/>
  <c r="V14" i="15"/>
  <c r="U14" i="15"/>
  <c r="T14" i="15"/>
  <c r="S14" i="15"/>
  <c r="R14" i="15"/>
  <c r="P14" i="15"/>
  <c r="O14" i="15"/>
  <c r="N14" i="15"/>
  <c r="M14" i="15"/>
  <c r="L14" i="15"/>
  <c r="J14" i="15"/>
  <c r="I14" i="15"/>
  <c r="H14" i="15"/>
  <c r="G14" i="15"/>
  <c r="F14" i="15"/>
  <c r="E14" i="15"/>
  <c r="D14" i="15"/>
  <c r="C14" i="15"/>
  <c r="AT13" i="15"/>
  <c r="AS13" i="15"/>
  <c r="AR13" i="15"/>
  <c r="AQ13" i="15"/>
  <c r="AN13" i="15"/>
  <c r="AM13" i="15"/>
  <c r="AL13" i="15"/>
  <c r="AK13" i="15"/>
  <c r="AH13" i="15"/>
  <c r="AG13" i="15"/>
  <c r="AF13" i="15"/>
  <c r="AE13" i="15"/>
  <c r="AB13" i="15"/>
  <c r="AA13" i="15"/>
  <c r="Z13" i="15"/>
  <c r="Y13" i="15"/>
  <c r="X13" i="15"/>
  <c r="V13" i="15"/>
  <c r="U13" i="15"/>
  <c r="T13" i="15"/>
  <c r="S13" i="15"/>
  <c r="R13" i="15"/>
  <c r="P13" i="15"/>
  <c r="O13" i="15"/>
  <c r="N13" i="15"/>
  <c r="M13" i="15"/>
  <c r="L13" i="15"/>
  <c r="J13" i="15"/>
  <c r="I13" i="15"/>
  <c r="H13" i="15"/>
  <c r="G13" i="15"/>
  <c r="F13" i="15"/>
  <c r="E13" i="15"/>
  <c r="D13" i="15"/>
  <c r="C13" i="15"/>
  <c r="AT12" i="15"/>
  <c r="AS12" i="15"/>
  <c r="AR12" i="15"/>
  <c r="AQ12" i="15"/>
  <c r="AN12" i="15"/>
  <c r="AM12" i="15"/>
  <c r="AL12" i="15"/>
  <c r="AK12" i="15"/>
  <c r="AH12" i="15"/>
  <c r="AG12" i="15"/>
  <c r="AF12" i="15"/>
  <c r="AE12" i="15"/>
  <c r="AB12" i="15"/>
  <c r="AA12" i="15"/>
  <c r="Z12" i="15"/>
  <c r="Y12" i="15"/>
  <c r="X12" i="15"/>
  <c r="V12" i="15"/>
  <c r="U12" i="15"/>
  <c r="T12" i="15"/>
  <c r="S12" i="15"/>
  <c r="R12" i="15"/>
  <c r="P12" i="15"/>
  <c r="O12" i="15"/>
  <c r="N12" i="15"/>
  <c r="M12" i="15"/>
  <c r="L12" i="15"/>
  <c r="J12" i="15"/>
  <c r="I12" i="15"/>
  <c r="H12" i="15"/>
  <c r="G12" i="15"/>
  <c r="F12" i="15"/>
  <c r="E12" i="15"/>
  <c r="D12" i="15"/>
  <c r="C12" i="15"/>
  <c r="AT11" i="15"/>
  <c r="AS11" i="15"/>
  <c r="AR11" i="15"/>
  <c r="AQ11" i="15"/>
  <c r="AN11" i="15"/>
  <c r="AM11" i="15"/>
  <c r="AL11" i="15"/>
  <c r="AK11" i="15"/>
  <c r="AH11" i="15"/>
  <c r="AG11" i="15"/>
  <c r="AF11" i="15"/>
  <c r="AE11" i="15"/>
  <c r="AB11" i="15"/>
  <c r="AA11" i="15"/>
  <c r="Z11" i="15"/>
  <c r="Y11" i="15"/>
  <c r="X11" i="15"/>
  <c r="V11" i="15"/>
  <c r="U11" i="15"/>
  <c r="T11" i="15"/>
  <c r="S11" i="15"/>
  <c r="R11" i="15"/>
  <c r="P11" i="15"/>
  <c r="O11" i="15"/>
  <c r="N11" i="15"/>
  <c r="M11" i="15"/>
  <c r="L11" i="15"/>
  <c r="J11" i="15"/>
  <c r="I11" i="15"/>
  <c r="H11" i="15"/>
  <c r="G11" i="15"/>
  <c r="F11" i="15"/>
  <c r="E11" i="15"/>
  <c r="D11" i="15"/>
  <c r="C11" i="15"/>
  <c r="AT10" i="15"/>
  <c r="AS10" i="15"/>
  <c r="AR10" i="15"/>
  <c r="AQ10" i="15"/>
  <c r="AN10" i="15"/>
  <c r="AM10" i="15"/>
  <c r="AL10" i="15"/>
  <c r="AK10" i="15"/>
  <c r="AH10" i="15"/>
  <c r="AG10" i="15"/>
  <c r="AF10" i="15"/>
  <c r="AE10" i="15"/>
  <c r="AB10" i="15"/>
  <c r="AA10" i="15"/>
  <c r="Z10" i="15"/>
  <c r="Y10" i="15"/>
  <c r="X10" i="15"/>
  <c r="V10" i="15"/>
  <c r="U10" i="15"/>
  <c r="T10" i="15"/>
  <c r="S10" i="15"/>
  <c r="R10" i="15"/>
  <c r="P10" i="15"/>
  <c r="O10" i="15"/>
  <c r="N10" i="15"/>
  <c r="M10" i="15"/>
  <c r="L10" i="15"/>
  <c r="J10" i="15"/>
  <c r="I10" i="15"/>
  <c r="H10" i="15"/>
  <c r="G10" i="15"/>
  <c r="F10" i="15"/>
  <c r="E10" i="15"/>
  <c r="D10" i="15"/>
  <c r="C10" i="15"/>
  <c r="AT9" i="15"/>
  <c r="AS9" i="15"/>
  <c r="AR9" i="15"/>
  <c r="AQ9" i="15"/>
  <c r="AN9" i="15"/>
  <c r="AM9" i="15"/>
  <c r="AL9" i="15"/>
  <c r="AK9" i="15"/>
  <c r="AH9" i="15"/>
  <c r="AG9" i="15"/>
  <c r="AF9" i="15"/>
  <c r="AE9" i="15"/>
  <c r="AB9" i="15"/>
  <c r="AA9" i="15"/>
  <c r="Z9" i="15"/>
  <c r="Y9" i="15"/>
  <c r="X9" i="15"/>
  <c r="V9" i="15"/>
  <c r="U9" i="15"/>
  <c r="T9" i="15"/>
  <c r="S9" i="15"/>
  <c r="R9" i="15"/>
  <c r="P9" i="15"/>
  <c r="O9" i="15"/>
  <c r="N9" i="15"/>
  <c r="M9" i="15"/>
  <c r="L9" i="15"/>
  <c r="J9" i="15"/>
  <c r="I9" i="15"/>
  <c r="H9" i="15"/>
  <c r="G9" i="15"/>
  <c r="F9" i="15"/>
  <c r="E9" i="15"/>
  <c r="D9" i="15"/>
  <c r="C9" i="15"/>
  <c r="AT8" i="15"/>
  <c r="AS8" i="15"/>
  <c r="AR8" i="15"/>
  <c r="AQ8" i="15"/>
  <c r="AN8" i="15"/>
  <c r="AM8" i="15"/>
  <c r="AL8" i="15"/>
  <c r="AK8" i="15"/>
  <c r="AH8" i="15"/>
  <c r="AG8" i="15"/>
  <c r="AF8" i="15"/>
  <c r="AE8" i="15"/>
  <c r="AB8" i="15"/>
  <c r="AA8" i="15"/>
  <c r="Z8" i="15"/>
  <c r="Y8" i="15"/>
  <c r="X8" i="15"/>
  <c r="V8" i="15"/>
  <c r="U8" i="15"/>
  <c r="T8" i="15"/>
  <c r="S8" i="15"/>
  <c r="R8" i="15"/>
  <c r="P8" i="15"/>
  <c r="O8" i="15"/>
  <c r="N8" i="15"/>
  <c r="M8" i="15"/>
  <c r="L8" i="15"/>
  <c r="J8" i="15"/>
  <c r="I8" i="15"/>
  <c r="H8" i="15"/>
  <c r="G8" i="15"/>
  <c r="F8" i="15"/>
  <c r="E8" i="15"/>
  <c r="D8" i="15"/>
  <c r="C8" i="15"/>
  <c r="AT7" i="15"/>
  <c r="AS7" i="15"/>
  <c r="AR7" i="15"/>
  <c r="AQ7" i="15"/>
  <c r="AN7" i="15"/>
  <c r="AM7" i="15"/>
  <c r="AL7" i="15"/>
  <c r="AK7" i="15"/>
  <c r="AH7" i="15"/>
  <c r="AG7" i="15"/>
  <c r="AF7" i="15"/>
  <c r="AE7" i="15"/>
  <c r="AB7" i="15"/>
  <c r="AA7" i="15"/>
  <c r="Z7" i="15"/>
  <c r="Y7" i="15"/>
  <c r="X7" i="15"/>
  <c r="V7" i="15"/>
  <c r="U7" i="15"/>
  <c r="T7" i="15"/>
  <c r="S7" i="15"/>
  <c r="R7" i="15"/>
  <c r="P7" i="15"/>
  <c r="O7" i="15"/>
  <c r="N7" i="15"/>
  <c r="M7" i="15"/>
  <c r="L7" i="15"/>
  <c r="J7" i="15"/>
  <c r="I7" i="15"/>
  <c r="H7" i="15"/>
  <c r="G7" i="15"/>
  <c r="F7" i="15"/>
  <c r="E7" i="15"/>
  <c r="D7" i="15"/>
  <c r="C7" i="15"/>
  <c r="AT6" i="15"/>
  <c r="AS6" i="15"/>
  <c r="AR6" i="15"/>
  <c r="AQ6" i="15"/>
  <c r="AN6" i="15"/>
  <c r="AM6" i="15"/>
  <c r="AL6" i="15"/>
  <c r="AK6" i="15"/>
  <c r="AH6" i="15"/>
  <c r="AG6" i="15"/>
  <c r="AF6" i="15"/>
  <c r="AE6" i="15"/>
  <c r="AB6" i="15"/>
  <c r="AA6" i="15"/>
  <c r="Z6" i="15"/>
  <c r="Y6" i="15"/>
  <c r="X6" i="15"/>
  <c r="V6" i="15"/>
  <c r="U6" i="15"/>
  <c r="T6" i="15"/>
  <c r="S6" i="15"/>
  <c r="R6" i="15"/>
  <c r="P6" i="15"/>
  <c r="O6" i="15"/>
  <c r="N6" i="15"/>
  <c r="M6" i="15"/>
  <c r="L6" i="15"/>
  <c r="J6" i="15"/>
  <c r="I6" i="15"/>
  <c r="H6" i="15"/>
  <c r="G6" i="15"/>
  <c r="F6" i="15"/>
  <c r="E6" i="15"/>
  <c r="D6" i="15"/>
  <c r="C6" i="15"/>
  <c r="AT5" i="15"/>
  <c r="AS5" i="15"/>
  <c r="AR5" i="15"/>
  <c r="AQ5" i="15"/>
  <c r="AN5" i="15"/>
  <c r="AM5" i="15"/>
  <c r="AL5" i="15"/>
  <c r="AK5" i="15"/>
  <c r="AH5" i="15"/>
  <c r="AG5" i="15"/>
  <c r="AF5" i="15"/>
  <c r="AE5" i="15"/>
  <c r="AB5" i="15"/>
  <c r="AA5" i="15"/>
  <c r="Z5" i="15"/>
  <c r="Y5" i="15"/>
  <c r="X5" i="15"/>
  <c r="V5" i="15"/>
  <c r="U5" i="15"/>
  <c r="T5" i="15"/>
  <c r="S5" i="15"/>
  <c r="R5" i="15"/>
  <c r="P5" i="15"/>
  <c r="O5" i="15"/>
  <c r="N5" i="15"/>
  <c r="M5" i="15"/>
  <c r="L5" i="15"/>
  <c r="J5" i="15"/>
  <c r="I5" i="15"/>
  <c r="H5" i="15"/>
  <c r="G5" i="15"/>
  <c r="F5" i="15"/>
  <c r="E5" i="15"/>
  <c r="D5" i="15"/>
  <c r="C5" i="15"/>
  <c r="AT4" i="15"/>
  <c r="AS4" i="15"/>
  <c r="AR4" i="15"/>
  <c r="AQ4" i="15"/>
  <c r="AN4" i="15"/>
  <c r="AM4" i="15"/>
  <c r="AL4" i="15"/>
  <c r="AK4" i="15"/>
  <c r="AH4" i="15"/>
  <c r="AG4" i="15"/>
  <c r="AF4" i="15"/>
  <c r="AE4" i="15"/>
  <c r="AB4" i="15"/>
  <c r="AA4" i="15"/>
  <c r="Z4" i="15"/>
  <c r="Y4" i="15"/>
  <c r="X4" i="15"/>
  <c r="V4" i="15"/>
  <c r="U4" i="15"/>
  <c r="T4" i="15"/>
  <c r="S4" i="15"/>
  <c r="R4" i="15"/>
  <c r="P4" i="15"/>
  <c r="O4" i="15"/>
  <c r="N4" i="15"/>
  <c r="M4" i="15"/>
  <c r="L4" i="15"/>
  <c r="J4" i="15"/>
  <c r="I4" i="15"/>
  <c r="H4" i="15"/>
  <c r="G4" i="15"/>
  <c r="F4" i="15"/>
  <c r="E4" i="15"/>
  <c r="D4" i="15"/>
  <c r="C4" i="15"/>
  <c r="AT3" i="15"/>
  <c r="AS3" i="15"/>
  <c r="AR3" i="15"/>
  <c r="AQ3" i="15"/>
  <c r="AN3" i="15"/>
  <c r="AM3" i="15"/>
  <c r="AL3" i="15"/>
  <c r="AK3" i="15"/>
  <c r="AJ3" i="15"/>
  <c r="AH3" i="15"/>
  <c r="AG3" i="15"/>
  <c r="AF3" i="15"/>
  <c r="AE3" i="15"/>
  <c r="AB3" i="15"/>
  <c r="AA3" i="15"/>
  <c r="Z3" i="15"/>
  <c r="Y3" i="15"/>
  <c r="X3" i="15"/>
  <c r="V3" i="15"/>
  <c r="U3" i="15"/>
  <c r="T3" i="15"/>
  <c r="S3" i="15"/>
  <c r="R3" i="15"/>
  <c r="P3" i="15"/>
  <c r="O3" i="15"/>
  <c r="N3" i="15"/>
  <c r="M3" i="15"/>
  <c r="L3" i="15"/>
  <c r="J3" i="15"/>
  <c r="I3" i="15"/>
  <c r="H3" i="15"/>
  <c r="G3" i="15"/>
  <c r="F3" i="15"/>
  <c r="E3" i="15"/>
  <c r="D3" i="15"/>
  <c r="C3" i="15"/>
  <c r="AT2" i="15"/>
  <c r="AS2" i="15"/>
  <c r="AR2" i="15"/>
  <c r="AQ2" i="15"/>
  <c r="AN2" i="15"/>
  <c r="AM2" i="15"/>
  <c r="AL2" i="15"/>
  <c r="AK2" i="15"/>
  <c r="AH2" i="15"/>
  <c r="AG2" i="15"/>
  <c r="AF2" i="15"/>
  <c r="AE2" i="15"/>
  <c r="AB2" i="15"/>
  <c r="AA2" i="15"/>
  <c r="Z2" i="15"/>
  <c r="Y2" i="15"/>
  <c r="X2" i="15"/>
  <c r="V2" i="15"/>
  <c r="U2" i="15"/>
  <c r="T2" i="15"/>
  <c r="S2" i="15"/>
  <c r="R2" i="15"/>
  <c r="P2" i="15"/>
  <c r="O2" i="15"/>
  <c r="N2" i="15"/>
  <c r="M2" i="15"/>
  <c r="L2" i="15"/>
  <c r="J2" i="15"/>
  <c r="I2" i="15"/>
  <c r="H2" i="15"/>
  <c r="G2" i="15"/>
  <c r="F2" i="15"/>
  <c r="E2" i="15"/>
  <c r="D2" i="15"/>
  <c r="C2" i="15"/>
  <c r="AP13" i="15" l="1"/>
  <c r="AP60" i="15"/>
  <c r="AD65" i="15"/>
  <c r="AP78" i="15"/>
  <c r="AD83" i="15"/>
  <c r="AD96" i="15"/>
  <c r="AP117" i="15"/>
  <c r="AP166" i="15"/>
  <c r="AD41" i="15"/>
  <c r="AJ50" i="15"/>
  <c r="AV142" i="15"/>
  <c r="AX75" i="15"/>
  <c r="AP7" i="15"/>
  <c r="AP138" i="15"/>
  <c r="AV168" i="15"/>
  <c r="AC51" i="15"/>
  <c r="AD12" i="15"/>
  <c r="AJ21" i="15"/>
  <c r="AP54" i="15"/>
  <c r="AD59" i="15"/>
  <c r="AP72" i="15"/>
  <c r="AD77" i="15"/>
  <c r="AX72" i="15"/>
  <c r="AV55" i="15"/>
  <c r="AD35" i="15"/>
  <c r="AP137" i="15"/>
  <c r="AP151" i="15"/>
  <c r="AD156" i="15"/>
  <c r="AJ160" i="15"/>
  <c r="AV106" i="15"/>
  <c r="AD103" i="15"/>
  <c r="AJ120" i="15"/>
  <c r="AV132" i="15"/>
  <c r="AP25" i="15"/>
  <c r="AD6" i="15"/>
  <c r="AJ15" i="15"/>
  <c r="AD30" i="15"/>
  <c r="AJ39" i="15"/>
  <c r="AP48" i="15"/>
  <c r="AP150" i="15"/>
  <c r="AP168" i="15"/>
  <c r="AD53" i="15"/>
  <c r="AP66" i="15"/>
  <c r="AD71" i="15"/>
  <c r="AP84" i="15"/>
  <c r="AJ119" i="15"/>
  <c r="AJ132" i="15"/>
  <c r="AV83" i="15"/>
  <c r="AV38" i="15"/>
  <c r="AD2" i="15"/>
  <c r="AP19" i="15"/>
  <c r="AP145" i="15"/>
  <c r="AJ163" i="15"/>
  <c r="AV96" i="15"/>
  <c r="AJ9" i="15"/>
  <c r="AD24" i="15"/>
  <c r="AJ33" i="15"/>
  <c r="AP42" i="15"/>
  <c r="AD97" i="15"/>
  <c r="AV137" i="15"/>
  <c r="AX81" i="15"/>
  <c r="AD47" i="15"/>
  <c r="AD127" i="15"/>
  <c r="AP144" i="15"/>
  <c r="AV63" i="15"/>
  <c r="AV24" i="15"/>
  <c r="AJ56" i="15"/>
  <c r="AJ62" i="15"/>
  <c r="AJ68" i="15"/>
  <c r="AJ74" i="15"/>
  <c r="AJ80" i="15"/>
  <c r="AJ86" i="15"/>
  <c r="AJ87" i="15"/>
  <c r="AJ99" i="15"/>
  <c r="AJ101" i="15"/>
  <c r="AD106" i="15"/>
  <c r="AP111" i="15"/>
  <c r="AP112" i="15"/>
  <c r="AP114" i="15"/>
  <c r="AJ121" i="15"/>
  <c r="AJ122" i="15"/>
  <c r="AD124" i="15"/>
  <c r="AD128" i="15"/>
  <c r="AJ133" i="15"/>
  <c r="AJ134" i="15"/>
  <c r="AJ135" i="15"/>
  <c r="AP140" i="15"/>
  <c r="AP146" i="15"/>
  <c r="AP147" i="15"/>
  <c r="AP148" i="15"/>
  <c r="AP149" i="15"/>
  <c r="AP152" i="15"/>
  <c r="AP153" i="15"/>
  <c r="AJ157" i="15"/>
  <c r="AV163" i="15"/>
  <c r="AV158" i="15"/>
  <c r="AV153" i="15"/>
  <c r="AV127" i="15"/>
  <c r="AV122" i="15"/>
  <c r="AV117" i="15"/>
  <c r="AX90" i="15"/>
  <c r="AV84" i="15"/>
  <c r="AV77" i="15"/>
  <c r="AV71" i="15"/>
  <c r="AV64" i="15"/>
  <c r="AW56" i="15"/>
  <c r="AW40" i="15"/>
  <c r="AW25" i="15"/>
  <c r="AW4" i="15"/>
  <c r="AJ4" i="15"/>
  <c r="AJ10" i="15"/>
  <c r="AJ16" i="15"/>
  <c r="AJ22" i="15"/>
  <c r="AJ28" i="15"/>
  <c r="AP31" i="15"/>
  <c r="AD36" i="15"/>
  <c r="AP37" i="15"/>
  <c r="AD42" i="15"/>
  <c r="AP43" i="15"/>
  <c r="AJ45" i="15"/>
  <c r="AJ51" i="15"/>
  <c r="AJ57" i="15"/>
  <c r="AJ63" i="15"/>
  <c r="AJ69" i="15"/>
  <c r="AJ75" i="15"/>
  <c r="AJ81" i="15"/>
  <c r="AP88" i="15"/>
  <c r="AD89" i="15"/>
  <c r="AD91" i="15"/>
  <c r="AJ102" i="15"/>
  <c r="AD104" i="15"/>
  <c r="AD110" i="15"/>
  <c r="AP115" i="15"/>
  <c r="AP116" i="15"/>
  <c r="AP118" i="15"/>
  <c r="AJ125" i="15"/>
  <c r="AJ126" i="15"/>
  <c r="AJ129" i="15"/>
  <c r="AJ130" i="15"/>
  <c r="AJ131" i="15"/>
  <c r="AP136" i="15"/>
  <c r="AD159" i="15"/>
  <c r="AD162" i="15"/>
  <c r="AD165" i="15"/>
  <c r="AD169" i="15"/>
  <c r="AV157" i="15"/>
  <c r="AV152" i="15"/>
  <c r="AV147" i="15"/>
  <c r="AV121" i="15"/>
  <c r="AV116" i="15"/>
  <c r="AV111" i="15"/>
  <c r="AV90" i="15"/>
  <c r="AV76" i="15"/>
  <c r="AV70" i="15"/>
  <c r="AV62" i="15"/>
  <c r="AV53" i="15"/>
  <c r="AW36" i="15"/>
  <c r="AV22" i="15"/>
  <c r="AP2" i="15"/>
  <c r="AD7" i="15"/>
  <c r="AP8" i="15"/>
  <c r="AD13" i="15"/>
  <c r="AP14" i="15"/>
  <c r="AD19" i="15"/>
  <c r="AP20" i="15"/>
  <c r="AD25" i="15"/>
  <c r="AP26" i="15"/>
  <c r="AJ34" i="15"/>
  <c r="AJ40" i="15"/>
  <c r="AD48" i="15"/>
  <c r="AP49" i="15"/>
  <c r="AD54" i="15"/>
  <c r="AP55" i="15"/>
  <c r="AD60" i="15"/>
  <c r="AP61" i="15"/>
  <c r="AD66" i="15"/>
  <c r="AP67" i="15"/>
  <c r="AD72" i="15"/>
  <c r="AP73" i="15"/>
  <c r="AD78" i="15"/>
  <c r="AP79" i="15"/>
  <c r="AD84" i="15"/>
  <c r="AP85" i="15"/>
  <c r="AJ93" i="15"/>
  <c r="AD94" i="15"/>
  <c r="AD98" i="15"/>
  <c r="AP99" i="15"/>
  <c r="AD107" i="15"/>
  <c r="AD109" i="15"/>
  <c r="AP121" i="15"/>
  <c r="AJ123" i="15"/>
  <c r="AJ124" i="15"/>
  <c r="AJ128" i="15"/>
  <c r="AP133" i="15"/>
  <c r="AP134" i="15"/>
  <c r="AP135" i="15"/>
  <c r="AD155" i="15"/>
  <c r="AP160" i="15"/>
  <c r="AD167" i="15"/>
  <c r="AV167" i="15"/>
  <c r="AV162" i="15"/>
  <c r="AV136" i="15"/>
  <c r="AV131" i="15"/>
  <c r="AV126" i="15"/>
  <c r="AV100" i="15"/>
  <c r="AV95" i="15"/>
  <c r="AV82" i="15"/>
  <c r="AV69" i="15"/>
  <c r="AV52" i="15"/>
  <c r="AV36" i="15"/>
  <c r="AJ5" i="15"/>
  <c r="AJ11" i="15"/>
  <c r="AJ17" i="15"/>
  <c r="AJ23" i="15"/>
  <c r="AJ29" i="15"/>
  <c r="AD31" i="15"/>
  <c r="AP32" i="15"/>
  <c r="AD37" i="15"/>
  <c r="AP38" i="15"/>
  <c r="AD43" i="15"/>
  <c r="AJ46" i="15"/>
  <c r="AJ52" i="15"/>
  <c r="AJ58" i="15"/>
  <c r="AJ64" i="15"/>
  <c r="AJ70" i="15"/>
  <c r="AJ76" i="15"/>
  <c r="AJ82" i="15"/>
  <c r="AP87" i="15"/>
  <c r="AP90" i="15"/>
  <c r="AD92" i="15"/>
  <c r="AP95" i="15"/>
  <c r="AJ96" i="15"/>
  <c r="AJ97" i="15"/>
  <c r="AP100" i="15"/>
  <c r="AP101" i="15"/>
  <c r="AJ105" i="15"/>
  <c r="AJ106" i="15"/>
  <c r="AD108" i="15"/>
  <c r="AD114" i="15"/>
  <c r="AP119" i="15"/>
  <c r="AP120" i="15"/>
  <c r="AP122" i="15"/>
  <c r="AJ127" i="15"/>
  <c r="AP132" i="15"/>
  <c r="AD142" i="15"/>
  <c r="AJ156" i="15"/>
  <c r="AP157" i="15"/>
  <c r="AJ159" i="15"/>
  <c r="AP163" i="15"/>
  <c r="AJ165" i="15"/>
  <c r="AJ169" i="15"/>
  <c r="AV151" i="15"/>
  <c r="AV146" i="15"/>
  <c r="AV141" i="15"/>
  <c r="AV115" i="15"/>
  <c r="AV110" i="15"/>
  <c r="AV105" i="15"/>
  <c r="AV89" i="15"/>
  <c r="AV75" i="15"/>
  <c r="AV68" i="15"/>
  <c r="AV61" i="15"/>
  <c r="AV51" i="15"/>
  <c r="AV19" i="15"/>
  <c r="AP3" i="15"/>
  <c r="AD8" i="15"/>
  <c r="AP9" i="15"/>
  <c r="AD14" i="15"/>
  <c r="AP15" i="15"/>
  <c r="AD20" i="15"/>
  <c r="AP21" i="15"/>
  <c r="AD26" i="15"/>
  <c r="AP27" i="15"/>
  <c r="AJ35" i="15"/>
  <c r="AJ41" i="15"/>
  <c r="AP44" i="15"/>
  <c r="AD49" i="15"/>
  <c r="AP50" i="15"/>
  <c r="AD55" i="15"/>
  <c r="AP56" i="15"/>
  <c r="AD61" i="15"/>
  <c r="AP62" i="15"/>
  <c r="AD67" i="15"/>
  <c r="AP68" i="15"/>
  <c r="AD73" i="15"/>
  <c r="AP74" i="15"/>
  <c r="AD79" i="15"/>
  <c r="AP80" i="15"/>
  <c r="AD85" i="15"/>
  <c r="AP86" i="15"/>
  <c r="AJ103" i="15"/>
  <c r="AJ104" i="15"/>
  <c r="AD111" i="15"/>
  <c r="AD113" i="15"/>
  <c r="AP125" i="15"/>
  <c r="AP129" i="15"/>
  <c r="AP130" i="15"/>
  <c r="AP131" i="15"/>
  <c r="AD141" i="15"/>
  <c r="AD143" i="15"/>
  <c r="AD147" i="15"/>
  <c r="AD154" i="15"/>
  <c r="AJ155" i="15"/>
  <c r="AJ162" i="15"/>
  <c r="AJ167" i="15"/>
  <c r="AV166" i="15"/>
  <c r="AV161" i="15"/>
  <c r="AV156" i="15"/>
  <c r="AV130" i="15"/>
  <c r="AV125" i="15"/>
  <c r="AV120" i="15"/>
  <c r="AV94" i="15"/>
  <c r="AV88" i="15"/>
  <c r="AV74" i="15"/>
  <c r="AV34" i="15"/>
  <c r="AV18" i="15"/>
  <c r="AJ6" i="15"/>
  <c r="AJ12" i="15"/>
  <c r="AJ18" i="15"/>
  <c r="AJ24" i="15"/>
  <c r="AJ30" i="15"/>
  <c r="AD32" i="15"/>
  <c r="AP33" i="15"/>
  <c r="AD38" i="15"/>
  <c r="AP39" i="15"/>
  <c r="AD44" i="15"/>
  <c r="AJ47" i="15"/>
  <c r="AJ53" i="15"/>
  <c r="AJ59" i="15"/>
  <c r="AJ65" i="15"/>
  <c r="AJ71" i="15"/>
  <c r="AJ77" i="15"/>
  <c r="AJ83" i="15"/>
  <c r="AD88" i="15"/>
  <c r="AJ89" i="15"/>
  <c r="AJ91" i="15"/>
  <c r="AP102" i="15"/>
  <c r="AJ109" i="15"/>
  <c r="AJ110" i="15"/>
  <c r="AD112" i="15"/>
  <c r="AD118" i="15"/>
  <c r="AP123" i="15"/>
  <c r="AP124" i="15"/>
  <c r="AP126" i="15"/>
  <c r="AP128" i="15"/>
  <c r="AD138" i="15"/>
  <c r="AD140" i="15"/>
  <c r="AD144" i="15"/>
  <c r="AD146" i="15"/>
  <c r="AD148" i="15"/>
  <c r="AD149" i="15"/>
  <c r="AD152" i="15"/>
  <c r="AD153" i="15"/>
  <c r="AD158" i="15"/>
  <c r="AD161" i="15"/>
  <c r="AD164" i="15"/>
  <c r="AP165" i="15"/>
  <c r="AP169" i="15"/>
  <c r="AV145" i="15"/>
  <c r="AV140" i="15"/>
  <c r="AV135" i="15"/>
  <c r="AV109" i="15"/>
  <c r="AV104" i="15"/>
  <c r="AV99" i="15"/>
  <c r="AV81" i="15"/>
  <c r="AV67" i="15"/>
  <c r="AV49" i="15"/>
  <c r="AV32" i="15"/>
  <c r="AV16" i="15"/>
  <c r="AD3" i="15"/>
  <c r="AP4" i="15"/>
  <c r="AD9" i="15"/>
  <c r="AP10" i="15"/>
  <c r="AD15" i="15"/>
  <c r="AP16" i="15"/>
  <c r="AD21" i="15"/>
  <c r="AP22" i="15"/>
  <c r="AD27" i="15"/>
  <c r="AP28" i="15"/>
  <c r="AJ36" i="15"/>
  <c r="AJ42" i="15"/>
  <c r="AP45" i="15"/>
  <c r="AD50" i="15"/>
  <c r="AP51" i="15"/>
  <c r="AD56" i="15"/>
  <c r="AP57" i="15"/>
  <c r="AD62" i="15"/>
  <c r="AP63" i="15"/>
  <c r="AD68" i="15"/>
  <c r="AP69" i="15"/>
  <c r="AD74" i="15"/>
  <c r="AP75" i="15"/>
  <c r="AD80" i="15"/>
  <c r="AP81" i="15"/>
  <c r="AD86" i="15"/>
  <c r="AD87" i="15"/>
  <c r="AP93" i="15"/>
  <c r="AJ94" i="15"/>
  <c r="AP96" i="15"/>
  <c r="AJ98" i="15"/>
  <c r="AP105" i="15"/>
  <c r="AJ107" i="15"/>
  <c r="AJ108" i="15"/>
  <c r="AD115" i="15"/>
  <c r="AD117" i="15"/>
  <c r="AP127" i="15"/>
  <c r="AD137" i="15"/>
  <c r="AD139" i="15"/>
  <c r="AD145" i="15"/>
  <c r="AD150" i="15"/>
  <c r="AD151" i="15"/>
  <c r="AP156" i="15"/>
  <c r="AP159" i="15"/>
  <c r="AP162" i="15"/>
  <c r="AV160" i="15"/>
  <c r="AV155" i="15"/>
  <c r="AV150" i="15"/>
  <c r="AV124" i="15"/>
  <c r="AV119" i="15"/>
  <c r="AV114" i="15"/>
  <c r="AV93" i="15"/>
  <c r="AV80" i="15"/>
  <c r="AV73" i="15"/>
  <c r="AX66" i="15"/>
  <c r="AV60" i="15"/>
  <c r="AW46" i="15"/>
  <c r="AX30" i="15"/>
  <c r="AV13" i="15"/>
  <c r="AJ13" i="15"/>
  <c r="AJ19" i="15"/>
  <c r="AJ25" i="15"/>
  <c r="AD33" i="15"/>
  <c r="AP34" i="15"/>
  <c r="AD39" i="15"/>
  <c r="AP40" i="15"/>
  <c r="AJ48" i="15"/>
  <c r="AJ54" i="15"/>
  <c r="AJ60" i="15"/>
  <c r="AJ66" i="15"/>
  <c r="AJ72" i="15"/>
  <c r="AJ78" i="15"/>
  <c r="AJ84" i="15"/>
  <c r="AD90" i="15"/>
  <c r="AJ92" i="15"/>
  <c r="AP97" i="15"/>
  <c r="AD99" i="15"/>
  <c r="AP103" i="15"/>
  <c r="AP104" i="15"/>
  <c r="AP106" i="15"/>
  <c r="AJ113" i="15"/>
  <c r="AJ114" i="15"/>
  <c r="AD116" i="15"/>
  <c r="AD122" i="15"/>
  <c r="AD134" i="15"/>
  <c r="AD136" i="15"/>
  <c r="AJ141" i="15"/>
  <c r="AJ142" i="15"/>
  <c r="AJ143" i="15"/>
  <c r="AJ147" i="15"/>
  <c r="AJ154" i="15"/>
  <c r="AP155" i="15"/>
  <c r="AJ161" i="15"/>
  <c r="AD166" i="15"/>
  <c r="AP167" i="15"/>
  <c r="AV165" i="15"/>
  <c r="AV139" i="15"/>
  <c r="AV134" i="15"/>
  <c r="AV129" i="15"/>
  <c r="AV103" i="15"/>
  <c r="AV98" i="15"/>
  <c r="AV87" i="15"/>
  <c r="AV79" i="15"/>
  <c r="AV59" i="15"/>
  <c r="AV30" i="15"/>
  <c r="AV11" i="15"/>
  <c r="AJ7" i="15"/>
  <c r="AD4" i="15"/>
  <c r="AP5" i="15"/>
  <c r="AD10" i="15"/>
  <c r="AP11" i="15"/>
  <c r="AD16" i="15"/>
  <c r="AP17" i="15"/>
  <c r="AD22" i="15"/>
  <c r="AP23" i="15"/>
  <c r="AD28" i="15"/>
  <c r="AP29" i="15"/>
  <c r="AJ31" i="15"/>
  <c r="AJ37" i="15"/>
  <c r="AJ43" i="15"/>
  <c r="AD45" i="15"/>
  <c r="AP46" i="15"/>
  <c r="AD51" i="15"/>
  <c r="AP52" i="15"/>
  <c r="AD57" i="15"/>
  <c r="AP58" i="15"/>
  <c r="AD63" i="15"/>
  <c r="AP64" i="15"/>
  <c r="AD69" i="15"/>
  <c r="AP70" i="15"/>
  <c r="AD75" i="15"/>
  <c r="AP76" i="15"/>
  <c r="AD81" i="15"/>
  <c r="AP82" i="15"/>
  <c r="AD95" i="15"/>
  <c r="AD101" i="15"/>
  <c r="AP109" i="15"/>
  <c r="AJ111" i="15"/>
  <c r="AJ112" i="15"/>
  <c r="AD119" i="15"/>
  <c r="AD121" i="15"/>
  <c r="AD133" i="15"/>
  <c r="AD135" i="15"/>
  <c r="AJ140" i="15"/>
  <c r="AJ146" i="15"/>
  <c r="AJ148" i="15"/>
  <c r="AJ149" i="15"/>
  <c r="AJ152" i="15"/>
  <c r="AJ153" i="15"/>
  <c r="AJ158" i="15"/>
  <c r="AJ164" i="15"/>
  <c r="AD168" i="15"/>
  <c r="AV154" i="15"/>
  <c r="AV149" i="15"/>
  <c r="AV144" i="15"/>
  <c r="AV118" i="15"/>
  <c r="AV113" i="15"/>
  <c r="AV108" i="15"/>
  <c r="AV92" i="15"/>
  <c r="AX78" i="15"/>
  <c r="AV66" i="15"/>
  <c r="AV58" i="15"/>
  <c r="AV45" i="15"/>
  <c r="AV10" i="15"/>
  <c r="AJ2" i="15"/>
  <c r="AJ8" i="15"/>
  <c r="AJ14" i="15"/>
  <c r="AJ20" i="15"/>
  <c r="AJ26" i="15"/>
  <c r="AD34" i="15"/>
  <c r="AP35" i="15"/>
  <c r="AD40" i="15"/>
  <c r="AP41" i="15"/>
  <c r="AJ49" i="15"/>
  <c r="AJ55" i="15"/>
  <c r="AJ61" i="15"/>
  <c r="AJ67" i="15"/>
  <c r="AJ73" i="15"/>
  <c r="AJ79" i="15"/>
  <c r="AJ85" i="15"/>
  <c r="AJ88" i="15"/>
  <c r="AP89" i="15"/>
  <c r="AP91" i="15"/>
  <c r="AD100" i="15"/>
  <c r="AD102" i="15"/>
  <c r="AP107" i="15"/>
  <c r="AP108" i="15"/>
  <c r="AP110" i="15"/>
  <c r="AJ117" i="15"/>
  <c r="AJ118" i="15"/>
  <c r="AD120" i="15"/>
  <c r="AD126" i="15"/>
  <c r="AD130" i="15"/>
  <c r="AD132" i="15"/>
  <c r="AJ137" i="15"/>
  <c r="AJ138" i="15"/>
  <c r="AJ139" i="15"/>
  <c r="AJ144" i="15"/>
  <c r="AJ145" i="15"/>
  <c r="AJ150" i="15"/>
  <c r="AJ151" i="15"/>
  <c r="AP154" i="15"/>
  <c r="AD157" i="15"/>
  <c r="AD160" i="15"/>
  <c r="AV169" i="15"/>
  <c r="AV164" i="15"/>
  <c r="AV159" i="15"/>
  <c r="AV133" i="15"/>
  <c r="AV128" i="15"/>
  <c r="AV123" i="15"/>
  <c r="AV97" i="15"/>
  <c r="AV86" i="15"/>
  <c r="AV78" i="15"/>
  <c r="AV72" i="15"/>
  <c r="AV42" i="15"/>
  <c r="AV27" i="15"/>
  <c r="AV7" i="15"/>
  <c r="AD5" i="15"/>
  <c r="AP6" i="15"/>
  <c r="AD11" i="15"/>
  <c r="AP12" i="15"/>
  <c r="AD17" i="15"/>
  <c r="AP18" i="15"/>
  <c r="AD23" i="15"/>
  <c r="AP24" i="15"/>
  <c r="AD29" i="15"/>
  <c r="AP30" i="15"/>
  <c r="AJ32" i="15"/>
  <c r="AJ38" i="15"/>
  <c r="AJ44" i="15"/>
  <c r="AD46" i="15"/>
  <c r="AP47" i="15"/>
  <c r="AD52" i="15"/>
  <c r="AP53" i="15"/>
  <c r="AD58" i="15"/>
  <c r="AP59" i="15"/>
  <c r="AD64" i="15"/>
  <c r="AP65" i="15"/>
  <c r="AD70" i="15"/>
  <c r="AP71" i="15"/>
  <c r="AD76" i="15"/>
  <c r="AP77" i="15"/>
  <c r="AD82" i="15"/>
  <c r="AP83" i="15"/>
  <c r="AJ90" i="15"/>
  <c r="AP92" i="15"/>
  <c r="AD93" i="15"/>
  <c r="AP94" i="15"/>
  <c r="AP98" i="15"/>
  <c r="AP113" i="15"/>
  <c r="AJ115" i="15"/>
  <c r="AJ116" i="15"/>
  <c r="AD123" i="15"/>
  <c r="AD125" i="15"/>
  <c r="AD129" i="15"/>
  <c r="AD131" i="15"/>
  <c r="AJ136" i="15"/>
  <c r="AP141" i="15"/>
  <c r="AP142" i="15"/>
  <c r="AP143" i="15"/>
  <c r="AP158" i="15"/>
  <c r="AP161" i="15"/>
  <c r="AJ166" i="15"/>
  <c r="AV148" i="15"/>
  <c r="AV143" i="15"/>
  <c r="AV138" i="15"/>
  <c r="AV112" i="15"/>
  <c r="AV107" i="15"/>
  <c r="AV102" i="15"/>
  <c r="AV91" i="15"/>
  <c r="AV85" i="15"/>
  <c r="AV65" i="15"/>
  <c r="AV57" i="15"/>
  <c r="AV6" i="15"/>
  <c r="B23" i="15"/>
  <c r="K30" i="15"/>
  <c r="AO33" i="15"/>
  <c r="AV54" i="15"/>
  <c r="AV46" i="15"/>
  <c r="AV37" i="15"/>
  <c r="AW30" i="15"/>
  <c r="AV23" i="15"/>
  <c r="AV12" i="15"/>
  <c r="AO9" i="15"/>
  <c r="B33" i="15"/>
  <c r="AC46" i="15"/>
  <c r="AO38" i="15"/>
  <c r="AX51" i="15"/>
  <c r="AV44" i="15"/>
  <c r="AW35" i="15"/>
  <c r="AV29" i="15"/>
  <c r="AV21" i="15"/>
  <c r="AV9" i="15"/>
  <c r="W11" i="15"/>
  <c r="K35" i="15"/>
  <c r="AU41" i="15"/>
  <c r="AW51" i="15"/>
  <c r="AV43" i="15"/>
  <c r="AV35" i="15"/>
  <c r="AV28" i="15"/>
  <c r="AV20" i="15"/>
  <c r="AV8" i="15"/>
  <c r="AU37" i="15"/>
  <c r="AC26" i="15"/>
  <c r="AO31" i="15"/>
  <c r="AV50" i="15"/>
  <c r="AV41" i="15"/>
  <c r="AV33" i="15"/>
  <c r="AV26" i="15"/>
  <c r="AV17" i="15"/>
  <c r="AV5" i="15"/>
  <c r="Q15" i="15"/>
  <c r="Q31" i="15"/>
  <c r="W37" i="15"/>
  <c r="AO40" i="15"/>
  <c r="AU5" i="15"/>
  <c r="K37" i="15"/>
  <c r="AU43" i="15"/>
  <c r="AW62" i="15"/>
  <c r="AV56" i="15"/>
  <c r="AV48" i="15"/>
  <c r="AV40" i="15"/>
  <c r="AW31" i="15"/>
  <c r="AV25" i="15"/>
  <c r="AV15" i="15"/>
  <c r="AV4" i="15"/>
  <c r="AW55" i="15"/>
  <c r="AV47" i="15"/>
  <c r="AV39" i="15"/>
  <c r="AV31" i="15"/>
  <c r="AW24" i="15"/>
  <c r="AV14" i="15"/>
  <c r="AC50" i="15"/>
  <c r="AU54" i="15"/>
  <c r="AO62" i="15"/>
  <c r="B166" i="15"/>
  <c r="B150" i="15"/>
  <c r="B138" i="15"/>
  <c r="B130" i="15"/>
  <c r="B110" i="15"/>
  <c r="B91" i="15"/>
  <c r="B84" i="15"/>
  <c r="B78" i="15"/>
  <c r="B153" i="15"/>
  <c r="B147" i="15"/>
  <c r="B141" i="15"/>
  <c r="B133" i="15"/>
  <c r="B121" i="15"/>
  <c r="B107" i="15"/>
  <c r="B104" i="15"/>
  <c r="B99" i="15"/>
  <c r="B98" i="15"/>
  <c r="B93" i="15"/>
  <c r="B165" i="15"/>
  <c r="B159" i="15"/>
  <c r="B144" i="15"/>
  <c r="B136" i="15"/>
  <c r="B128" i="15"/>
  <c r="B114" i="15"/>
  <c r="B100" i="15"/>
  <c r="B85" i="15"/>
  <c r="B79" i="15"/>
  <c r="B162" i="15"/>
  <c r="B145" i="15"/>
  <c r="B125" i="15"/>
  <c r="B111" i="15"/>
  <c r="B108" i="15"/>
  <c r="B90" i="15"/>
  <c r="B154" i="15"/>
  <c r="B151" i="15"/>
  <c r="B148" i="15"/>
  <c r="B139" i="15"/>
  <c r="B131" i="15"/>
  <c r="B118" i="15"/>
  <c r="B86" i="15"/>
  <c r="B80" i="15"/>
  <c r="B169" i="15"/>
  <c r="B115" i="15"/>
  <c r="B112" i="15"/>
  <c r="B105" i="15"/>
  <c r="B101" i="15"/>
  <c r="B89" i="15"/>
  <c r="B168" i="15"/>
  <c r="B164" i="15"/>
  <c r="B161" i="15"/>
  <c r="B158" i="15"/>
  <c r="B156" i="15"/>
  <c r="B142" i="15"/>
  <c r="B134" i="15"/>
  <c r="B122" i="15"/>
  <c r="B87" i="15"/>
  <c r="B81" i="15"/>
  <c r="B75" i="15"/>
  <c r="B137" i="15"/>
  <c r="B129" i="15"/>
  <c r="B119" i="15"/>
  <c r="B116" i="15"/>
  <c r="B109" i="15"/>
  <c r="B152" i="15"/>
  <c r="B146" i="15"/>
  <c r="B140" i="15"/>
  <c r="B132" i="15"/>
  <c r="B126" i="15"/>
  <c r="B96" i="15"/>
  <c r="B82" i="15"/>
  <c r="B167" i="15"/>
  <c r="B149" i="15"/>
  <c r="B123" i="15"/>
  <c r="B120" i="15"/>
  <c r="B113" i="15"/>
  <c r="B102" i="15"/>
  <c r="B95" i="15"/>
  <c r="B94" i="15"/>
  <c r="B160" i="15"/>
  <c r="B155" i="15"/>
  <c r="B127" i="15"/>
  <c r="B124" i="15"/>
  <c r="B117" i="15"/>
  <c r="B103" i="15"/>
  <c r="B92" i="15"/>
  <c r="B88" i="15"/>
  <c r="B106" i="15"/>
  <c r="B77" i="15"/>
  <c r="B74" i="15"/>
  <c r="B67" i="15"/>
  <c r="B62" i="15"/>
  <c r="B56" i="15"/>
  <c r="B50" i="15"/>
  <c r="B44" i="15"/>
  <c r="B38" i="15"/>
  <c r="B32" i="15"/>
  <c r="B163" i="15"/>
  <c r="B72" i="15"/>
  <c r="B70" i="15"/>
  <c r="B68" i="15"/>
  <c r="B63" i="15"/>
  <c r="B57" i="15"/>
  <c r="B40" i="15"/>
  <c r="B34" i="15"/>
  <c r="B71" i="15"/>
  <c r="B64" i="15"/>
  <c r="B58" i="15"/>
  <c r="B52" i="15"/>
  <c r="B46" i="15"/>
  <c r="B97" i="15"/>
  <c r="B65" i="15"/>
  <c r="B59" i="15"/>
  <c r="B53" i="15"/>
  <c r="B157" i="15"/>
  <c r="B76" i="15"/>
  <c r="B143" i="15"/>
  <c r="B83" i="15"/>
  <c r="B69" i="15"/>
  <c r="B60" i="15"/>
  <c r="B54" i="15"/>
  <c r="B48" i="15"/>
  <c r="B42" i="15"/>
  <c r="B36" i="15"/>
  <c r="B30" i="15"/>
  <c r="B73" i="15"/>
  <c r="B66" i="15"/>
  <c r="B61" i="15"/>
  <c r="B55" i="15"/>
  <c r="B49" i="15"/>
  <c r="B43" i="15"/>
  <c r="B37" i="15"/>
  <c r="B31" i="15"/>
  <c r="B25" i="15"/>
  <c r="AU13" i="15"/>
  <c r="AC20" i="15"/>
  <c r="B2" i="15"/>
  <c r="Q4" i="15"/>
  <c r="AC4" i="15"/>
  <c r="AO4" i="15"/>
  <c r="AC7" i="15"/>
  <c r="AO7" i="15"/>
  <c r="AI11" i="15"/>
  <c r="B12" i="15"/>
  <c r="AC15" i="15"/>
  <c r="K17" i="15"/>
  <c r="K22" i="15"/>
  <c r="W22" i="15"/>
  <c r="AI22" i="15"/>
  <c r="AU22" i="15"/>
  <c r="B26" i="15"/>
  <c r="AO26" i="15"/>
  <c r="B28" i="15"/>
  <c r="W30" i="15"/>
  <c r="W35" i="15"/>
  <c r="AO46" i="15"/>
  <c r="AU47" i="15"/>
  <c r="AU49" i="15"/>
  <c r="AO50" i="15"/>
  <c r="K59" i="15"/>
  <c r="W157" i="15"/>
  <c r="AI47" i="15"/>
  <c r="Q167" i="15"/>
  <c r="Q127" i="15"/>
  <c r="Q124" i="15"/>
  <c r="Q106" i="15"/>
  <c r="Q103" i="15"/>
  <c r="Q92" i="15"/>
  <c r="Q91" i="15"/>
  <c r="Q163" i="15"/>
  <c r="Q160" i="15"/>
  <c r="Q157" i="15"/>
  <c r="Q155" i="15"/>
  <c r="Q117" i="15"/>
  <c r="Q86" i="15"/>
  <c r="Q80" i="15"/>
  <c r="Q74" i="15"/>
  <c r="Q166" i="15"/>
  <c r="Q153" i="15"/>
  <c r="Q150" i="15"/>
  <c r="Q138" i="15"/>
  <c r="Q130" i="15"/>
  <c r="Q110" i="15"/>
  <c r="Q107" i="15"/>
  <c r="Q104" i="15"/>
  <c r="Q100" i="15"/>
  <c r="Q99" i="15"/>
  <c r="Q98" i="15"/>
  <c r="Q90" i="15"/>
  <c r="Q147" i="15"/>
  <c r="Q144" i="15"/>
  <c r="Q141" i="15"/>
  <c r="Q133" i="15"/>
  <c r="Q121" i="15"/>
  <c r="Q81" i="15"/>
  <c r="Q75" i="15"/>
  <c r="Q136" i="15"/>
  <c r="Q128" i="15"/>
  <c r="Q114" i="15"/>
  <c r="Q111" i="15"/>
  <c r="Q108" i="15"/>
  <c r="Q89" i="15"/>
  <c r="Q87" i="15"/>
  <c r="Q165" i="15"/>
  <c r="Q159" i="15"/>
  <c r="Q151" i="15"/>
  <c r="Q145" i="15"/>
  <c r="Q139" i="15"/>
  <c r="Q131" i="15"/>
  <c r="Q125" i="15"/>
  <c r="Q82" i="15"/>
  <c r="Q76" i="15"/>
  <c r="Q162" i="15"/>
  <c r="Q154" i="15"/>
  <c r="Q148" i="15"/>
  <c r="Q118" i="15"/>
  <c r="Q115" i="15"/>
  <c r="Q112" i="15"/>
  <c r="Q156" i="15"/>
  <c r="Q105" i="15"/>
  <c r="Q101" i="15"/>
  <c r="Q83" i="15"/>
  <c r="Q77" i="15"/>
  <c r="Q71" i="15"/>
  <c r="Q169" i="15"/>
  <c r="Q142" i="15"/>
  <c r="Q134" i="15"/>
  <c r="Q122" i="15"/>
  <c r="Q119" i="15"/>
  <c r="Q116" i="15"/>
  <c r="Q96" i="15"/>
  <c r="Q164" i="15"/>
  <c r="Q161" i="15"/>
  <c r="Q158" i="15"/>
  <c r="Q137" i="15"/>
  <c r="Q129" i="15"/>
  <c r="Q109" i="15"/>
  <c r="Q95" i="15"/>
  <c r="Q88" i="15"/>
  <c r="Q84" i="15"/>
  <c r="Q78" i="15"/>
  <c r="Q72" i="15"/>
  <c r="Q143" i="15"/>
  <c r="Q135" i="15"/>
  <c r="Q113" i="15"/>
  <c r="Q102" i="15"/>
  <c r="Q97" i="15"/>
  <c r="Q93" i="15"/>
  <c r="Q85" i="15"/>
  <c r="Q152" i="15"/>
  <c r="Q70" i="15"/>
  <c r="Q63" i="15"/>
  <c r="Q168" i="15"/>
  <c r="Q140" i="15"/>
  <c r="Q68" i="15"/>
  <c r="Q132" i="15"/>
  <c r="Q64" i="15"/>
  <c r="Q58" i="15"/>
  <c r="Q52" i="15"/>
  <c r="Q149" i="15"/>
  <c r="Q65" i="15"/>
  <c r="Q59" i="15"/>
  <c r="Q53" i="15"/>
  <c r="Q47" i="15"/>
  <c r="Q41" i="15"/>
  <c r="Q35" i="15"/>
  <c r="Q29" i="15"/>
  <c r="Q23" i="15"/>
  <c r="Q17" i="15"/>
  <c r="Q11" i="15"/>
  <c r="Q5" i="15"/>
  <c r="Q126" i="15"/>
  <c r="Q123" i="15"/>
  <c r="Q60" i="15"/>
  <c r="Q54" i="15"/>
  <c r="Q48" i="15"/>
  <c r="Q42" i="15"/>
  <c r="Q36" i="15"/>
  <c r="Q30" i="15"/>
  <c r="Q24" i="15"/>
  <c r="Q18" i="15"/>
  <c r="Q12" i="15"/>
  <c r="Q6" i="15"/>
  <c r="Q79" i="15"/>
  <c r="Q69" i="15"/>
  <c r="Q73" i="15"/>
  <c r="Q66" i="15"/>
  <c r="Q61" i="15"/>
  <c r="Q55" i="15"/>
  <c r="Q49" i="15"/>
  <c r="Q43" i="15"/>
  <c r="Q146" i="15"/>
  <c r="Q120" i="15"/>
  <c r="Q94" i="15"/>
  <c r="B6" i="15"/>
  <c r="AC9" i="15"/>
  <c r="K11" i="15"/>
  <c r="K16" i="15"/>
  <c r="W16" i="15"/>
  <c r="AI16" i="15"/>
  <c r="AU16" i="15"/>
  <c r="W19" i="15"/>
  <c r="AI19" i="15"/>
  <c r="AU19" i="15"/>
  <c r="AU24" i="15"/>
  <c r="Q26" i="15"/>
  <c r="AC33" i="15"/>
  <c r="AC38" i="15"/>
  <c r="AC40" i="15"/>
  <c r="AI41" i="15"/>
  <c r="AI43" i="15"/>
  <c r="AC44" i="15"/>
  <c r="Q46" i="15"/>
  <c r="W47" i="15"/>
  <c r="W49" i="15"/>
  <c r="Q50" i="15"/>
  <c r="AI54" i="15"/>
  <c r="AC62" i="15"/>
  <c r="AO167" i="15"/>
  <c r="W110" i="15"/>
  <c r="K164" i="15"/>
  <c r="K158" i="15"/>
  <c r="K156" i="15"/>
  <c r="K142" i="15"/>
  <c r="K134" i="15"/>
  <c r="K122" i="15"/>
  <c r="K168" i="15"/>
  <c r="K161" i="15"/>
  <c r="K137" i="15"/>
  <c r="K129" i="15"/>
  <c r="K119" i="15"/>
  <c r="K116" i="15"/>
  <c r="K109" i="15"/>
  <c r="K96" i="15"/>
  <c r="K83" i="15"/>
  <c r="K77" i="15"/>
  <c r="K71" i="15"/>
  <c r="K152" i="15"/>
  <c r="K149" i="15"/>
  <c r="K146" i="15"/>
  <c r="K140" i="15"/>
  <c r="K132" i="15"/>
  <c r="K126" i="15"/>
  <c r="K95" i="15"/>
  <c r="K94" i="15"/>
  <c r="K88" i="15"/>
  <c r="K123" i="15"/>
  <c r="K120" i="15"/>
  <c r="K113" i="15"/>
  <c r="K102" i="15"/>
  <c r="K97" i="15"/>
  <c r="K84" i="15"/>
  <c r="K78" i="15"/>
  <c r="K72" i="15"/>
  <c r="K167" i="15"/>
  <c r="K160" i="15"/>
  <c r="K143" i="15"/>
  <c r="K135" i="15"/>
  <c r="K106" i="15"/>
  <c r="K93" i="15"/>
  <c r="K92" i="15"/>
  <c r="K163" i="15"/>
  <c r="K157" i="15"/>
  <c r="K155" i="15"/>
  <c r="K127" i="15"/>
  <c r="K124" i="15"/>
  <c r="K117" i="15"/>
  <c r="K103" i="15"/>
  <c r="K91" i="15"/>
  <c r="K85" i="15"/>
  <c r="K79" i="15"/>
  <c r="K166" i="15"/>
  <c r="K153" i="15"/>
  <c r="K150" i="15"/>
  <c r="K138" i="15"/>
  <c r="K130" i="15"/>
  <c r="K110" i="15"/>
  <c r="K98" i="15"/>
  <c r="K147" i="15"/>
  <c r="K144" i="15"/>
  <c r="K141" i="15"/>
  <c r="K133" i="15"/>
  <c r="K121" i="15"/>
  <c r="K107" i="15"/>
  <c r="K104" i="15"/>
  <c r="K100" i="15"/>
  <c r="K99" i="15"/>
  <c r="K86" i="15"/>
  <c r="K80" i="15"/>
  <c r="K74" i="15"/>
  <c r="K68" i="15"/>
  <c r="K136" i="15"/>
  <c r="K128" i="15"/>
  <c r="K114" i="15"/>
  <c r="K90" i="15"/>
  <c r="K165" i="15"/>
  <c r="K162" i="15"/>
  <c r="K159" i="15"/>
  <c r="K151" i="15"/>
  <c r="K145" i="15"/>
  <c r="K125" i="15"/>
  <c r="K111" i="15"/>
  <c r="K108" i="15"/>
  <c r="K89" i="15"/>
  <c r="K87" i="15"/>
  <c r="K81" i="15"/>
  <c r="K75" i="15"/>
  <c r="K69" i="15"/>
  <c r="K169" i="15"/>
  <c r="K115" i="15"/>
  <c r="K112" i="15"/>
  <c r="K105" i="15"/>
  <c r="K101" i="15"/>
  <c r="K82" i="15"/>
  <c r="K60" i="15"/>
  <c r="K73" i="15"/>
  <c r="K66" i="15"/>
  <c r="K61" i="15"/>
  <c r="K55" i="15"/>
  <c r="K67" i="15"/>
  <c r="K62" i="15"/>
  <c r="K56" i="15"/>
  <c r="K50" i="15"/>
  <c r="K44" i="15"/>
  <c r="K38" i="15"/>
  <c r="K32" i="15"/>
  <c r="K26" i="15"/>
  <c r="K20" i="15"/>
  <c r="K14" i="15"/>
  <c r="K8" i="15"/>
  <c r="K2" i="15"/>
  <c r="K139" i="15"/>
  <c r="K131" i="15"/>
  <c r="K70" i="15"/>
  <c r="K63" i="15"/>
  <c r="K57" i="15"/>
  <c r="K51" i="15"/>
  <c r="K45" i="15"/>
  <c r="K39" i="15"/>
  <c r="K33" i="15"/>
  <c r="K27" i="15"/>
  <c r="K21" i="15"/>
  <c r="K15" i="15"/>
  <c r="K9" i="15"/>
  <c r="K3" i="15"/>
  <c r="K118" i="15"/>
  <c r="K64" i="15"/>
  <c r="K58" i="15"/>
  <c r="K52" i="15"/>
  <c r="K46" i="15"/>
  <c r="K148" i="15"/>
  <c r="K154" i="15"/>
  <c r="K76" i="15"/>
  <c r="AI5" i="15"/>
  <c r="B3" i="15"/>
  <c r="AO3" i="15"/>
  <c r="W5" i="15"/>
  <c r="Q9" i="15"/>
  <c r="B17" i="15"/>
  <c r="B20" i="15"/>
  <c r="AO20" i="15"/>
  <c r="B22" i="15"/>
  <c r="AI24" i="15"/>
  <c r="Q28" i="15"/>
  <c r="AC28" i="15"/>
  <c r="AO28" i="15"/>
  <c r="Q33" i="15"/>
  <c r="K34" i="15"/>
  <c r="W34" i="15"/>
  <c r="AU34" i="15"/>
  <c r="Q38" i="15"/>
  <c r="Q40" i="15"/>
  <c r="W41" i="15"/>
  <c r="W43" i="15"/>
  <c r="Q44" i="15"/>
  <c r="K47" i="15"/>
  <c r="K49" i="15"/>
  <c r="AO56" i="15"/>
  <c r="Q62" i="15"/>
  <c r="AI168" i="15"/>
  <c r="AI124" i="15"/>
  <c r="AI107" i="15"/>
  <c r="AI98" i="15"/>
  <c r="AI90" i="15"/>
  <c r="AI150" i="15"/>
  <c r="AI144" i="15"/>
  <c r="AI138" i="15"/>
  <c r="AI130" i="15"/>
  <c r="AI117" i="15"/>
  <c r="AI110" i="15"/>
  <c r="AI89" i="15"/>
  <c r="AI83" i="15"/>
  <c r="AI77" i="15"/>
  <c r="AI71" i="15"/>
  <c r="AI167" i="15"/>
  <c r="AI163" i="15"/>
  <c r="AI160" i="15"/>
  <c r="AI155" i="15"/>
  <c r="AI153" i="15"/>
  <c r="AI111" i="15"/>
  <c r="AI104" i="15"/>
  <c r="AI100" i="15"/>
  <c r="AI157" i="15"/>
  <c r="AI147" i="15"/>
  <c r="AI141" i="15"/>
  <c r="AI133" i="15"/>
  <c r="AI121" i="15"/>
  <c r="AI114" i="15"/>
  <c r="AI84" i="15"/>
  <c r="AI78" i="15"/>
  <c r="AI72" i="15"/>
  <c r="AI166" i="15"/>
  <c r="AI136" i="15"/>
  <c r="AI128" i="15"/>
  <c r="AI115" i="15"/>
  <c r="AI108" i="15"/>
  <c r="AI151" i="15"/>
  <c r="AI145" i="15"/>
  <c r="AI139" i="15"/>
  <c r="AI131" i="15"/>
  <c r="AI125" i="15"/>
  <c r="AI118" i="15"/>
  <c r="AI88" i="15"/>
  <c r="AI85" i="15"/>
  <c r="AI79" i="15"/>
  <c r="AI162" i="15"/>
  <c r="AI148" i="15"/>
  <c r="AI119" i="15"/>
  <c r="AI112" i="15"/>
  <c r="AI95" i="15"/>
  <c r="AI165" i="15"/>
  <c r="AI159" i="15"/>
  <c r="AI156" i="15"/>
  <c r="AI154" i="15"/>
  <c r="AI142" i="15"/>
  <c r="AI134" i="15"/>
  <c r="AI122" i="15"/>
  <c r="AI105" i="15"/>
  <c r="AI101" i="15"/>
  <c r="AI96" i="15"/>
  <c r="AI86" i="15"/>
  <c r="AI80" i="15"/>
  <c r="AI74" i="15"/>
  <c r="AI68" i="15"/>
  <c r="AI123" i="15"/>
  <c r="AI116" i="15"/>
  <c r="AI94" i="15"/>
  <c r="AI93" i="15"/>
  <c r="AI137" i="15"/>
  <c r="AI129" i="15"/>
  <c r="AI126" i="15"/>
  <c r="AI109" i="15"/>
  <c r="AI102" i="15"/>
  <c r="AI91" i="15"/>
  <c r="AI81" i="15"/>
  <c r="AI75" i="15"/>
  <c r="AI69" i="15"/>
  <c r="AI169" i="15"/>
  <c r="AI161" i="15"/>
  <c r="AI143" i="15"/>
  <c r="AI135" i="15"/>
  <c r="AI127" i="15"/>
  <c r="AI113" i="15"/>
  <c r="AI106" i="15"/>
  <c r="AI99" i="15"/>
  <c r="AI97" i="15"/>
  <c r="AI92" i="15"/>
  <c r="AI87" i="15"/>
  <c r="AI82" i="15"/>
  <c r="AI164" i="15"/>
  <c r="AI60" i="15"/>
  <c r="AI76" i="15"/>
  <c r="AI152" i="15"/>
  <c r="AI73" i="15"/>
  <c r="AI66" i="15"/>
  <c r="AI61" i="15"/>
  <c r="AI55" i="15"/>
  <c r="AI140" i="15"/>
  <c r="AI132" i="15"/>
  <c r="AI67" i="15"/>
  <c r="AI62" i="15"/>
  <c r="AI56" i="15"/>
  <c r="AI50" i="15"/>
  <c r="AI44" i="15"/>
  <c r="AI38" i="15"/>
  <c r="AI32" i="15"/>
  <c r="AI26" i="15"/>
  <c r="AI20" i="15"/>
  <c r="AI14" i="15"/>
  <c r="AI8" i="15"/>
  <c r="AI2" i="15"/>
  <c r="AI149" i="15"/>
  <c r="AI158" i="15"/>
  <c r="AI70" i="15"/>
  <c r="AI63" i="15"/>
  <c r="AI57" i="15"/>
  <c r="AI51" i="15"/>
  <c r="AI45" i="15"/>
  <c r="AI39" i="15"/>
  <c r="AI33" i="15"/>
  <c r="AI27" i="15"/>
  <c r="AI21" i="15"/>
  <c r="AI15" i="15"/>
  <c r="AI9" i="15"/>
  <c r="AI3" i="15"/>
  <c r="AI103" i="15"/>
  <c r="AI64" i="15"/>
  <c r="AI58" i="15"/>
  <c r="AI52" i="15"/>
  <c r="AI46" i="15"/>
  <c r="AI40" i="15"/>
  <c r="AI146" i="15"/>
  <c r="AI120" i="15"/>
  <c r="AI65" i="15"/>
  <c r="K5" i="15"/>
  <c r="K41" i="15"/>
  <c r="K43" i="15"/>
  <c r="K54" i="15"/>
  <c r="AC56" i="15"/>
  <c r="AO67" i="15"/>
  <c r="W136" i="15"/>
  <c r="W128" i="15"/>
  <c r="W114" i="15"/>
  <c r="W108" i="15"/>
  <c r="W165" i="15"/>
  <c r="W151" i="15"/>
  <c r="W145" i="15"/>
  <c r="W139" i="15"/>
  <c r="W131" i="15"/>
  <c r="W125" i="15"/>
  <c r="W115" i="15"/>
  <c r="W83" i="15"/>
  <c r="W77" i="15"/>
  <c r="W71" i="15"/>
  <c r="W162" i="15"/>
  <c r="W159" i="15"/>
  <c r="W154" i="15"/>
  <c r="W148" i="15"/>
  <c r="W118" i="15"/>
  <c r="W112" i="15"/>
  <c r="W156" i="15"/>
  <c r="W119" i="15"/>
  <c r="W105" i="15"/>
  <c r="W101" i="15"/>
  <c r="W88" i="15"/>
  <c r="W84" i="15"/>
  <c r="W78" i="15"/>
  <c r="W72" i="15"/>
  <c r="W142" i="15"/>
  <c r="W134" i="15"/>
  <c r="W122" i="15"/>
  <c r="W116" i="15"/>
  <c r="W96" i="15"/>
  <c r="W95" i="15"/>
  <c r="W169" i="15"/>
  <c r="W164" i="15"/>
  <c r="W158" i="15"/>
  <c r="W137" i="15"/>
  <c r="W129" i="15"/>
  <c r="W123" i="15"/>
  <c r="W109" i="15"/>
  <c r="W94" i="15"/>
  <c r="W85" i="15"/>
  <c r="W79" i="15"/>
  <c r="W161" i="15"/>
  <c r="W152" i="15"/>
  <c r="W149" i="15"/>
  <c r="W146" i="15"/>
  <c r="W140" i="15"/>
  <c r="W132" i="15"/>
  <c r="W126" i="15"/>
  <c r="W120" i="15"/>
  <c r="W102" i="15"/>
  <c r="W93" i="15"/>
  <c r="W168" i="15"/>
  <c r="W143" i="15"/>
  <c r="W135" i="15"/>
  <c r="W127" i="15"/>
  <c r="W113" i="15"/>
  <c r="W103" i="15"/>
  <c r="W97" i="15"/>
  <c r="W86" i="15"/>
  <c r="W80" i="15"/>
  <c r="W74" i="15"/>
  <c r="W68" i="15"/>
  <c r="W124" i="15"/>
  <c r="W106" i="15"/>
  <c r="W92" i="15"/>
  <c r="W91" i="15"/>
  <c r="W167" i="15"/>
  <c r="W160" i="15"/>
  <c r="W155" i="15"/>
  <c r="W117" i="15"/>
  <c r="W107" i="15"/>
  <c r="W99" i="15"/>
  <c r="W98" i="15"/>
  <c r="W90" i="15"/>
  <c r="W81" i="15"/>
  <c r="W75" i="15"/>
  <c r="W69" i="15"/>
  <c r="W166" i="15"/>
  <c r="W147" i="15"/>
  <c r="W141" i="15"/>
  <c r="W133" i="15"/>
  <c r="W121" i="15"/>
  <c r="W111" i="15"/>
  <c r="W89" i="15"/>
  <c r="W82" i="15"/>
  <c r="W138" i="15"/>
  <c r="W76" i="15"/>
  <c r="W60" i="15"/>
  <c r="W130" i="15"/>
  <c r="W104" i="15"/>
  <c r="W73" i="15"/>
  <c r="W66" i="15"/>
  <c r="W61" i="15"/>
  <c r="W55" i="15"/>
  <c r="W163" i="15"/>
  <c r="W67" i="15"/>
  <c r="W62" i="15"/>
  <c r="W56" i="15"/>
  <c r="W50" i="15"/>
  <c r="W44" i="15"/>
  <c r="W38" i="15"/>
  <c r="W32" i="15"/>
  <c r="W26" i="15"/>
  <c r="W20" i="15"/>
  <c r="W14" i="15"/>
  <c r="W8" i="15"/>
  <c r="W2" i="15"/>
  <c r="W70" i="15"/>
  <c r="W63" i="15"/>
  <c r="W57" i="15"/>
  <c r="W51" i="15"/>
  <c r="W45" i="15"/>
  <c r="W39" i="15"/>
  <c r="W33" i="15"/>
  <c r="W27" i="15"/>
  <c r="W21" i="15"/>
  <c r="W15" i="15"/>
  <c r="W9" i="15"/>
  <c r="W3" i="15"/>
  <c r="W153" i="15"/>
  <c r="W144" i="15"/>
  <c r="W87" i="15"/>
  <c r="W64" i="15"/>
  <c r="W58" i="15"/>
  <c r="W52" i="15"/>
  <c r="W46" i="15"/>
  <c r="W40" i="15"/>
  <c r="W100" i="15"/>
  <c r="W10" i="15"/>
  <c r="K13" i="15"/>
  <c r="Q3" i="15"/>
  <c r="B11" i="15"/>
  <c r="B14" i="15"/>
  <c r="AO14" i="15"/>
  <c r="B16" i="15"/>
  <c r="AI18" i="15"/>
  <c r="B19" i="15"/>
  <c r="Q20" i="15"/>
  <c r="K24" i="15"/>
  <c r="Q25" i="15"/>
  <c r="AC25" i="15"/>
  <c r="AO25" i="15"/>
  <c r="AI29" i="15"/>
  <c r="AI36" i="15"/>
  <c r="Q56" i="15"/>
  <c r="AC67" i="15"/>
  <c r="AI37" i="15"/>
  <c r="AU159" i="15"/>
  <c r="AU154" i="15"/>
  <c r="AU126" i="15"/>
  <c r="AU123" i="15"/>
  <c r="AU116" i="15"/>
  <c r="AU102" i="15"/>
  <c r="AU91" i="15"/>
  <c r="AU87" i="15"/>
  <c r="AU165" i="15"/>
  <c r="AU149" i="15"/>
  <c r="AU137" i="15"/>
  <c r="AU129" i="15"/>
  <c r="AU109" i="15"/>
  <c r="AU90" i="15"/>
  <c r="AU83" i="15"/>
  <c r="AU77" i="15"/>
  <c r="AU71" i="15"/>
  <c r="AU152" i="15"/>
  <c r="AU146" i="15"/>
  <c r="AU140" i="15"/>
  <c r="AU132" i="15"/>
  <c r="AU120" i="15"/>
  <c r="AU106" i="15"/>
  <c r="AU103" i="15"/>
  <c r="AU98" i="15"/>
  <c r="AU97" i="15"/>
  <c r="AU92" i="15"/>
  <c r="AU164" i="15"/>
  <c r="AU158" i="15"/>
  <c r="AU143" i="15"/>
  <c r="AU135" i="15"/>
  <c r="AU127" i="15"/>
  <c r="AU113" i="15"/>
  <c r="AU99" i="15"/>
  <c r="AU84" i="15"/>
  <c r="AU78" i="15"/>
  <c r="AU72" i="15"/>
  <c r="AU169" i="15"/>
  <c r="AU161" i="15"/>
  <c r="AU144" i="15"/>
  <c r="AU124" i="15"/>
  <c r="AU110" i="15"/>
  <c r="AU107" i="15"/>
  <c r="AU89" i="15"/>
  <c r="AU153" i="15"/>
  <c r="AU150" i="15"/>
  <c r="AU147" i="15"/>
  <c r="AU138" i="15"/>
  <c r="AU130" i="15"/>
  <c r="AU117" i="15"/>
  <c r="AU85" i="15"/>
  <c r="AU79" i="15"/>
  <c r="AU168" i="15"/>
  <c r="AU114" i="15"/>
  <c r="AU111" i="15"/>
  <c r="AU104" i="15"/>
  <c r="AU100" i="15"/>
  <c r="AU88" i="15"/>
  <c r="AU167" i="15"/>
  <c r="AU163" i="15"/>
  <c r="AU160" i="15"/>
  <c r="AU157" i="15"/>
  <c r="AU155" i="15"/>
  <c r="AU141" i="15"/>
  <c r="AU133" i="15"/>
  <c r="AU121" i="15"/>
  <c r="AU86" i="15"/>
  <c r="AU80" i="15"/>
  <c r="AU74" i="15"/>
  <c r="AU68" i="15"/>
  <c r="AU136" i="15"/>
  <c r="AU128" i="15"/>
  <c r="AU118" i="15"/>
  <c r="AU115" i="15"/>
  <c r="AU108" i="15"/>
  <c r="AU151" i="15"/>
  <c r="AU145" i="15"/>
  <c r="AU139" i="15"/>
  <c r="AU131" i="15"/>
  <c r="AU125" i="15"/>
  <c r="AU95" i="15"/>
  <c r="AU81" i="15"/>
  <c r="AU75" i="15"/>
  <c r="AU69" i="15"/>
  <c r="AU162" i="15"/>
  <c r="AU156" i="15"/>
  <c r="AU142" i="15"/>
  <c r="AU134" i="15"/>
  <c r="AU105" i="15"/>
  <c r="AU96" i="15"/>
  <c r="AU82" i="15"/>
  <c r="AU65" i="15"/>
  <c r="AU60" i="15"/>
  <c r="AU148" i="15"/>
  <c r="AU76" i="15"/>
  <c r="AU73" i="15"/>
  <c r="AU66" i="15"/>
  <c r="AU61" i="15"/>
  <c r="AU55" i="15"/>
  <c r="AU112" i="15"/>
  <c r="AU94" i="15"/>
  <c r="AU166" i="15"/>
  <c r="AU122" i="15"/>
  <c r="AU67" i="15"/>
  <c r="AU62" i="15"/>
  <c r="AU56" i="15"/>
  <c r="AU50" i="15"/>
  <c r="AU44" i="15"/>
  <c r="AU38" i="15"/>
  <c r="AU32" i="15"/>
  <c r="AU26" i="15"/>
  <c r="AU20" i="15"/>
  <c r="AU14" i="15"/>
  <c r="AU8" i="15"/>
  <c r="AU2" i="15"/>
  <c r="AU70" i="15"/>
  <c r="AU63" i="15"/>
  <c r="AU57" i="15"/>
  <c r="AU51" i="15"/>
  <c r="AU45" i="15"/>
  <c r="AU39" i="15"/>
  <c r="AU33" i="15"/>
  <c r="AU27" i="15"/>
  <c r="AU21" i="15"/>
  <c r="AU15" i="15"/>
  <c r="AU9" i="15"/>
  <c r="AU3" i="15"/>
  <c r="AU119" i="15"/>
  <c r="AU101" i="15"/>
  <c r="AU64" i="15"/>
  <c r="AU58" i="15"/>
  <c r="AU52" i="15"/>
  <c r="AU46" i="15"/>
  <c r="AU40" i="15"/>
  <c r="AU93" i="15"/>
  <c r="W13" i="15"/>
  <c r="K4" i="15"/>
  <c r="W4" i="15"/>
  <c r="AI4" i="15"/>
  <c r="AU4" i="15"/>
  <c r="K7" i="15"/>
  <c r="W7" i="15"/>
  <c r="AI7" i="15"/>
  <c r="AU7" i="15"/>
  <c r="AU12" i="15"/>
  <c r="AC14" i="15"/>
  <c r="W18" i="15"/>
  <c r="Q22" i="15"/>
  <c r="AC22" i="15"/>
  <c r="AO22" i="15"/>
  <c r="B27" i="15"/>
  <c r="AO27" i="15"/>
  <c r="W29" i="15"/>
  <c r="W36" i="15"/>
  <c r="B47" i="15"/>
  <c r="AU48" i="15"/>
  <c r="B51" i="15"/>
  <c r="AO51" i="15"/>
  <c r="W65" i="15"/>
  <c r="Q67" i="15"/>
  <c r="AU10" i="15"/>
  <c r="W24" i="15"/>
  <c r="B35" i="15"/>
  <c r="AU36" i="15"/>
  <c r="B5" i="15"/>
  <c r="B8" i="15"/>
  <c r="AO8" i="15"/>
  <c r="B10" i="15"/>
  <c r="AI12" i="15"/>
  <c r="B13" i="15"/>
  <c r="Q14" i="15"/>
  <c r="K18" i="15"/>
  <c r="AU23" i="15"/>
  <c r="AC27" i="15"/>
  <c r="K29" i="15"/>
  <c r="K31" i="15"/>
  <c r="W31" i="15"/>
  <c r="AI31" i="15"/>
  <c r="AU31" i="15"/>
  <c r="AO32" i="15"/>
  <c r="K36" i="15"/>
  <c r="Q37" i="15"/>
  <c r="AC37" i="15"/>
  <c r="AO37" i="15"/>
  <c r="B39" i="15"/>
  <c r="AO39" i="15"/>
  <c r="B41" i="15"/>
  <c r="AU42" i="15"/>
  <c r="B45" i="15"/>
  <c r="AO45" i="15"/>
  <c r="AI48" i="15"/>
  <c r="AU53" i="15"/>
  <c r="K65" i="15"/>
  <c r="W150" i="15"/>
  <c r="AC142" i="15"/>
  <c r="AC134" i="15"/>
  <c r="AC122" i="15"/>
  <c r="AC116" i="15"/>
  <c r="AC137" i="15"/>
  <c r="AC129" i="15"/>
  <c r="AC123" i="15"/>
  <c r="AC109" i="15"/>
  <c r="AC94" i="15"/>
  <c r="AC93" i="15"/>
  <c r="AC86" i="15"/>
  <c r="AC80" i="15"/>
  <c r="AC74" i="15"/>
  <c r="AC169" i="15"/>
  <c r="AC164" i="15"/>
  <c r="AC161" i="15"/>
  <c r="AC158" i="15"/>
  <c r="AC152" i="15"/>
  <c r="AC149" i="15"/>
  <c r="AC146" i="15"/>
  <c r="AC140" i="15"/>
  <c r="AC132" i="15"/>
  <c r="AC126" i="15"/>
  <c r="AC120" i="15"/>
  <c r="AC102" i="15"/>
  <c r="AC91" i="15"/>
  <c r="AC168" i="15"/>
  <c r="AC143" i="15"/>
  <c r="AC135" i="15"/>
  <c r="AC127" i="15"/>
  <c r="AC113" i="15"/>
  <c r="AC103" i="15"/>
  <c r="AC97" i="15"/>
  <c r="AC81" i="15"/>
  <c r="AC75" i="15"/>
  <c r="AC124" i="15"/>
  <c r="AC106" i="15"/>
  <c r="AC99" i="15"/>
  <c r="AC92" i="15"/>
  <c r="AC90" i="15"/>
  <c r="AC167" i="15"/>
  <c r="AC163" i="15"/>
  <c r="AC155" i="15"/>
  <c r="AC150" i="15"/>
  <c r="AC117" i="15"/>
  <c r="AC107" i="15"/>
  <c r="AC98" i="15"/>
  <c r="AC87" i="15"/>
  <c r="AC82" i="15"/>
  <c r="AC76" i="15"/>
  <c r="AC160" i="15"/>
  <c r="AC157" i="15"/>
  <c r="AC153" i="15"/>
  <c r="AC144" i="15"/>
  <c r="AC138" i="15"/>
  <c r="AC130" i="15"/>
  <c r="AC110" i="15"/>
  <c r="AC104" i="15"/>
  <c r="AC100" i="15"/>
  <c r="AC89" i="15"/>
  <c r="AC147" i="15"/>
  <c r="AC141" i="15"/>
  <c r="AC133" i="15"/>
  <c r="AC121" i="15"/>
  <c r="AC111" i="15"/>
  <c r="AC83" i="15"/>
  <c r="AC77" i="15"/>
  <c r="AC71" i="15"/>
  <c r="AC65" i="15"/>
  <c r="AC166" i="15"/>
  <c r="AC136" i="15"/>
  <c r="AC128" i="15"/>
  <c r="AC114" i="15"/>
  <c r="AC108" i="15"/>
  <c r="AC151" i="15"/>
  <c r="AC145" i="15"/>
  <c r="AC139" i="15"/>
  <c r="AC131" i="15"/>
  <c r="AC125" i="15"/>
  <c r="AC115" i="15"/>
  <c r="AC84" i="15"/>
  <c r="AC78" i="15"/>
  <c r="AC72" i="15"/>
  <c r="AC156" i="15"/>
  <c r="AC154" i="15"/>
  <c r="AC119" i="15"/>
  <c r="AC105" i="15"/>
  <c r="AC101" i="15"/>
  <c r="AC96" i="15"/>
  <c r="AC95" i="15"/>
  <c r="AC85" i="15"/>
  <c r="AC159" i="15"/>
  <c r="AC70" i="15"/>
  <c r="AC63" i="15"/>
  <c r="AC112" i="15"/>
  <c r="AC68" i="15"/>
  <c r="AC64" i="15"/>
  <c r="AC58" i="15"/>
  <c r="AC52" i="15"/>
  <c r="AC88" i="15"/>
  <c r="AC59" i="15"/>
  <c r="AC53" i="15"/>
  <c r="AC47" i="15"/>
  <c r="AC41" i="15"/>
  <c r="AC35" i="15"/>
  <c r="AC29" i="15"/>
  <c r="AC23" i="15"/>
  <c r="AC17" i="15"/>
  <c r="AC11" i="15"/>
  <c r="AC5" i="15"/>
  <c r="AC165" i="15"/>
  <c r="AC60" i="15"/>
  <c r="AC54" i="15"/>
  <c r="AC48" i="15"/>
  <c r="AC42" i="15"/>
  <c r="AC36" i="15"/>
  <c r="AC30" i="15"/>
  <c r="AC24" i="15"/>
  <c r="AC18" i="15"/>
  <c r="AC12" i="15"/>
  <c r="AC6" i="15"/>
  <c r="AC79" i="15"/>
  <c r="AC73" i="15"/>
  <c r="AC69" i="15"/>
  <c r="AC66" i="15"/>
  <c r="AC61" i="15"/>
  <c r="AC55" i="15"/>
  <c r="AC49" i="15"/>
  <c r="AC43" i="15"/>
  <c r="AC118" i="15"/>
  <c r="AC162" i="15"/>
  <c r="AC148" i="15"/>
  <c r="AI10" i="15"/>
  <c r="AU6" i="15"/>
  <c r="AC8" i="15"/>
  <c r="W12" i="15"/>
  <c r="Q16" i="15"/>
  <c r="AC16" i="15"/>
  <c r="AO16" i="15"/>
  <c r="Q19" i="15"/>
  <c r="AC19" i="15"/>
  <c r="AO19" i="15"/>
  <c r="AI23" i="15"/>
  <c r="B24" i="15"/>
  <c r="Q27" i="15"/>
  <c r="AC32" i="15"/>
  <c r="AC39" i="15"/>
  <c r="AI42" i="15"/>
  <c r="AC45" i="15"/>
  <c r="W48" i="15"/>
  <c r="Q51" i="15"/>
  <c r="AI53" i="15"/>
  <c r="AO136" i="15"/>
  <c r="AO128" i="15"/>
  <c r="AO118" i="15"/>
  <c r="AO115" i="15"/>
  <c r="AO108" i="15"/>
  <c r="AO88" i="15"/>
  <c r="AO166" i="15"/>
  <c r="AO151" i="15"/>
  <c r="AO145" i="15"/>
  <c r="AO139" i="15"/>
  <c r="AO131" i="15"/>
  <c r="AO125" i="15"/>
  <c r="AO86" i="15"/>
  <c r="AO80" i="15"/>
  <c r="AO74" i="15"/>
  <c r="AO148" i="15"/>
  <c r="AO122" i="15"/>
  <c r="AO119" i="15"/>
  <c r="AO112" i="15"/>
  <c r="AO101" i="15"/>
  <c r="AO95" i="15"/>
  <c r="AO162" i="15"/>
  <c r="AO159" i="15"/>
  <c r="AO156" i="15"/>
  <c r="AO142" i="15"/>
  <c r="AO134" i="15"/>
  <c r="AO105" i="15"/>
  <c r="AO96" i="15"/>
  <c r="AO94" i="15"/>
  <c r="AO93" i="15"/>
  <c r="AO81" i="15"/>
  <c r="AO75" i="15"/>
  <c r="AO165" i="15"/>
  <c r="AO154" i="15"/>
  <c r="AO126" i="15"/>
  <c r="AO123" i="15"/>
  <c r="AO116" i="15"/>
  <c r="AO102" i="15"/>
  <c r="AO91" i="15"/>
  <c r="AO137" i="15"/>
  <c r="AO129" i="15"/>
  <c r="AO109" i="15"/>
  <c r="AO82" i="15"/>
  <c r="AO76" i="15"/>
  <c r="AO152" i="15"/>
  <c r="AO149" i="15"/>
  <c r="AO146" i="15"/>
  <c r="AO140" i="15"/>
  <c r="AO132" i="15"/>
  <c r="AO120" i="15"/>
  <c r="AO106" i="15"/>
  <c r="AO103" i="15"/>
  <c r="AO97" i="15"/>
  <c r="AO90" i="15"/>
  <c r="AO87" i="15"/>
  <c r="AO164" i="15"/>
  <c r="AO161" i="15"/>
  <c r="AO158" i="15"/>
  <c r="AO143" i="15"/>
  <c r="AO135" i="15"/>
  <c r="AO127" i="15"/>
  <c r="AO113" i="15"/>
  <c r="AO99" i="15"/>
  <c r="AO98" i="15"/>
  <c r="AO92" i="15"/>
  <c r="AO83" i="15"/>
  <c r="AO77" i="15"/>
  <c r="AO71" i="15"/>
  <c r="AO65" i="15"/>
  <c r="AO169" i="15"/>
  <c r="AO124" i="15"/>
  <c r="AO110" i="15"/>
  <c r="AO107" i="15"/>
  <c r="AO89" i="15"/>
  <c r="AO168" i="15"/>
  <c r="AO150" i="15"/>
  <c r="AO144" i="15"/>
  <c r="AO138" i="15"/>
  <c r="AO130" i="15"/>
  <c r="AO117" i="15"/>
  <c r="AO84" i="15"/>
  <c r="AO78" i="15"/>
  <c r="AO72" i="15"/>
  <c r="AO160" i="15"/>
  <c r="AO141" i="15"/>
  <c r="AO133" i="15"/>
  <c r="AO121" i="15"/>
  <c r="AO85" i="15"/>
  <c r="AO157" i="15"/>
  <c r="AO70" i="15"/>
  <c r="AO63" i="15"/>
  <c r="AO64" i="15"/>
  <c r="AO58" i="15"/>
  <c r="AO52" i="15"/>
  <c r="AO104" i="15"/>
  <c r="AO68" i="15"/>
  <c r="AO59" i="15"/>
  <c r="AO53" i="15"/>
  <c r="AO47" i="15"/>
  <c r="AO41" i="15"/>
  <c r="AO35" i="15"/>
  <c r="AO29" i="15"/>
  <c r="AO23" i="15"/>
  <c r="AO17" i="15"/>
  <c r="AO11" i="15"/>
  <c r="AO5" i="15"/>
  <c r="AO114" i="15"/>
  <c r="AO163" i="15"/>
  <c r="AO60" i="15"/>
  <c r="AO54" i="15"/>
  <c r="AO48" i="15"/>
  <c r="AO42" i="15"/>
  <c r="AO36" i="15"/>
  <c r="AO30" i="15"/>
  <c r="AO24" i="15"/>
  <c r="AO18" i="15"/>
  <c r="AO12" i="15"/>
  <c r="AO6" i="15"/>
  <c r="AO147" i="15"/>
  <c r="AO111" i="15"/>
  <c r="AO73" i="15"/>
  <c r="AO66" i="15"/>
  <c r="AO61" i="15"/>
  <c r="AO55" i="15"/>
  <c r="AO49" i="15"/>
  <c r="AO43" i="15"/>
  <c r="AO153" i="15"/>
  <c r="AO79" i="15"/>
  <c r="AO69" i="15"/>
  <c r="AO155" i="15"/>
  <c r="AO100" i="15"/>
  <c r="AU18" i="15"/>
  <c r="AO2" i="15"/>
  <c r="AI6" i="15"/>
  <c r="K12" i="15"/>
  <c r="AU17" i="15"/>
  <c r="B21" i="15"/>
  <c r="AO21" i="15"/>
  <c r="W23" i="15"/>
  <c r="K28" i="15"/>
  <c r="W28" i="15"/>
  <c r="AI28" i="15"/>
  <c r="AU28" i="15"/>
  <c r="Q32" i="15"/>
  <c r="Q34" i="15"/>
  <c r="AC34" i="15"/>
  <c r="AO34" i="15"/>
  <c r="Q39" i="15"/>
  <c r="K40" i="15"/>
  <c r="W42" i="15"/>
  <c r="Q45" i="15"/>
  <c r="K48" i="15"/>
  <c r="W53" i="15"/>
  <c r="AC57" i="15"/>
  <c r="AU59" i="15"/>
  <c r="B135" i="15"/>
  <c r="AC3" i="15"/>
  <c r="B4" i="15"/>
  <c r="Q8" i="15"/>
  <c r="AC2" i="15"/>
  <c r="W6" i="15"/>
  <c r="Q10" i="15"/>
  <c r="AC10" i="15"/>
  <c r="AO10" i="15"/>
  <c r="Q13" i="15"/>
  <c r="AC13" i="15"/>
  <c r="AO13" i="15"/>
  <c r="AI17" i="15"/>
  <c r="B18" i="15"/>
  <c r="AC21" i="15"/>
  <c r="K23" i="15"/>
  <c r="B29" i="15"/>
  <c r="AU30" i="15"/>
  <c r="AU35" i="15"/>
  <c r="K42" i="15"/>
  <c r="K53" i="15"/>
  <c r="Q57" i="15"/>
  <c r="AI59" i="15"/>
  <c r="AI49" i="15"/>
  <c r="K10" i="15"/>
  <c r="AI13" i="15"/>
  <c r="B7" i="15"/>
  <c r="Q2" i="15"/>
  <c r="K6" i="15"/>
  <c r="AU11" i="15"/>
  <c r="B15" i="15"/>
  <c r="AO15" i="15"/>
  <c r="W17" i="15"/>
  <c r="Q21" i="15"/>
  <c r="K25" i="15"/>
  <c r="W25" i="15"/>
  <c r="AI25" i="15"/>
  <c r="AU25" i="15"/>
  <c r="AI30" i="15"/>
  <c r="AI35" i="15"/>
  <c r="W59" i="15"/>
  <c r="AX9" i="15"/>
  <c r="AX39" i="15"/>
  <c r="AX15" i="15"/>
  <c r="AX45" i="15"/>
  <c r="AW5" i="15"/>
  <c r="AX36" i="15"/>
  <c r="AX21" i="15"/>
  <c r="AX3" i="15"/>
  <c r="AW10" i="15"/>
  <c r="C168" i="15"/>
  <c r="C142" i="15"/>
  <c r="C138" i="15"/>
  <c r="C134" i="15"/>
  <c r="C130" i="15"/>
  <c r="C126" i="15"/>
  <c r="C122" i="15"/>
  <c r="C118" i="15"/>
  <c r="C114" i="15"/>
  <c r="C110" i="15"/>
  <c r="C106" i="15"/>
  <c r="C102" i="15"/>
  <c r="C152" i="15"/>
  <c r="C148" i="15"/>
  <c r="C157" i="15"/>
  <c r="C169" i="15"/>
  <c r="C159" i="15"/>
  <c r="C158" i="15"/>
  <c r="C141" i="15"/>
  <c r="C137" i="15"/>
  <c r="C133" i="15"/>
  <c r="C129" i="15"/>
  <c r="C125" i="15"/>
  <c r="C121" i="15"/>
  <c r="C117" i="15"/>
  <c r="C113" i="15"/>
  <c r="C109" i="15"/>
  <c r="C105" i="15"/>
  <c r="C101" i="15"/>
  <c r="C97" i="15"/>
  <c r="C161" i="15"/>
  <c r="C160" i="15"/>
  <c r="C151" i="15"/>
  <c r="C91" i="15"/>
  <c r="C163" i="15"/>
  <c r="C162" i="15"/>
  <c r="C156" i="15"/>
  <c r="C147" i="15"/>
  <c r="C165" i="15"/>
  <c r="C164" i="15"/>
  <c r="C155" i="15"/>
  <c r="C144" i="15"/>
  <c r="C140" i="15"/>
  <c r="C136" i="15"/>
  <c r="C132" i="15"/>
  <c r="C128" i="15"/>
  <c r="C124" i="15"/>
  <c r="C120" i="15"/>
  <c r="C116" i="15"/>
  <c r="C112" i="15"/>
  <c r="C108" i="15"/>
  <c r="C104" i="15"/>
  <c r="C100" i="15"/>
  <c r="C96" i="15"/>
  <c r="C154" i="15"/>
  <c r="C150" i="15"/>
  <c r="C166" i="15"/>
  <c r="C146" i="15"/>
  <c r="C143" i="15"/>
  <c r="C139" i="15"/>
  <c r="C135" i="15"/>
  <c r="C131" i="15"/>
  <c r="C127" i="15"/>
  <c r="C123" i="15"/>
  <c r="C119" i="15"/>
  <c r="C115" i="15"/>
  <c r="C111" i="15"/>
  <c r="C107" i="15"/>
  <c r="C103" i="15"/>
  <c r="C99" i="15"/>
  <c r="C167" i="15"/>
  <c r="C145" i="15"/>
  <c r="C90" i="15"/>
  <c r="AT142" i="15"/>
  <c r="AT138" i="15"/>
  <c r="AT134" i="15"/>
  <c r="AT130" i="15"/>
  <c r="AT126" i="15"/>
  <c r="AT122" i="15"/>
  <c r="AT118" i="15"/>
  <c r="AT114" i="15"/>
  <c r="AT110" i="15"/>
  <c r="AT106" i="15"/>
  <c r="AT102" i="15"/>
  <c r="AT152" i="15"/>
  <c r="AT148" i="15"/>
  <c r="AT91" i="15"/>
  <c r="AT166" i="15"/>
  <c r="AT144" i="15"/>
  <c r="AT89" i="15"/>
  <c r="AT167" i="15"/>
  <c r="AT141" i="15"/>
  <c r="AT137" i="15"/>
  <c r="AT133" i="15"/>
  <c r="AT129" i="15"/>
  <c r="AT125" i="15"/>
  <c r="AT121" i="15"/>
  <c r="AT117" i="15"/>
  <c r="AT113" i="15"/>
  <c r="AT109" i="15"/>
  <c r="AT105" i="15"/>
  <c r="AT101" i="15"/>
  <c r="AT97" i="15"/>
  <c r="AT93" i="15"/>
  <c r="AT151" i="15"/>
  <c r="AT147" i="15"/>
  <c r="AT156" i="15"/>
  <c r="AT168" i="15"/>
  <c r="AT158" i="15"/>
  <c r="AT157" i="15"/>
  <c r="AT140" i="15"/>
  <c r="AT136" i="15"/>
  <c r="AT132" i="15"/>
  <c r="AT128" i="15"/>
  <c r="AT124" i="15"/>
  <c r="AT120" i="15"/>
  <c r="AT116" i="15"/>
  <c r="AT112" i="15"/>
  <c r="AT108" i="15"/>
  <c r="AT104" i="15"/>
  <c r="AT100" i="15"/>
  <c r="AT96" i="15"/>
  <c r="AT160" i="15"/>
  <c r="AT159" i="15"/>
  <c r="AT150" i="15"/>
  <c r="AT162" i="15"/>
  <c r="AT161" i="15"/>
  <c r="AT155" i="15"/>
  <c r="AT146" i="15"/>
  <c r="AT164" i="15"/>
  <c r="AT163" i="15"/>
  <c r="AT154" i="15"/>
  <c r="AT143" i="15"/>
  <c r="AT139" i="15"/>
  <c r="AT135" i="15"/>
  <c r="AT131" i="15"/>
  <c r="AT127" i="15"/>
  <c r="AT123" i="15"/>
  <c r="AT119" i="15"/>
  <c r="AT115" i="15"/>
  <c r="AT111" i="15"/>
  <c r="AT107" i="15"/>
  <c r="AT103" i="15"/>
  <c r="AT99" i="15"/>
  <c r="AT165" i="15"/>
  <c r="AT145" i="15"/>
  <c r="AN161" i="15"/>
  <c r="AN160" i="15"/>
  <c r="AN155" i="15"/>
  <c r="AN150" i="15"/>
  <c r="AN163" i="15"/>
  <c r="AN162" i="15"/>
  <c r="AN146" i="15"/>
  <c r="AN169" i="15"/>
  <c r="AN164" i="15"/>
  <c r="AN154" i="15"/>
  <c r="AN143" i="15"/>
  <c r="AN139" i="15"/>
  <c r="AN135" i="15"/>
  <c r="AN131" i="15"/>
  <c r="AN127" i="15"/>
  <c r="AN123" i="15"/>
  <c r="AN119" i="15"/>
  <c r="AN115" i="15"/>
  <c r="AN111" i="15"/>
  <c r="AN107" i="15"/>
  <c r="AN103" i="15"/>
  <c r="AN99" i="15"/>
  <c r="AN95" i="15"/>
  <c r="AN165" i="15"/>
  <c r="AN153" i="15"/>
  <c r="AN149" i="15"/>
  <c r="AN92" i="15"/>
  <c r="AN145" i="15"/>
  <c r="AN142" i="15"/>
  <c r="AN138" i="15"/>
  <c r="AN134" i="15"/>
  <c r="AN130" i="15"/>
  <c r="AN166" i="15"/>
  <c r="AN152" i="15"/>
  <c r="AN148" i="15"/>
  <c r="AN91" i="15"/>
  <c r="AN87" i="15"/>
  <c r="AN167" i="15"/>
  <c r="AN144" i="15"/>
  <c r="AN141" i="15"/>
  <c r="AN137" i="15"/>
  <c r="AN133" i="15"/>
  <c r="AN129" i="15"/>
  <c r="AN125" i="15"/>
  <c r="AN121" i="15"/>
  <c r="AN117" i="15"/>
  <c r="AN113" i="15"/>
  <c r="AN109" i="15"/>
  <c r="AN105" i="15"/>
  <c r="AN151" i="15"/>
  <c r="AN159" i="15"/>
  <c r="AN158" i="15"/>
  <c r="AN140" i="15"/>
  <c r="AN136" i="15"/>
  <c r="AN132" i="15"/>
  <c r="AN128" i="15"/>
  <c r="AN124" i="15"/>
  <c r="AN120" i="15"/>
  <c r="AN116" i="15"/>
  <c r="AN112" i="15"/>
  <c r="AN108" i="15"/>
  <c r="AN104" i="15"/>
  <c r="AN100" i="15"/>
  <c r="AN96" i="15"/>
  <c r="AH167" i="15"/>
  <c r="AH144" i="15"/>
  <c r="AH141" i="15"/>
  <c r="AH137" i="15"/>
  <c r="AH133" i="15"/>
  <c r="AH129" i="15"/>
  <c r="AH125" i="15"/>
  <c r="AH121" i="15"/>
  <c r="AH117" i="15"/>
  <c r="AH113" i="15"/>
  <c r="AH109" i="15"/>
  <c r="AH105" i="15"/>
  <c r="AH101" i="15"/>
  <c r="AH97" i="15"/>
  <c r="AH168" i="15"/>
  <c r="AH156" i="15"/>
  <c r="AH151" i="15"/>
  <c r="AH93" i="15"/>
  <c r="AH158" i="15"/>
  <c r="AH157" i="15"/>
  <c r="AH147" i="15"/>
  <c r="AH160" i="15"/>
  <c r="AH159" i="15"/>
  <c r="AH140" i="15"/>
  <c r="AH136" i="15"/>
  <c r="AH132" i="15"/>
  <c r="AH128" i="15"/>
  <c r="AH124" i="15"/>
  <c r="AH120" i="15"/>
  <c r="AH116" i="15"/>
  <c r="AH112" i="15"/>
  <c r="AH108" i="15"/>
  <c r="AH104" i="15"/>
  <c r="AH100" i="15"/>
  <c r="AH96" i="15"/>
  <c r="AH88" i="15"/>
  <c r="AH162" i="15"/>
  <c r="AH161" i="15"/>
  <c r="AH155" i="15"/>
  <c r="AH150" i="15"/>
  <c r="AH169" i="15"/>
  <c r="AH164" i="15"/>
  <c r="AH163" i="15"/>
  <c r="AH154" i="15"/>
  <c r="AH146" i="15"/>
  <c r="AH90" i="15"/>
  <c r="AH165" i="15"/>
  <c r="AH143" i="15"/>
  <c r="AH139" i="15"/>
  <c r="AH135" i="15"/>
  <c r="AH131" i="15"/>
  <c r="AH127" i="15"/>
  <c r="AH153" i="15"/>
  <c r="AH149" i="15"/>
  <c r="AH145" i="15"/>
  <c r="AH152" i="15"/>
  <c r="AH148" i="15"/>
  <c r="AB143" i="15"/>
  <c r="AB139" i="15"/>
  <c r="AB135" i="15"/>
  <c r="AB131" i="15"/>
  <c r="AB127" i="15"/>
  <c r="AB123" i="15"/>
  <c r="AB119" i="15"/>
  <c r="AB115" i="15"/>
  <c r="AB111" i="15"/>
  <c r="AB107" i="15"/>
  <c r="AB103" i="15"/>
  <c r="AB153" i="15"/>
  <c r="AB149" i="15"/>
  <c r="AB92" i="15"/>
  <c r="AB166" i="15"/>
  <c r="AB145" i="15"/>
  <c r="AB142" i="15"/>
  <c r="AB138" i="15"/>
  <c r="AB134" i="15"/>
  <c r="AB130" i="15"/>
  <c r="AB126" i="15"/>
  <c r="AB122" i="15"/>
  <c r="AB118" i="15"/>
  <c r="AB114" i="15"/>
  <c r="AB110" i="15"/>
  <c r="AB106" i="15"/>
  <c r="AB102" i="15"/>
  <c r="AB98" i="15"/>
  <c r="AB94" i="15"/>
  <c r="AB167" i="15"/>
  <c r="AB152" i="15"/>
  <c r="AB148" i="15"/>
  <c r="AB168" i="15"/>
  <c r="AB141" i="15"/>
  <c r="AB137" i="15"/>
  <c r="AB133" i="15"/>
  <c r="AB129" i="15"/>
  <c r="AB125" i="15"/>
  <c r="AB121" i="15"/>
  <c r="AB117" i="15"/>
  <c r="AB113" i="15"/>
  <c r="AB109" i="15"/>
  <c r="AB105" i="15"/>
  <c r="AB101" i="15"/>
  <c r="AB97" i="15"/>
  <c r="AB87" i="15"/>
  <c r="AB157" i="15"/>
  <c r="AB156" i="15"/>
  <c r="AB151" i="15"/>
  <c r="AB144" i="15"/>
  <c r="AB159" i="15"/>
  <c r="AB158" i="15"/>
  <c r="AB147" i="15"/>
  <c r="AB161" i="15"/>
  <c r="AB160" i="15"/>
  <c r="AB155" i="15"/>
  <c r="AB140" i="15"/>
  <c r="AB136" i="15"/>
  <c r="AB132" i="15"/>
  <c r="AB128" i="15"/>
  <c r="AB124" i="15"/>
  <c r="AB120" i="15"/>
  <c r="AB116" i="15"/>
  <c r="AB112" i="15"/>
  <c r="AB108" i="15"/>
  <c r="AB104" i="15"/>
  <c r="AB100" i="15"/>
  <c r="AB165" i="15"/>
  <c r="AB164" i="15"/>
  <c r="AB154" i="15"/>
  <c r="AB146" i="15"/>
  <c r="AB90" i="15"/>
  <c r="V158" i="15"/>
  <c r="V157" i="15"/>
  <c r="V156" i="15"/>
  <c r="V151" i="15"/>
  <c r="V144" i="15"/>
  <c r="V160" i="15"/>
  <c r="V159" i="15"/>
  <c r="V147" i="15"/>
  <c r="V93" i="15"/>
  <c r="V169" i="15"/>
  <c r="V162" i="15"/>
  <c r="V161" i="15"/>
  <c r="V155" i="15"/>
  <c r="V140" i="15"/>
  <c r="V136" i="15"/>
  <c r="V132" i="15"/>
  <c r="V128" i="15"/>
  <c r="V124" i="15"/>
  <c r="V120" i="15"/>
  <c r="V116" i="15"/>
  <c r="V112" i="15"/>
  <c r="V108" i="15"/>
  <c r="V104" i="15"/>
  <c r="V100" i="15"/>
  <c r="V96" i="15"/>
  <c r="V165" i="15"/>
  <c r="V164" i="15"/>
  <c r="V163" i="15"/>
  <c r="V154" i="15"/>
  <c r="V150" i="15"/>
  <c r="V146" i="15"/>
  <c r="V143" i="15"/>
  <c r="V139" i="15"/>
  <c r="V135" i="15"/>
  <c r="V131" i="15"/>
  <c r="V166" i="15"/>
  <c r="V153" i="15"/>
  <c r="V149" i="15"/>
  <c r="V92" i="15"/>
  <c r="V145" i="15"/>
  <c r="V142" i="15"/>
  <c r="V138" i="15"/>
  <c r="V134" i="15"/>
  <c r="V130" i="15"/>
  <c r="V126" i="15"/>
  <c r="V122" i="15"/>
  <c r="V118" i="15"/>
  <c r="V114" i="15"/>
  <c r="V110" i="15"/>
  <c r="V106" i="15"/>
  <c r="V167" i="15"/>
  <c r="V152" i="15"/>
  <c r="V148" i="15"/>
  <c r="V168" i="15"/>
  <c r="V141" i="15"/>
  <c r="V137" i="15"/>
  <c r="V133" i="15"/>
  <c r="V129" i="15"/>
  <c r="V125" i="15"/>
  <c r="V121" i="15"/>
  <c r="V117" i="15"/>
  <c r="V113" i="15"/>
  <c r="V109" i="15"/>
  <c r="V105" i="15"/>
  <c r="V101" i="15"/>
  <c r="V97" i="15"/>
  <c r="V91" i="15"/>
  <c r="P145" i="15"/>
  <c r="P167" i="15"/>
  <c r="P142" i="15"/>
  <c r="P138" i="15"/>
  <c r="P134" i="15"/>
  <c r="P130" i="15"/>
  <c r="P126" i="15"/>
  <c r="P122" i="15"/>
  <c r="P118" i="15"/>
  <c r="P114" i="15"/>
  <c r="P110" i="15"/>
  <c r="P106" i="15"/>
  <c r="P102" i="15"/>
  <c r="P98" i="15"/>
  <c r="P94" i="15"/>
  <c r="P152" i="15"/>
  <c r="P148" i="15"/>
  <c r="P168" i="15"/>
  <c r="P157" i="15"/>
  <c r="P141" i="15"/>
  <c r="P137" i="15"/>
  <c r="P133" i="15"/>
  <c r="P129" i="15"/>
  <c r="P125" i="15"/>
  <c r="P121" i="15"/>
  <c r="P117" i="15"/>
  <c r="P113" i="15"/>
  <c r="P109" i="15"/>
  <c r="P105" i="15"/>
  <c r="P101" i="15"/>
  <c r="P97" i="15"/>
  <c r="P91" i="15"/>
  <c r="P159" i="15"/>
  <c r="P158" i="15"/>
  <c r="P156" i="15"/>
  <c r="P151" i="15"/>
  <c r="P169" i="15"/>
  <c r="P161" i="15"/>
  <c r="P160" i="15"/>
  <c r="P147" i="15"/>
  <c r="P144" i="15"/>
  <c r="P87" i="15"/>
  <c r="P163" i="15"/>
  <c r="P162" i="15"/>
  <c r="P155" i="15"/>
  <c r="P140" i="15"/>
  <c r="P136" i="15"/>
  <c r="P132" i="15"/>
  <c r="P128" i="15"/>
  <c r="P165" i="15"/>
  <c r="P164" i="15"/>
  <c r="P154" i="15"/>
  <c r="P150" i="15"/>
  <c r="P146" i="15"/>
  <c r="P153" i="15"/>
  <c r="P149" i="15"/>
  <c r="P92" i="15"/>
  <c r="J164" i="15"/>
  <c r="J163" i="15"/>
  <c r="J155" i="15"/>
  <c r="J140" i="15"/>
  <c r="J136" i="15"/>
  <c r="J132" i="15"/>
  <c r="J128" i="15"/>
  <c r="J124" i="15"/>
  <c r="J120" i="15"/>
  <c r="J116" i="15"/>
  <c r="J112" i="15"/>
  <c r="J108" i="15"/>
  <c r="J104" i="15"/>
  <c r="J165" i="15"/>
  <c r="J154" i="15"/>
  <c r="J150" i="15"/>
  <c r="J166" i="15"/>
  <c r="J146" i="15"/>
  <c r="J143" i="15"/>
  <c r="J139" i="15"/>
  <c r="J135" i="15"/>
  <c r="J131" i="15"/>
  <c r="J127" i="15"/>
  <c r="J123" i="15"/>
  <c r="J119" i="15"/>
  <c r="J115" i="15"/>
  <c r="J111" i="15"/>
  <c r="J107" i="15"/>
  <c r="J103" i="15"/>
  <c r="J99" i="15"/>
  <c r="J95" i="15"/>
  <c r="J153" i="15"/>
  <c r="J149" i="15"/>
  <c r="J92" i="15"/>
  <c r="J90" i="15"/>
  <c r="J145" i="15"/>
  <c r="J167" i="15"/>
  <c r="J142" i="15"/>
  <c r="J138" i="15"/>
  <c r="J134" i="15"/>
  <c r="J130" i="15"/>
  <c r="J126" i="15"/>
  <c r="J122" i="15"/>
  <c r="J118" i="15"/>
  <c r="J114" i="15"/>
  <c r="J110" i="15"/>
  <c r="J106" i="15"/>
  <c r="J102" i="15"/>
  <c r="J98" i="15"/>
  <c r="J94" i="15"/>
  <c r="J168" i="15"/>
  <c r="J152" i="15"/>
  <c r="J148" i="15"/>
  <c r="J158" i="15"/>
  <c r="J157" i="15"/>
  <c r="J141" i="15"/>
  <c r="J137" i="15"/>
  <c r="J133" i="15"/>
  <c r="J129" i="15"/>
  <c r="J125" i="15"/>
  <c r="J121" i="15"/>
  <c r="J117" i="15"/>
  <c r="J113" i="15"/>
  <c r="J109" i="15"/>
  <c r="J105" i="15"/>
  <c r="J101" i="15"/>
  <c r="J162" i="15"/>
  <c r="J161" i="15"/>
  <c r="J156" i="15"/>
  <c r="J147" i="15"/>
  <c r="J144" i="15"/>
  <c r="AB169" i="15"/>
  <c r="J159" i="15"/>
  <c r="AN168" i="15"/>
  <c r="AX93" i="15"/>
  <c r="AW88" i="15"/>
  <c r="AW83" i="15"/>
  <c r="AW78" i="15"/>
  <c r="AX57" i="15"/>
  <c r="AW52" i="15"/>
  <c r="AW47" i="15"/>
  <c r="AW42" i="15"/>
  <c r="AW16" i="15"/>
  <c r="AW11" i="15"/>
  <c r="AW6" i="15"/>
  <c r="AW20" i="15"/>
  <c r="AW15" i="15"/>
  <c r="AS139" i="15"/>
  <c r="AM142" i="15"/>
  <c r="AG139" i="15"/>
  <c r="AA156" i="15"/>
  <c r="U139" i="15"/>
  <c r="O142" i="15"/>
  <c r="I139" i="15"/>
  <c r="T166" i="15"/>
  <c r="N169" i="15"/>
  <c r="H167" i="15"/>
  <c r="AX24" i="15"/>
  <c r="AW19" i="15"/>
  <c r="AW14" i="15"/>
  <c r="AW9" i="15"/>
  <c r="AX4" i="15"/>
  <c r="AW85" i="15"/>
  <c r="AW80" i="15"/>
  <c r="AW75" i="15"/>
  <c r="AX54" i="15"/>
  <c r="AW49" i="15"/>
  <c r="AW44" i="15"/>
  <c r="AW39" i="15"/>
  <c r="AX18" i="15"/>
  <c r="AW13" i="15"/>
  <c r="AW8" i="15"/>
  <c r="AW3" i="15"/>
  <c r="AW2" i="15"/>
  <c r="AX69" i="15"/>
  <c r="AW64" i="15"/>
  <c r="AW59" i="15"/>
  <c r="G60" i="5" s="1"/>
  <c r="AW54" i="15"/>
  <c r="AX33" i="15"/>
  <c r="AW28" i="15"/>
  <c r="AW23" i="15"/>
  <c r="AW18" i="15"/>
  <c r="AX84" i="15"/>
  <c r="AW79" i="15"/>
  <c r="AW74" i="15"/>
  <c r="AW69" i="15"/>
  <c r="AX48" i="15"/>
  <c r="AW43" i="15"/>
  <c r="AW38" i="15"/>
  <c r="AW33" i="15"/>
  <c r="AX12" i="15"/>
  <c r="AW7" i="15"/>
  <c r="AW84" i="15"/>
  <c r="AX63" i="15"/>
  <c r="AW58" i="15"/>
  <c r="AW53" i="15"/>
  <c r="AW48" i="15"/>
  <c r="AX27" i="15"/>
  <c r="AW22" i="15"/>
  <c r="AW17" i="15"/>
  <c r="AW12" i="15"/>
  <c r="D13" i="5" s="1"/>
  <c r="AW68" i="15"/>
  <c r="AW63" i="15"/>
  <c r="AX42" i="15"/>
  <c r="AW37" i="15"/>
  <c r="AW32" i="15"/>
  <c r="AX6" i="15"/>
  <c r="O88" i="15"/>
  <c r="AA88" i="15"/>
  <c r="AM88" i="15"/>
  <c r="I91" i="15"/>
  <c r="U91" i="15"/>
  <c r="AG91" i="15"/>
  <c r="AS91" i="15"/>
  <c r="O94" i="15"/>
  <c r="AA94" i="15"/>
  <c r="AM94" i="15"/>
  <c r="I97" i="15"/>
  <c r="U97" i="15"/>
  <c r="AG97" i="15"/>
  <c r="AS97" i="15"/>
  <c r="O100" i="15"/>
  <c r="AA100" i="15"/>
  <c r="AM100" i="15"/>
  <c r="I103" i="15"/>
  <c r="U103" i="15"/>
  <c r="AG103" i="15"/>
  <c r="AS103" i="15"/>
  <c r="O106" i="15"/>
  <c r="AA106" i="15"/>
  <c r="AM106" i="15"/>
  <c r="I109" i="15"/>
  <c r="U109" i="15"/>
  <c r="AG109" i="15"/>
  <c r="AS109" i="15"/>
  <c r="O112" i="15"/>
  <c r="AA112" i="15"/>
  <c r="AM112" i="15"/>
  <c r="I115" i="15"/>
  <c r="U115" i="15"/>
  <c r="AG115" i="15"/>
  <c r="AS115" i="15"/>
  <c r="O118" i="15"/>
  <c r="AA118" i="15"/>
  <c r="AM118" i="15"/>
  <c r="I121" i="15"/>
  <c r="U121" i="15"/>
  <c r="AG121" i="15"/>
  <c r="AS121" i="15"/>
  <c r="O124" i="15"/>
  <c r="AA124" i="15"/>
  <c r="AM124" i="15"/>
  <c r="I127" i="15"/>
  <c r="U127" i="15"/>
  <c r="AG127" i="15"/>
  <c r="AS127" i="15"/>
  <c r="O130" i="15"/>
  <c r="AA130" i="15"/>
  <c r="AM130" i="15"/>
  <c r="I133" i="15"/>
  <c r="U133" i="15"/>
  <c r="AG133" i="15"/>
  <c r="AS133" i="15"/>
  <c r="O136" i="15"/>
  <c r="AA136" i="15"/>
  <c r="AM136" i="15"/>
  <c r="AA142" i="15"/>
  <c r="AY4" i="15"/>
  <c r="AY7" i="15"/>
  <c r="AY10" i="15"/>
  <c r="AY13" i="15"/>
  <c r="AY16" i="15"/>
  <c r="AY19" i="15"/>
  <c r="AY22" i="15"/>
  <c r="AY25" i="15"/>
  <c r="AY28" i="15"/>
  <c r="AY31" i="15"/>
  <c r="AY34" i="15"/>
  <c r="AY37" i="15"/>
  <c r="AY40" i="15"/>
  <c r="AY43" i="15"/>
  <c r="AY46" i="15"/>
  <c r="AY49" i="15"/>
  <c r="AY52" i="15"/>
  <c r="AY55" i="15"/>
  <c r="AY58" i="15"/>
  <c r="AY61" i="15"/>
  <c r="AY64" i="15"/>
  <c r="AY67" i="15"/>
  <c r="AY70" i="15"/>
  <c r="AY73" i="15"/>
  <c r="AY76" i="15"/>
  <c r="AY79" i="15"/>
  <c r="AY82" i="15"/>
  <c r="AY85" i="15"/>
  <c r="AY88" i="15"/>
  <c r="AY91" i="15"/>
  <c r="AY94" i="15"/>
  <c r="AY97" i="15"/>
  <c r="AY100" i="15"/>
  <c r="AY103" i="15"/>
  <c r="AY106" i="15"/>
  <c r="AY109" i="15"/>
  <c r="AY112" i="15"/>
  <c r="AY115" i="15"/>
  <c r="AY118" i="15"/>
  <c r="AY121" i="15"/>
  <c r="AY124" i="15"/>
  <c r="AY127" i="15"/>
  <c r="AY130" i="15"/>
  <c r="AY133" i="15"/>
  <c r="AY136" i="15"/>
  <c r="AY139" i="15"/>
  <c r="AY142" i="15"/>
  <c r="AY145" i="15"/>
  <c r="AY148" i="15"/>
  <c r="AY151" i="15"/>
  <c r="AY154" i="15"/>
  <c r="AY157" i="15"/>
  <c r="AY160" i="15"/>
  <c r="AY163" i="15"/>
  <c r="AY166" i="15"/>
  <c r="AY169" i="15"/>
  <c r="AY2" i="15"/>
  <c r="AY5" i="15"/>
  <c r="AY8" i="15"/>
  <c r="AY11" i="15"/>
  <c r="AY14" i="15"/>
  <c r="AY17" i="15"/>
  <c r="AY20" i="15"/>
  <c r="AY23" i="15"/>
  <c r="AY26" i="15"/>
  <c r="AY29" i="15"/>
  <c r="AY32" i="15"/>
  <c r="AY35" i="15"/>
  <c r="AY38" i="15"/>
  <c r="AY41" i="15"/>
  <c r="AY44" i="15"/>
  <c r="AY47" i="15"/>
  <c r="AY50" i="15"/>
  <c r="AY53" i="15"/>
  <c r="AY56" i="15"/>
  <c r="AY59" i="15"/>
  <c r="AY62" i="15"/>
  <c r="AY65" i="15"/>
  <c r="AY68" i="15"/>
  <c r="AY71" i="15"/>
  <c r="AY74" i="15"/>
  <c r="AY77" i="15"/>
  <c r="AY80" i="15"/>
  <c r="AY83" i="15"/>
  <c r="AY86" i="15"/>
  <c r="AY89" i="15"/>
  <c r="AY92" i="15"/>
  <c r="AY95" i="15"/>
  <c r="AY98" i="15"/>
  <c r="AY101" i="15"/>
  <c r="AY104" i="15"/>
  <c r="AY107" i="15"/>
  <c r="AY110" i="15"/>
  <c r="AY113" i="15"/>
  <c r="AY116" i="15"/>
  <c r="AY119" i="15"/>
  <c r="AY122" i="15"/>
  <c r="AY125" i="15"/>
  <c r="AY128" i="15"/>
  <c r="AY131" i="15"/>
  <c r="AY134" i="15"/>
  <c r="AY137" i="15"/>
  <c r="AY140" i="15"/>
  <c r="AY143" i="15"/>
  <c r="AY146" i="15"/>
  <c r="AY149" i="15"/>
  <c r="AY152" i="15"/>
  <c r="AY155" i="15"/>
  <c r="AY158" i="15"/>
  <c r="AY161" i="15"/>
  <c r="AY164" i="15"/>
  <c r="AY167" i="15"/>
  <c r="AY3" i="15"/>
  <c r="AY6" i="15"/>
  <c r="AY9" i="15"/>
  <c r="AY12" i="15"/>
  <c r="AY15" i="15"/>
  <c r="AY18" i="15"/>
  <c r="AY21" i="15"/>
  <c r="AY24" i="15"/>
  <c r="AY27" i="15"/>
  <c r="AY30" i="15"/>
  <c r="AY33" i="15"/>
  <c r="AY36" i="15"/>
  <c r="AY39" i="15"/>
  <c r="AY42" i="15"/>
  <c r="AY45" i="15"/>
  <c r="AY48" i="15"/>
  <c r="AY51" i="15"/>
  <c r="AY54" i="15"/>
  <c r="AY57" i="15"/>
  <c r="AY60" i="15"/>
  <c r="AY63" i="15"/>
  <c r="AY66" i="15"/>
  <c r="AY69" i="15"/>
  <c r="AY72" i="15"/>
  <c r="AY75" i="15"/>
  <c r="AY78" i="15"/>
  <c r="AY81" i="15"/>
  <c r="AY84" i="15"/>
  <c r="AY87" i="15"/>
  <c r="AY90" i="15"/>
  <c r="AY93" i="15"/>
  <c r="AY96" i="15"/>
  <c r="AY99" i="15"/>
  <c r="AY102" i="15"/>
  <c r="AY105" i="15"/>
  <c r="AY108" i="15"/>
  <c r="AY111" i="15"/>
  <c r="AY114" i="15"/>
  <c r="AY117" i="15"/>
  <c r="AY120" i="15"/>
  <c r="AY123" i="15"/>
  <c r="AY126" i="15"/>
  <c r="AY129" i="15"/>
  <c r="AY132" i="15"/>
  <c r="AY135" i="15"/>
  <c r="AY138" i="15"/>
  <c r="AY141" i="15"/>
  <c r="AY144" i="15"/>
  <c r="AY147" i="15"/>
  <c r="AY150" i="15"/>
  <c r="AY153" i="15"/>
  <c r="AY156" i="15"/>
  <c r="AY159" i="15"/>
  <c r="AY162" i="15"/>
  <c r="AY165" i="15"/>
  <c r="AY168" i="15"/>
  <c r="AS166" i="15"/>
  <c r="AS160" i="15"/>
  <c r="AS154" i="15"/>
  <c r="AS148" i="15"/>
  <c r="AS167" i="15"/>
  <c r="AS161" i="15"/>
  <c r="AS155" i="15"/>
  <c r="AS149" i="15"/>
  <c r="AS143" i="15"/>
  <c r="AS168" i="15"/>
  <c r="AS162" i="15"/>
  <c r="AS156" i="15"/>
  <c r="AS150" i="15"/>
  <c r="AS169" i="15"/>
  <c r="AS163" i="15"/>
  <c r="AS157" i="15"/>
  <c r="AS151" i="15"/>
  <c r="AS164" i="15"/>
  <c r="AS158" i="15"/>
  <c r="AS152" i="15"/>
  <c r="AM169" i="15"/>
  <c r="AM163" i="15"/>
  <c r="AM157" i="15"/>
  <c r="AM151" i="15"/>
  <c r="AM164" i="15"/>
  <c r="AM158" i="15"/>
  <c r="AM152" i="15"/>
  <c r="AM146" i="15"/>
  <c r="AM165" i="15"/>
  <c r="AM159" i="15"/>
  <c r="AM153" i="15"/>
  <c r="AM147" i="15"/>
  <c r="AM166" i="15"/>
  <c r="AM160" i="15"/>
  <c r="AM154" i="15"/>
  <c r="AM167" i="15"/>
  <c r="AM161" i="15"/>
  <c r="AM155" i="15"/>
  <c r="AG166" i="15"/>
  <c r="AG160" i="15"/>
  <c r="AG154" i="15"/>
  <c r="AG148" i="15"/>
  <c r="AG167" i="15"/>
  <c r="AG161" i="15"/>
  <c r="AG155" i="15"/>
  <c r="AG149" i="15"/>
  <c r="AG168" i="15"/>
  <c r="AG162" i="15"/>
  <c r="AG156" i="15"/>
  <c r="AG150" i="15"/>
  <c r="AG169" i="15"/>
  <c r="AG163" i="15"/>
  <c r="AG157" i="15"/>
  <c r="AG151" i="15"/>
  <c r="AG164" i="15"/>
  <c r="AG158" i="15"/>
  <c r="AG152" i="15"/>
  <c r="AA169" i="15"/>
  <c r="AA163" i="15"/>
  <c r="AA157" i="15"/>
  <c r="AA151" i="15"/>
  <c r="AA164" i="15"/>
  <c r="AA158" i="15"/>
  <c r="AA152" i="15"/>
  <c r="AA146" i="15"/>
  <c r="AA165" i="15"/>
  <c r="AA159" i="15"/>
  <c r="AA153" i="15"/>
  <c r="AA147" i="15"/>
  <c r="AA166" i="15"/>
  <c r="AA160" i="15"/>
  <c r="AA154" i="15"/>
  <c r="AA167" i="15"/>
  <c r="AA161" i="15"/>
  <c r="AA155" i="15"/>
  <c r="U166" i="15"/>
  <c r="U160" i="15"/>
  <c r="U154" i="15"/>
  <c r="U148" i="15"/>
  <c r="U167" i="15"/>
  <c r="U161" i="15"/>
  <c r="U155" i="15"/>
  <c r="U149" i="15"/>
  <c r="U168" i="15"/>
  <c r="U162" i="15"/>
  <c r="U156" i="15"/>
  <c r="U150" i="15"/>
  <c r="U169" i="15"/>
  <c r="U163" i="15"/>
  <c r="U157" i="15"/>
  <c r="U151" i="15"/>
  <c r="U164" i="15"/>
  <c r="U158" i="15"/>
  <c r="U152" i="15"/>
  <c r="O169" i="15"/>
  <c r="O163" i="15"/>
  <c r="O157" i="15"/>
  <c r="O151" i="15"/>
  <c r="O164" i="15"/>
  <c r="O158" i="15"/>
  <c r="O152" i="15"/>
  <c r="O146" i="15"/>
  <c r="O165" i="15"/>
  <c r="O159" i="15"/>
  <c r="O153" i="15"/>
  <c r="O147" i="15"/>
  <c r="O166" i="15"/>
  <c r="O160" i="15"/>
  <c r="O154" i="15"/>
  <c r="O167" i="15"/>
  <c r="O161" i="15"/>
  <c r="O155" i="15"/>
  <c r="I166" i="15"/>
  <c r="I160" i="15"/>
  <c r="I154" i="15"/>
  <c r="I148" i="15"/>
  <c r="I167" i="15"/>
  <c r="I161" i="15"/>
  <c r="I155" i="15"/>
  <c r="I149" i="15"/>
  <c r="I168" i="15"/>
  <c r="I162" i="15"/>
  <c r="I156" i="15"/>
  <c r="I150" i="15"/>
  <c r="I169" i="15"/>
  <c r="I163" i="15"/>
  <c r="I157" i="15"/>
  <c r="I151" i="15"/>
  <c r="I164" i="15"/>
  <c r="I158" i="15"/>
  <c r="I152" i="15"/>
  <c r="U90" i="15"/>
  <c r="AG90" i="15"/>
  <c r="AS90" i="15"/>
  <c r="O93" i="15"/>
  <c r="I94" i="5" s="1"/>
  <c r="AA93" i="15"/>
  <c r="AM93" i="15"/>
  <c r="I96" i="15"/>
  <c r="I97" i="5" s="1"/>
  <c r="U96" i="15"/>
  <c r="AG96" i="15"/>
  <c r="AS96" i="15"/>
  <c r="O99" i="15"/>
  <c r="AA99" i="15"/>
  <c r="AM99" i="15"/>
  <c r="I102" i="15"/>
  <c r="U102" i="15"/>
  <c r="AG102" i="15"/>
  <c r="AS102" i="15"/>
  <c r="O105" i="15"/>
  <c r="AA105" i="15"/>
  <c r="AM105" i="15"/>
  <c r="I108" i="15"/>
  <c r="U108" i="15"/>
  <c r="AG108" i="15"/>
  <c r="AS108" i="15"/>
  <c r="O111" i="15"/>
  <c r="AA111" i="15"/>
  <c r="AM111" i="15"/>
  <c r="I114" i="15"/>
  <c r="U114" i="15"/>
  <c r="AG114" i="15"/>
  <c r="AS114" i="15"/>
  <c r="O117" i="15"/>
  <c r="AA117" i="15"/>
  <c r="AM117" i="15"/>
  <c r="I120" i="15"/>
  <c r="U120" i="15"/>
  <c r="AG120" i="15"/>
  <c r="AS120" i="15"/>
  <c r="O123" i="15"/>
  <c r="AA123" i="15"/>
  <c r="AM123" i="15"/>
  <c r="I126" i="15"/>
  <c r="U126" i="15"/>
  <c r="AG126" i="15"/>
  <c r="AS126" i="15"/>
  <c r="O129" i="15"/>
  <c r="AA129" i="15"/>
  <c r="AM129" i="15"/>
  <c r="I132" i="15"/>
  <c r="U132" i="15"/>
  <c r="AG132" i="15"/>
  <c r="AS132" i="15"/>
  <c r="O135" i="15"/>
  <c r="AA135" i="15"/>
  <c r="AM135" i="15"/>
  <c r="I138" i="15"/>
  <c r="U138" i="15"/>
  <c r="AG138" i="15"/>
  <c r="AS138" i="15"/>
  <c r="O141" i="15"/>
  <c r="AA141" i="15"/>
  <c r="AM141" i="15"/>
  <c r="AG147" i="15"/>
  <c r="AM148" i="15"/>
  <c r="AM150" i="15"/>
  <c r="AM162" i="15"/>
  <c r="U147" i="15"/>
  <c r="AA148" i="15"/>
  <c r="AA150" i="15"/>
  <c r="I165" i="15"/>
  <c r="I89" i="15"/>
  <c r="U89" i="15"/>
  <c r="AG89" i="15"/>
  <c r="AS89" i="15"/>
  <c r="O92" i="15"/>
  <c r="AA92" i="15"/>
  <c r="AM92" i="15"/>
  <c r="I95" i="15"/>
  <c r="U95" i="15"/>
  <c r="AG95" i="15"/>
  <c r="AS95" i="15"/>
  <c r="O98" i="15"/>
  <c r="AA98" i="15"/>
  <c r="AM98" i="15"/>
  <c r="I101" i="15"/>
  <c r="U101" i="15"/>
  <c r="AG101" i="15"/>
  <c r="AS101" i="15"/>
  <c r="O104" i="15"/>
  <c r="AA104" i="15"/>
  <c r="AM104" i="15"/>
  <c r="I107" i="15"/>
  <c r="U107" i="15"/>
  <c r="AG107" i="15"/>
  <c r="AS107" i="15"/>
  <c r="O110" i="15"/>
  <c r="AA110" i="15"/>
  <c r="AM110" i="15"/>
  <c r="I113" i="15"/>
  <c r="U113" i="15"/>
  <c r="AG113" i="15"/>
  <c r="AS113" i="15"/>
  <c r="O116" i="15"/>
  <c r="AA116" i="15"/>
  <c r="AM116" i="15"/>
  <c r="I119" i="15"/>
  <c r="U119" i="15"/>
  <c r="AG119" i="15"/>
  <c r="AS119" i="15"/>
  <c r="O122" i="15"/>
  <c r="AA122" i="15"/>
  <c r="AM122" i="15"/>
  <c r="I125" i="15"/>
  <c r="U125" i="15"/>
  <c r="AG125" i="15"/>
  <c r="AS125" i="15"/>
  <c r="O128" i="15"/>
  <c r="AA128" i="15"/>
  <c r="AM128" i="15"/>
  <c r="I131" i="15"/>
  <c r="U131" i="15"/>
  <c r="AG131" i="15"/>
  <c r="AS131" i="15"/>
  <c r="O134" i="15"/>
  <c r="AA134" i="15"/>
  <c r="AM134" i="15"/>
  <c r="I137" i="15"/>
  <c r="U137" i="15"/>
  <c r="AG137" i="15"/>
  <c r="AS137" i="15"/>
  <c r="O140" i="15"/>
  <c r="AA140" i="15"/>
  <c r="AM140" i="15"/>
  <c r="I143" i="15"/>
  <c r="U143" i="15"/>
  <c r="AG143" i="15"/>
  <c r="I147" i="15"/>
  <c r="O148" i="15"/>
  <c r="O150" i="15"/>
  <c r="AA162" i="15"/>
  <c r="O168" i="15"/>
  <c r="O145" i="15"/>
  <c r="AA145" i="15"/>
  <c r="AM145" i="15"/>
  <c r="AS159" i="15"/>
  <c r="I94" i="15"/>
  <c r="U94" i="15"/>
  <c r="AG94" i="15"/>
  <c r="AS94" i="15"/>
  <c r="O97" i="15"/>
  <c r="AA97" i="15"/>
  <c r="AM97" i="15"/>
  <c r="I100" i="15"/>
  <c r="U100" i="15"/>
  <c r="AG100" i="15"/>
  <c r="AS100" i="15"/>
  <c r="O103" i="15"/>
  <c r="AA103" i="15"/>
  <c r="AM103" i="15"/>
  <c r="I106" i="15"/>
  <c r="U106" i="15"/>
  <c r="AG106" i="15"/>
  <c r="AS106" i="15"/>
  <c r="O109" i="15"/>
  <c r="AA109" i="15"/>
  <c r="AM109" i="15"/>
  <c r="I112" i="15"/>
  <c r="U112" i="15"/>
  <c r="AG112" i="15"/>
  <c r="AS112" i="15"/>
  <c r="O115" i="15"/>
  <c r="AA115" i="15"/>
  <c r="AM115" i="15"/>
  <c r="I118" i="15"/>
  <c r="U118" i="15"/>
  <c r="AG118" i="15"/>
  <c r="AS118" i="15"/>
  <c r="O121" i="15"/>
  <c r="AA121" i="15"/>
  <c r="AM121" i="15"/>
  <c r="I124" i="15"/>
  <c r="U124" i="15"/>
  <c r="AG124" i="15"/>
  <c r="AS124" i="15"/>
  <c r="O127" i="15"/>
  <c r="AA127" i="15"/>
  <c r="AM127" i="15"/>
  <c r="I130" i="15"/>
  <c r="U130" i="15"/>
  <c r="AG130" i="15"/>
  <c r="AS130" i="15"/>
  <c r="O133" i="15"/>
  <c r="AA133" i="15"/>
  <c r="AM133" i="15"/>
  <c r="I136" i="15"/>
  <c r="U136" i="15"/>
  <c r="AG136" i="15"/>
  <c r="AS136" i="15"/>
  <c r="O139" i="15"/>
  <c r="AA139" i="15"/>
  <c r="AM139" i="15"/>
  <c r="I142" i="15"/>
  <c r="U142" i="15"/>
  <c r="AG142" i="15"/>
  <c r="AS142" i="15"/>
  <c r="AS146" i="15"/>
  <c r="O162" i="15"/>
  <c r="O144" i="15"/>
  <c r="AA144" i="15"/>
  <c r="AM144" i="15"/>
  <c r="AG146" i="15"/>
  <c r="AG159" i="15"/>
  <c r="AS165" i="15"/>
  <c r="O96" i="15"/>
  <c r="AA96" i="15"/>
  <c r="AM96" i="15"/>
  <c r="I99" i="15"/>
  <c r="U99" i="15"/>
  <c r="AG99" i="15"/>
  <c r="AS99" i="15"/>
  <c r="O102" i="15"/>
  <c r="AA102" i="15"/>
  <c r="AM102" i="15"/>
  <c r="F103" i="5" s="1"/>
  <c r="I105" i="15"/>
  <c r="U105" i="15"/>
  <c r="AG105" i="15"/>
  <c r="AS105" i="15"/>
  <c r="O108" i="15"/>
  <c r="AA108" i="15"/>
  <c r="AM108" i="15"/>
  <c r="I111" i="15"/>
  <c r="U111" i="15"/>
  <c r="AG111" i="15"/>
  <c r="AS111" i="15"/>
  <c r="O114" i="15"/>
  <c r="AA114" i="15"/>
  <c r="AM114" i="15"/>
  <c r="I117" i="15"/>
  <c r="U117" i="15"/>
  <c r="AG117" i="15"/>
  <c r="AS117" i="15"/>
  <c r="O120" i="15"/>
  <c r="AA120" i="15"/>
  <c r="AM120" i="15"/>
  <c r="I123" i="15"/>
  <c r="U123" i="15"/>
  <c r="AG123" i="15"/>
  <c r="AS123" i="15"/>
  <c r="O126" i="15"/>
  <c r="AA126" i="15"/>
  <c r="AM126" i="15"/>
  <c r="I129" i="15"/>
  <c r="U129" i="15"/>
  <c r="AG129" i="15"/>
  <c r="AS129" i="15"/>
  <c r="O132" i="15"/>
  <c r="AA132" i="15"/>
  <c r="AM132" i="15"/>
  <c r="I135" i="15"/>
  <c r="U135" i="15"/>
  <c r="AG135" i="15"/>
  <c r="AS135" i="15"/>
  <c r="O138" i="15"/>
  <c r="AA138" i="15"/>
  <c r="AM138" i="15"/>
  <c r="I141" i="15"/>
  <c r="U141" i="15"/>
  <c r="AG141" i="15"/>
  <c r="AS141" i="15"/>
  <c r="U146" i="15"/>
  <c r="AM149" i="15"/>
  <c r="AS153" i="15"/>
  <c r="I146" i="15"/>
  <c r="AA149" i="15"/>
  <c r="AG153" i="15"/>
  <c r="U159" i="15"/>
  <c r="O89" i="15"/>
  <c r="AA89" i="15"/>
  <c r="AM89" i="15"/>
  <c r="I92" i="15"/>
  <c r="U92" i="15"/>
  <c r="AG92" i="15"/>
  <c r="AS92" i="15"/>
  <c r="O95" i="15"/>
  <c r="AA95" i="15"/>
  <c r="AM95" i="15"/>
  <c r="I98" i="15"/>
  <c r="U98" i="15"/>
  <c r="AG98" i="15"/>
  <c r="AS98" i="15"/>
  <c r="O101" i="15"/>
  <c r="AA101" i="15"/>
  <c r="AM101" i="15"/>
  <c r="I104" i="15"/>
  <c r="U104" i="15"/>
  <c r="AG104" i="15"/>
  <c r="AS104" i="15"/>
  <c r="O107" i="15"/>
  <c r="AA107" i="15"/>
  <c r="AM107" i="15"/>
  <c r="I110" i="15"/>
  <c r="U110" i="15"/>
  <c r="AG110" i="15"/>
  <c r="AS110" i="15"/>
  <c r="O113" i="15"/>
  <c r="AA113" i="15"/>
  <c r="AM113" i="15"/>
  <c r="I116" i="15"/>
  <c r="U116" i="15"/>
  <c r="AG116" i="15"/>
  <c r="AS116" i="15"/>
  <c r="O119" i="15"/>
  <c r="AA119" i="15"/>
  <c r="AM119" i="15"/>
  <c r="I122" i="15"/>
  <c r="U122" i="15"/>
  <c r="AG122" i="15"/>
  <c r="AS122" i="15"/>
  <c r="O125" i="15"/>
  <c r="AA125" i="15"/>
  <c r="AM125" i="15"/>
  <c r="I128" i="15"/>
  <c r="U128" i="15"/>
  <c r="AG128" i="15"/>
  <c r="AS128" i="15"/>
  <c r="O131" i="15"/>
  <c r="AA131" i="15"/>
  <c r="AM131" i="15"/>
  <c r="I134" i="15"/>
  <c r="U134" i="15"/>
  <c r="AG134" i="15"/>
  <c r="AS134" i="15"/>
  <c r="O137" i="15"/>
  <c r="AA137" i="15"/>
  <c r="AM137" i="15"/>
  <c r="I140" i="15"/>
  <c r="U140" i="15"/>
  <c r="AG140" i="15"/>
  <c r="AS140" i="15"/>
  <c r="O143" i="15"/>
  <c r="AA143" i="15"/>
  <c r="AM143" i="15"/>
  <c r="O149" i="15"/>
  <c r="U153" i="15"/>
  <c r="AM156" i="15"/>
  <c r="AG165" i="15"/>
  <c r="AM168" i="15"/>
  <c r="I145" i="15"/>
  <c r="U145" i="15"/>
  <c r="AG145" i="15"/>
  <c r="AS145" i="15"/>
  <c r="I153" i="15"/>
  <c r="I159" i="15"/>
  <c r="AL156" i="15"/>
  <c r="H159" i="15"/>
  <c r="T159" i="15"/>
  <c r="AF159" i="15"/>
  <c r="AR159" i="15"/>
  <c r="N162" i="15"/>
  <c r="Z162" i="15"/>
  <c r="AL162" i="15"/>
  <c r="H165" i="15"/>
  <c r="T165" i="15"/>
  <c r="AF165" i="15"/>
  <c r="AR165" i="15"/>
  <c r="N168" i="15"/>
  <c r="Z168" i="15"/>
  <c r="AL168" i="15"/>
  <c r="Z154" i="15"/>
  <c r="AL154" i="15"/>
  <c r="H157" i="15"/>
  <c r="T157" i="15"/>
  <c r="AF157" i="15"/>
  <c r="AR157" i="15"/>
  <c r="N160" i="15"/>
  <c r="Z160" i="15"/>
  <c r="AL160" i="15"/>
  <c r="H163" i="15"/>
  <c r="T163" i="15"/>
  <c r="AF163" i="15"/>
  <c r="AR163" i="15"/>
  <c r="N166" i="15"/>
  <c r="Z166" i="15"/>
  <c r="AL166" i="15"/>
  <c r="H169" i="15"/>
  <c r="T169" i="15"/>
  <c r="AF169" i="15"/>
  <c r="AR169" i="15"/>
  <c r="AX167" i="15"/>
  <c r="AX164" i="15"/>
  <c r="AX161" i="15"/>
  <c r="AX158" i="15"/>
  <c r="AX155" i="15"/>
  <c r="AX152" i="15"/>
  <c r="AX149" i="15"/>
  <c r="AX146" i="15"/>
  <c r="AX143" i="15"/>
  <c r="AX140" i="15"/>
  <c r="AX137" i="15"/>
  <c r="AX134" i="15"/>
  <c r="AX131" i="15"/>
  <c r="AX128" i="15"/>
  <c r="AX125" i="15"/>
  <c r="AX122" i="15"/>
  <c r="AX119" i="15"/>
  <c r="AX116" i="15"/>
  <c r="AX113" i="15"/>
  <c r="AX110" i="15"/>
  <c r="AX107" i="15"/>
  <c r="AX104" i="15"/>
  <c r="AX101" i="15"/>
  <c r="AX98" i="15"/>
  <c r="AX95" i="15"/>
  <c r="AX92" i="15"/>
  <c r="AX89" i="15"/>
  <c r="AX86" i="15"/>
  <c r="E87" i="5" s="1"/>
  <c r="AX83" i="15"/>
  <c r="AX80" i="15"/>
  <c r="AX77" i="15"/>
  <c r="AX74" i="15"/>
  <c r="B75" i="5" s="1"/>
  <c r="AX71" i="15"/>
  <c r="AX68" i="15"/>
  <c r="K69" i="5" s="1"/>
  <c r="AX65" i="15"/>
  <c r="AX62" i="15"/>
  <c r="AX59" i="15"/>
  <c r="AX56" i="15"/>
  <c r="G57" i="5" s="1"/>
  <c r="AX53" i="15"/>
  <c r="AX50" i="15"/>
  <c r="AX47" i="15"/>
  <c r="AX44" i="15"/>
  <c r="AX41" i="15"/>
  <c r="AX38" i="15"/>
  <c r="AX35" i="15"/>
  <c r="AX32" i="15"/>
  <c r="E33" i="5" s="1"/>
  <c r="AX29" i="15"/>
  <c r="AX26" i="15"/>
  <c r="AX23" i="15"/>
  <c r="AX20" i="15"/>
  <c r="C21" i="5" s="1"/>
  <c r="AX17" i="15"/>
  <c r="C18" i="5" s="1"/>
  <c r="AX14" i="15"/>
  <c r="D15" i="5" s="1"/>
  <c r="AX11" i="15"/>
  <c r="AX8" i="15"/>
  <c r="AX5" i="15"/>
  <c r="AX2" i="15"/>
  <c r="Z165" i="15"/>
  <c r="AL165" i="15"/>
  <c r="H168" i="15"/>
  <c r="T168" i="15"/>
  <c r="AF168" i="15"/>
  <c r="AR168" i="15"/>
  <c r="AF155" i="15"/>
  <c r="AR155" i="15"/>
  <c r="N158" i="15"/>
  <c r="Z158" i="15"/>
  <c r="AL158" i="15"/>
  <c r="H161" i="15"/>
  <c r="T161" i="15"/>
  <c r="AF161" i="15"/>
  <c r="AR161" i="15"/>
  <c r="N164" i="15"/>
  <c r="Z164" i="15"/>
  <c r="AL164" i="15"/>
  <c r="T167" i="15"/>
  <c r="AF167" i="15"/>
  <c r="AR167" i="15"/>
  <c r="AX169" i="15"/>
  <c r="AX166" i="15"/>
  <c r="AX163" i="15"/>
  <c r="AX160" i="15"/>
  <c r="AX157" i="15"/>
  <c r="AX154" i="15"/>
  <c r="AX151" i="15"/>
  <c r="AX148" i="15"/>
  <c r="AX145" i="15"/>
  <c r="AX142" i="15"/>
  <c r="AX139" i="15"/>
  <c r="AX136" i="15"/>
  <c r="AX133" i="15"/>
  <c r="AX130" i="15"/>
  <c r="AX127" i="15"/>
  <c r="AX124" i="15"/>
  <c r="AX121" i="15"/>
  <c r="AX118" i="15"/>
  <c r="AX115" i="15"/>
  <c r="AX112" i="15"/>
  <c r="AX109" i="15"/>
  <c r="AX106" i="15"/>
  <c r="AX103" i="15"/>
  <c r="AX100" i="15"/>
  <c r="AX97" i="15"/>
  <c r="AX94" i="15"/>
  <c r="AX91" i="15"/>
  <c r="AX88" i="15"/>
  <c r="AX85" i="15"/>
  <c r="AX82" i="15"/>
  <c r="AX79" i="15"/>
  <c r="AX76" i="15"/>
  <c r="AX73" i="15"/>
  <c r="B74" i="5" s="1"/>
  <c r="AX70" i="15"/>
  <c r="AX67" i="15"/>
  <c r="AX64" i="15"/>
  <c r="AX61" i="15"/>
  <c r="H62" i="5" s="1"/>
  <c r="AX58" i="15"/>
  <c r="AX55" i="15"/>
  <c r="AX52" i="15"/>
  <c r="AX49" i="15"/>
  <c r="AX46" i="15"/>
  <c r="J47" i="5" s="1"/>
  <c r="AX43" i="15"/>
  <c r="AX40" i="15"/>
  <c r="AX37" i="15"/>
  <c r="H38" i="5" s="1"/>
  <c r="AX34" i="15"/>
  <c r="D35" i="5" s="1"/>
  <c r="AX31" i="15"/>
  <c r="AX28" i="15"/>
  <c r="AX25" i="15"/>
  <c r="AX22" i="15"/>
  <c r="J23" i="5" s="1"/>
  <c r="AX19" i="15"/>
  <c r="H20" i="5" s="1"/>
  <c r="AX16" i="15"/>
  <c r="AX13" i="15"/>
  <c r="AX10" i="15"/>
  <c r="F11" i="5" s="1"/>
  <c r="D62" i="5"/>
  <c r="B7" i="5"/>
  <c r="B19" i="5"/>
  <c r="B25" i="5"/>
  <c r="B31" i="5"/>
  <c r="B49" i="5"/>
  <c r="B61" i="5"/>
  <c r="K24" i="5"/>
  <c r="F33" i="5"/>
  <c r="C7" i="5"/>
  <c r="K23" i="5"/>
  <c r="C25" i="5"/>
  <c r="C31" i="5"/>
  <c r="G33" i="5"/>
  <c r="C49" i="5"/>
  <c r="C61" i="5"/>
  <c r="H69" i="5"/>
  <c r="F72" i="5"/>
  <c r="D72" i="5"/>
  <c r="B72" i="5"/>
  <c r="K72" i="5"/>
  <c r="D7" i="5"/>
  <c r="D19" i="5"/>
  <c r="D25" i="5"/>
  <c r="D31" i="5"/>
  <c r="D49" i="5"/>
  <c r="F62" i="5"/>
  <c r="H72" i="5"/>
  <c r="E7" i="5"/>
  <c r="E19" i="5"/>
  <c r="E25" i="5"/>
  <c r="K28" i="5"/>
  <c r="E31" i="5"/>
  <c r="I33" i="5"/>
  <c r="E49" i="5"/>
  <c r="G62" i="5"/>
  <c r="K64" i="5"/>
  <c r="J72" i="5"/>
  <c r="F7" i="5"/>
  <c r="B11" i="5"/>
  <c r="B23" i="5"/>
  <c r="D24" i="5"/>
  <c r="F25" i="5"/>
  <c r="F31" i="5"/>
  <c r="F49" i="5"/>
  <c r="F61" i="5"/>
  <c r="G7" i="5"/>
  <c r="G19" i="5"/>
  <c r="C23" i="5"/>
  <c r="G25" i="5"/>
  <c r="G31" i="5"/>
  <c r="C47" i="5"/>
  <c r="G49" i="5"/>
  <c r="I62" i="5"/>
  <c r="E66" i="5"/>
  <c r="D82" i="5"/>
  <c r="C82" i="5"/>
  <c r="B82" i="5"/>
  <c r="K82" i="5"/>
  <c r="J82" i="5"/>
  <c r="I82" i="5"/>
  <c r="H82" i="5"/>
  <c r="G82" i="5"/>
  <c r="F82" i="5"/>
  <c r="E82" i="5"/>
  <c r="H7" i="5"/>
  <c r="D11" i="5"/>
  <c r="H19" i="5"/>
  <c r="D23" i="5"/>
  <c r="F24" i="5"/>
  <c r="H25" i="5"/>
  <c r="H31" i="5"/>
  <c r="H49" i="5"/>
  <c r="H61" i="5"/>
  <c r="I7" i="5"/>
  <c r="E23" i="5"/>
  <c r="G24" i="5"/>
  <c r="I25" i="5"/>
  <c r="I31" i="5"/>
  <c r="K38" i="5"/>
  <c r="I49" i="5"/>
  <c r="C64" i="5"/>
  <c r="I69" i="5"/>
  <c r="J7" i="5"/>
  <c r="B9" i="5"/>
  <c r="J19" i="5"/>
  <c r="F23" i="5"/>
  <c r="J25" i="5"/>
  <c r="J31" i="5"/>
  <c r="B33" i="5"/>
  <c r="J49" i="5"/>
  <c r="F59" i="5"/>
  <c r="J61" i="5"/>
  <c r="D64" i="5"/>
  <c r="B69" i="5"/>
  <c r="K95" i="5"/>
  <c r="K7" i="5"/>
  <c r="K19" i="5"/>
  <c r="G23" i="5"/>
  <c r="I24" i="5"/>
  <c r="K25" i="5"/>
  <c r="K31" i="5"/>
  <c r="C33" i="5"/>
  <c r="K61" i="5"/>
  <c r="E64" i="5"/>
  <c r="C69" i="5"/>
  <c r="F77" i="5"/>
  <c r="G77" i="5"/>
  <c r="D74" i="5"/>
  <c r="H23" i="5"/>
  <c r="J24" i="5"/>
  <c r="D33" i="5"/>
  <c r="H47" i="5"/>
  <c r="D69" i="5"/>
  <c r="I5" i="5"/>
  <c r="I11" i="5"/>
  <c r="I23" i="5"/>
  <c r="C38" i="5"/>
  <c r="C62" i="5"/>
  <c r="H77" i="5"/>
  <c r="G69" i="5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4" i="11"/>
  <c r="A5" i="11"/>
  <c r="A6" i="11"/>
  <c r="A7" i="11"/>
  <c r="A8" i="11"/>
  <c r="A9" i="11"/>
  <c r="A10" i="11"/>
  <c r="A3" i="11"/>
  <c r="A2" i="11"/>
  <c r="H11" i="5" l="1"/>
  <c r="E47" i="5"/>
  <c r="K118" i="5"/>
  <c r="D39" i="5"/>
  <c r="I47" i="5"/>
  <c r="C11" i="5"/>
  <c r="K47" i="5"/>
  <c r="J20" i="5"/>
  <c r="D123" i="5"/>
  <c r="J107" i="5"/>
  <c r="H103" i="5"/>
  <c r="D28" i="5"/>
  <c r="E75" i="5"/>
  <c r="K20" i="5"/>
  <c r="B47" i="5"/>
  <c r="G47" i="5"/>
  <c r="H75" i="5"/>
  <c r="F47" i="5"/>
  <c r="C35" i="5"/>
  <c r="G20" i="5"/>
  <c r="D47" i="5"/>
  <c r="I167" i="5"/>
  <c r="I75" i="5"/>
  <c r="K33" i="5"/>
  <c r="E20" i="5"/>
  <c r="H110" i="5"/>
  <c r="B165" i="5"/>
  <c r="C93" i="5"/>
  <c r="J144" i="5"/>
  <c r="B62" i="5"/>
  <c r="D75" i="5"/>
  <c r="F69" i="5"/>
  <c r="J33" i="5"/>
  <c r="G38" i="5"/>
  <c r="H33" i="5"/>
  <c r="G15" i="5"/>
  <c r="I154" i="5"/>
  <c r="E69" i="5"/>
  <c r="J69" i="5"/>
  <c r="G18" i="5"/>
  <c r="E62" i="5"/>
  <c r="H18" i="5"/>
  <c r="H13" i="5"/>
  <c r="F20" i="5"/>
  <c r="K62" i="5"/>
  <c r="J62" i="5"/>
  <c r="E18" i="5"/>
  <c r="F15" i="5"/>
  <c r="G13" i="5"/>
  <c r="B18" i="5"/>
  <c r="J15" i="5"/>
  <c r="J35" i="5"/>
  <c r="B20" i="5"/>
  <c r="K35" i="5"/>
  <c r="C94" i="5"/>
  <c r="C20" i="5"/>
  <c r="D93" i="5"/>
  <c r="K21" i="5"/>
  <c r="K74" i="5"/>
  <c r="E57" i="5"/>
  <c r="J110" i="5"/>
  <c r="B38" i="5"/>
  <c r="C74" i="5"/>
  <c r="G93" i="5"/>
  <c r="I20" i="5"/>
  <c r="E38" i="5"/>
  <c r="F21" i="5"/>
  <c r="E74" i="5"/>
  <c r="I93" i="5"/>
  <c r="G103" i="5"/>
  <c r="B117" i="5"/>
  <c r="E97" i="5"/>
  <c r="F74" i="5"/>
  <c r="C57" i="5"/>
  <c r="B21" i="5"/>
  <c r="J38" i="5"/>
  <c r="F38" i="5"/>
  <c r="D38" i="5"/>
  <c r="K123" i="5"/>
  <c r="J93" i="5"/>
  <c r="H133" i="5"/>
  <c r="K103" i="5"/>
  <c r="D20" i="5"/>
  <c r="K93" i="5"/>
  <c r="G74" i="5"/>
  <c r="E21" i="5"/>
  <c r="D21" i="5"/>
  <c r="H74" i="5"/>
  <c r="J21" i="5"/>
  <c r="I74" i="5"/>
  <c r="I38" i="5"/>
  <c r="G95" i="5"/>
  <c r="J74" i="5"/>
  <c r="I21" i="5"/>
  <c r="H21" i="5"/>
  <c r="G21" i="5"/>
  <c r="J111" i="5"/>
  <c r="D110" i="5"/>
  <c r="C167" i="5"/>
  <c r="E158" i="5"/>
  <c r="B118" i="5"/>
  <c r="J97" i="5"/>
  <c r="J159" i="5"/>
  <c r="I128" i="5"/>
  <c r="I165" i="5"/>
  <c r="E95" i="5"/>
  <c r="D94" i="5"/>
  <c r="B151" i="5"/>
  <c r="I22" i="5"/>
  <c r="E58" i="5"/>
  <c r="K29" i="5"/>
  <c r="K13" i="5"/>
  <c r="D59" i="5"/>
  <c r="G85" i="5"/>
  <c r="F66" i="5"/>
  <c r="D60" i="5"/>
  <c r="B140" i="5"/>
  <c r="K42" i="5"/>
  <c r="I28" i="5"/>
  <c r="J5" i="5"/>
  <c r="B87" i="5"/>
  <c r="C14" i="5"/>
  <c r="H10" i="5"/>
  <c r="J9" i="5"/>
  <c r="K53" i="5"/>
  <c r="I39" i="5"/>
  <c r="J123" i="5"/>
  <c r="B77" i="5"/>
  <c r="I15" i="5"/>
  <c r="F95" i="5"/>
  <c r="I110" i="5"/>
  <c r="H66" i="5"/>
  <c r="C75" i="5"/>
  <c r="B29" i="5"/>
  <c r="E35" i="5"/>
  <c r="F57" i="5"/>
  <c r="K59" i="5"/>
  <c r="J64" i="5"/>
  <c r="B24" i="5"/>
  <c r="E110" i="5"/>
  <c r="D167" i="5"/>
  <c r="G118" i="5"/>
  <c r="H165" i="5"/>
  <c r="J103" i="5"/>
  <c r="B123" i="5"/>
  <c r="K18" i="5"/>
  <c r="J11" i="5"/>
  <c r="K49" i="5"/>
  <c r="I19" i="5"/>
  <c r="E65" i="5"/>
  <c r="C72" i="5"/>
  <c r="F13" i="5"/>
  <c r="D61" i="5"/>
  <c r="K97" i="5"/>
  <c r="I87" i="5"/>
  <c r="K66" i="5"/>
  <c r="E85" i="5"/>
  <c r="E167" i="5"/>
  <c r="F165" i="5"/>
  <c r="F85" i="5"/>
  <c r="G59" i="5"/>
  <c r="B39" i="5"/>
  <c r="G165" i="5"/>
  <c r="F118" i="5"/>
  <c r="H85" i="5"/>
  <c r="H53" i="5"/>
  <c r="H117" i="5"/>
  <c r="H118" i="5"/>
  <c r="B5" i="5"/>
  <c r="F39" i="5"/>
  <c r="J59" i="5"/>
  <c r="C85" i="5"/>
  <c r="D165" i="5"/>
  <c r="B28" i="5"/>
  <c r="C5" i="5"/>
  <c r="G9" i="5"/>
  <c r="J77" i="5"/>
  <c r="H159" i="5"/>
  <c r="E118" i="5"/>
  <c r="B60" i="5"/>
  <c r="D97" i="5"/>
  <c r="E15" i="5"/>
  <c r="K110" i="5"/>
  <c r="E28" i="5"/>
  <c r="F167" i="5"/>
  <c r="I13" i="5"/>
  <c r="E39" i="5"/>
  <c r="C77" i="5"/>
  <c r="G5" i="5"/>
  <c r="B93" i="5"/>
  <c r="C10" i="5"/>
  <c r="E42" i="5"/>
  <c r="B59" i="5"/>
  <c r="G97" i="5"/>
  <c r="I85" i="5"/>
  <c r="G10" i="5"/>
  <c r="B110" i="5"/>
  <c r="D77" i="5"/>
  <c r="G53" i="5"/>
  <c r="C87" i="5"/>
  <c r="F75" i="5"/>
  <c r="J57" i="5"/>
  <c r="K10" i="5"/>
  <c r="B42" i="5"/>
  <c r="J53" i="5"/>
  <c r="F104" i="5"/>
  <c r="F158" i="5"/>
  <c r="B128" i="5"/>
  <c r="E98" i="5"/>
  <c r="K114" i="5"/>
  <c r="J139" i="5"/>
  <c r="I152" i="5"/>
  <c r="I126" i="5"/>
  <c r="E142" i="5"/>
  <c r="I101" i="5"/>
  <c r="H151" i="5"/>
  <c r="D138" i="5"/>
  <c r="H129" i="5"/>
  <c r="E130" i="5"/>
  <c r="H50" i="5"/>
  <c r="D105" i="5"/>
  <c r="B48" i="5"/>
  <c r="J30" i="5"/>
  <c r="E8" i="5"/>
  <c r="E127" i="5"/>
  <c r="I79" i="5"/>
  <c r="G40" i="5"/>
  <c r="D116" i="5"/>
  <c r="D91" i="5"/>
  <c r="G122" i="5"/>
  <c r="K124" i="5"/>
  <c r="G157" i="5"/>
  <c r="H145" i="5"/>
  <c r="B83" i="5"/>
  <c r="H76" i="5"/>
  <c r="E102" i="5"/>
  <c r="C51" i="5"/>
  <c r="I59" i="5"/>
  <c r="E94" i="5"/>
  <c r="C97" i="5"/>
  <c r="E10" i="5"/>
  <c r="H42" i="5"/>
  <c r="K87" i="5"/>
  <c r="G42" i="5"/>
  <c r="G94" i="5"/>
  <c r="J22" i="5"/>
  <c r="K77" i="5"/>
  <c r="I159" i="5"/>
  <c r="G66" i="5"/>
  <c r="H94" i="5"/>
  <c r="C42" i="5"/>
  <c r="F97" i="5"/>
  <c r="H95" i="5"/>
  <c r="J13" i="5"/>
  <c r="K159" i="5"/>
  <c r="J94" i="5"/>
  <c r="E13" i="5"/>
  <c r="G167" i="5"/>
  <c r="I95" i="5"/>
  <c r="J165" i="5"/>
  <c r="B159" i="5"/>
  <c r="E29" i="5"/>
  <c r="I118" i="5"/>
  <c r="K94" i="5"/>
  <c r="K39" i="5"/>
  <c r="K162" i="5"/>
  <c r="F146" i="5"/>
  <c r="I113" i="5"/>
  <c r="F132" i="5"/>
  <c r="B103" i="5"/>
  <c r="H97" i="5"/>
  <c r="J85" i="5"/>
  <c r="I35" i="5"/>
  <c r="E9" i="5"/>
  <c r="J42" i="5"/>
  <c r="J18" i="5"/>
  <c r="C110" i="5"/>
  <c r="E77" i="5"/>
  <c r="E22" i="5"/>
  <c r="H167" i="5"/>
  <c r="J95" i="5"/>
  <c r="H60" i="5"/>
  <c r="F29" i="5"/>
  <c r="D10" i="5"/>
  <c r="K165" i="5"/>
  <c r="C123" i="5"/>
  <c r="D87" i="5"/>
  <c r="G75" i="5"/>
  <c r="I61" i="5"/>
  <c r="C28" i="5"/>
  <c r="E5" i="5"/>
  <c r="F42" i="5"/>
  <c r="F18" i="5"/>
  <c r="J118" i="5"/>
  <c r="B94" i="5"/>
  <c r="K15" i="5"/>
  <c r="B53" i="5"/>
  <c r="C66" i="5"/>
  <c r="I9" i="5"/>
  <c r="H39" i="5"/>
  <c r="H15" i="5"/>
  <c r="G72" i="5"/>
  <c r="G39" i="5"/>
  <c r="C19" i="5"/>
  <c r="E59" i="5"/>
  <c r="J10" i="5"/>
  <c r="F9" i="5"/>
  <c r="I29" i="5"/>
  <c r="I42" i="5"/>
  <c r="B95" i="5"/>
  <c r="D58" i="5"/>
  <c r="C159" i="5"/>
  <c r="F87" i="5"/>
  <c r="C13" i="5"/>
  <c r="J29" i="5"/>
  <c r="K85" i="5"/>
  <c r="G28" i="5"/>
  <c r="F10" i="5"/>
  <c r="F110" i="5"/>
  <c r="I18" i="5"/>
  <c r="C95" i="5"/>
  <c r="B57" i="5"/>
  <c r="F5" i="5"/>
  <c r="F123" i="5"/>
  <c r="E93" i="5"/>
  <c r="B64" i="5"/>
  <c r="B10" i="5"/>
  <c r="C118" i="5"/>
  <c r="F19" i="5"/>
  <c r="E61" i="5"/>
  <c r="C24" i="5"/>
  <c r="B66" i="5"/>
  <c r="H9" i="5"/>
  <c r="I64" i="5"/>
  <c r="K11" i="5"/>
  <c r="H64" i="5"/>
  <c r="B13" i="5"/>
  <c r="J167" i="5"/>
  <c r="E123" i="5"/>
  <c r="I103" i="5"/>
  <c r="G64" i="5"/>
  <c r="J66" i="5"/>
  <c r="H35" i="5"/>
  <c r="C39" i="5"/>
  <c r="K167" i="5"/>
  <c r="H24" i="5"/>
  <c r="D159" i="5"/>
  <c r="G87" i="5"/>
  <c r="J75" i="5"/>
  <c r="C58" i="5"/>
  <c r="G61" i="5"/>
  <c r="K9" i="5"/>
  <c r="D42" i="5"/>
  <c r="B85" i="5"/>
  <c r="F64" i="5"/>
  <c r="D9" i="5"/>
  <c r="G110" i="5"/>
  <c r="I66" i="5"/>
  <c r="G35" i="5"/>
  <c r="C15" i="5"/>
  <c r="B167" i="5"/>
  <c r="D95" i="5"/>
  <c r="F53" i="5"/>
  <c r="C165" i="5"/>
  <c r="E159" i="5"/>
  <c r="G123" i="5"/>
  <c r="F93" i="5"/>
  <c r="H87" i="5"/>
  <c r="K75" i="5"/>
  <c r="E53" i="5"/>
  <c r="C22" i="5"/>
  <c r="D29" i="5"/>
  <c r="D118" i="5"/>
  <c r="E60" i="5"/>
  <c r="C29" i="5"/>
  <c r="J39" i="5"/>
  <c r="D18" i="5"/>
  <c r="C60" i="5"/>
  <c r="K22" i="5"/>
  <c r="J28" i="5"/>
  <c r="I10" i="5"/>
  <c r="H58" i="5"/>
  <c r="E72" i="5"/>
  <c r="G22" i="5"/>
  <c r="J140" i="5"/>
  <c r="D22" i="5"/>
  <c r="H28" i="5"/>
  <c r="K136" i="5"/>
  <c r="G96" i="5"/>
  <c r="B97" i="5"/>
  <c r="D85" i="5"/>
  <c r="G58" i="5"/>
  <c r="J60" i="5"/>
  <c r="F28" i="5"/>
  <c r="I77" i="5"/>
  <c r="G11" i="5"/>
  <c r="E165" i="5"/>
  <c r="G159" i="5"/>
  <c r="I123" i="5"/>
  <c r="H93" i="5"/>
  <c r="J87" i="5"/>
  <c r="F60" i="5"/>
  <c r="F94" i="5"/>
  <c r="K57" i="5"/>
  <c r="E24" i="5"/>
  <c r="D66" i="5"/>
  <c r="B35" i="5"/>
  <c r="I57" i="5"/>
  <c r="I72" i="5"/>
  <c r="H22" i="5"/>
  <c r="K60" i="5"/>
  <c r="H29" i="5"/>
  <c r="H123" i="5"/>
  <c r="D5" i="5"/>
  <c r="K58" i="5"/>
  <c r="H59" i="5"/>
  <c r="I60" i="5"/>
  <c r="C59" i="5"/>
  <c r="G29" i="5"/>
  <c r="C53" i="5"/>
  <c r="I58" i="5"/>
  <c r="K5" i="5"/>
  <c r="I53" i="5"/>
  <c r="E140" i="5"/>
  <c r="C9" i="5"/>
  <c r="B58" i="5"/>
  <c r="H5" i="5"/>
  <c r="F159" i="5"/>
  <c r="F58" i="5"/>
  <c r="J58" i="5"/>
  <c r="D57" i="5"/>
  <c r="F22" i="5"/>
  <c r="F140" i="5"/>
  <c r="F35" i="5"/>
  <c r="B15" i="5"/>
  <c r="E11" i="5"/>
  <c r="D53" i="5"/>
  <c r="B22" i="5"/>
  <c r="H57" i="5"/>
  <c r="I166" i="5"/>
  <c r="H166" i="5"/>
  <c r="E166" i="5"/>
  <c r="D166" i="5"/>
  <c r="B166" i="5"/>
  <c r="J166" i="5"/>
  <c r="K166" i="5"/>
  <c r="B99" i="5"/>
  <c r="K99" i="5"/>
  <c r="I99" i="5"/>
  <c r="G99" i="5"/>
  <c r="E99" i="5"/>
  <c r="D99" i="5"/>
  <c r="C99" i="5"/>
  <c r="J99" i="5"/>
  <c r="F99" i="5"/>
  <c r="G109" i="5"/>
  <c r="F109" i="5"/>
  <c r="E109" i="5"/>
  <c r="C109" i="5"/>
  <c r="K109" i="5"/>
  <c r="B109" i="5"/>
  <c r="I109" i="5"/>
  <c r="H109" i="5"/>
  <c r="J133" i="5"/>
  <c r="I133" i="5"/>
  <c r="G133" i="5"/>
  <c r="F133" i="5"/>
  <c r="E133" i="5"/>
  <c r="D133" i="5"/>
  <c r="K133" i="5"/>
  <c r="H164" i="5"/>
  <c r="K164" i="5"/>
  <c r="J164" i="5"/>
  <c r="I164" i="5"/>
  <c r="F164" i="5"/>
  <c r="E164" i="5"/>
  <c r="D164" i="5"/>
  <c r="C164" i="5"/>
  <c r="I143" i="5"/>
  <c r="H143" i="5"/>
  <c r="G143" i="5"/>
  <c r="F143" i="5"/>
  <c r="E143" i="5"/>
  <c r="D143" i="5"/>
  <c r="K143" i="5"/>
  <c r="J143" i="5"/>
  <c r="C121" i="5"/>
  <c r="B121" i="5"/>
  <c r="K121" i="5"/>
  <c r="H121" i="5"/>
  <c r="J121" i="5"/>
  <c r="I121" i="5"/>
  <c r="E121" i="5"/>
  <c r="D121" i="5"/>
  <c r="J131" i="5"/>
  <c r="I131" i="5"/>
  <c r="G131" i="5"/>
  <c r="F131" i="5"/>
  <c r="E131" i="5"/>
  <c r="D131" i="5"/>
  <c r="C131" i="5"/>
  <c r="K131" i="5"/>
  <c r="B131" i="5"/>
  <c r="H131" i="5"/>
  <c r="H111" i="5"/>
  <c r="G111" i="5"/>
  <c r="E111" i="5"/>
  <c r="C111" i="5"/>
  <c r="B111" i="5"/>
  <c r="K111" i="5"/>
  <c r="I111" i="5"/>
  <c r="F111" i="5"/>
  <c r="D111" i="5"/>
  <c r="J14" i="5"/>
  <c r="I14" i="5"/>
  <c r="H14" i="5"/>
  <c r="E14" i="5"/>
  <c r="G14" i="5"/>
  <c r="D14" i="5"/>
  <c r="B14" i="5"/>
  <c r="F14" i="5"/>
  <c r="K14" i="5"/>
  <c r="D144" i="5"/>
  <c r="C144" i="5"/>
  <c r="K144" i="5"/>
  <c r="I144" i="5"/>
  <c r="H144" i="5"/>
  <c r="G144" i="5"/>
  <c r="E144" i="5"/>
  <c r="F144" i="5"/>
  <c r="B144" i="5"/>
  <c r="K6" i="5"/>
  <c r="D6" i="5"/>
  <c r="B6" i="5"/>
  <c r="G6" i="5"/>
  <c r="H6" i="5"/>
  <c r="I6" i="5"/>
  <c r="E6" i="5"/>
  <c r="F6" i="5"/>
  <c r="C6" i="5"/>
  <c r="I68" i="5"/>
  <c r="H68" i="5"/>
  <c r="E68" i="5"/>
  <c r="F68" i="5"/>
  <c r="K68" i="5"/>
  <c r="G68" i="5"/>
  <c r="D68" i="5"/>
  <c r="B68" i="5"/>
  <c r="J68" i="5"/>
  <c r="K163" i="5"/>
  <c r="I163" i="5"/>
  <c r="F163" i="5"/>
  <c r="H163" i="5"/>
  <c r="G163" i="5"/>
  <c r="C163" i="5"/>
  <c r="B89" i="5"/>
  <c r="I89" i="5"/>
  <c r="G89" i="5"/>
  <c r="F89" i="5"/>
  <c r="E89" i="5"/>
  <c r="C89" i="5"/>
  <c r="D89" i="5"/>
  <c r="K89" i="5"/>
  <c r="J89" i="5"/>
  <c r="H122" i="5"/>
  <c r="F157" i="5"/>
  <c r="B133" i="5"/>
  <c r="C133" i="5"/>
  <c r="G164" i="5"/>
  <c r="G166" i="5"/>
  <c r="I169" i="5"/>
  <c r="E112" i="5"/>
  <c r="D112" i="5"/>
  <c r="B112" i="5"/>
  <c r="J112" i="5"/>
  <c r="I112" i="5"/>
  <c r="H112" i="5"/>
  <c r="F112" i="5"/>
  <c r="C112" i="5"/>
  <c r="G112" i="5"/>
  <c r="J156" i="5"/>
  <c r="I156" i="5"/>
  <c r="G156" i="5"/>
  <c r="F156" i="5"/>
  <c r="E156" i="5"/>
  <c r="D156" i="5"/>
  <c r="C156" i="5"/>
  <c r="K156" i="5"/>
  <c r="H156" i="5"/>
  <c r="B156" i="5"/>
  <c r="F101" i="5"/>
  <c r="E101" i="5"/>
  <c r="C101" i="5"/>
  <c r="J101" i="5"/>
  <c r="B101" i="5"/>
  <c r="K101" i="5"/>
  <c r="G101" i="5"/>
  <c r="I100" i="5"/>
  <c r="H100" i="5"/>
  <c r="F100" i="5"/>
  <c r="D100" i="5"/>
  <c r="C100" i="5"/>
  <c r="B100" i="5"/>
  <c r="J100" i="5"/>
  <c r="K100" i="5"/>
  <c r="E100" i="5"/>
  <c r="B26" i="5"/>
  <c r="I26" i="5"/>
  <c r="H26" i="5"/>
  <c r="E26" i="5"/>
  <c r="F26" i="5"/>
  <c r="K26" i="5"/>
  <c r="G26" i="5"/>
  <c r="J26" i="5"/>
  <c r="D26" i="5"/>
  <c r="C26" i="5"/>
  <c r="H43" i="5"/>
  <c r="G43" i="5"/>
  <c r="B43" i="5"/>
  <c r="F43" i="5"/>
  <c r="C43" i="5"/>
  <c r="E43" i="5"/>
  <c r="J43" i="5"/>
  <c r="D43" i="5"/>
  <c r="K43" i="5"/>
  <c r="F37" i="5"/>
  <c r="D37" i="5"/>
  <c r="I37" i="5"/>
  <c r="J37" i="5"/>
  <c r="K37" i="5"/>
  <c r="B37" i="5"/>
  <c r="E37" i="5"/>
  <c r="H37" i="5"/>
  <c r="C37" i="5"/>
  <c r="G37" i="5"/>
  <c r="C41" i="5"/>
  <c r="J41" i="5"/>
  <c r="B41" i="5"/>
  <c r="K41" i="5"/>
  <c r="E41" i="5"/>
  <c r="F41" i="5"/>
  <c r="D41" i="5"/>
  <c r="I41" i="5"/>
  <c r="G41" i="5"/>
  <c r="H41" i="5"/>
  <c r="H4" i="5"/>
  <c r="G4" i="5"/>
  <c r="I4" i="5"/>
  <c r="C4" i="5"/>
  <c r="D4" i="5"/>
  <c r="K4" i="5"/>
  <c r="E4" i="5"/>
  <c r="F4" i="5"/>
  <c r="B4" i="5"/>
  <c r="J4" i="5"/>
  <c r="J56" i="5"/>
  <c r="H56" i="5"/>
  <c r="E56" i="5"/>
  <c r="D56" i="5"/>
  <c r="F56" i="5"/>
  <c r="K56" i="5"/>
  <c r="C56" i="5"/>
  <c r="G56" i="5"/>
  <c r="C84" i="5"/>
  <c r="B84" i="5"/>
  <c r="J84" i="5"/>
  <c r="H84" i="5"/>
  <c r="G84" i="5"/>
  <c r="F84" i="5"/>
  <c r="D84" i="5"/>
  <c r="E84" i="5"/>
  <c r="K84" i="5"/>
  <c r="E54" i="5"/>
  <c r="J54" i="5"/>
  <c r="D54" i="5"/>
  <c r="B54" i="5"/>
  <c r="G54" i="5"/>
  <c r="H54" i="5"/>
  <c r="I54" i="5"/>
  <c r="C54" i="5"/>
  <c r="K54" i="5"/>
  <c r="F54" i="5"/>
  <c r="C88" i="5"/>
  <c r="B88" i="5"/>
  <c r="J88" i="5"/>
  <c r="H88" i="5"/>
  <c r="G88" i="5"/>
  <c r="F88" i="5"/>
  <c r="E88" i="5"/>
  <c r="D88" i="5"/>
  <c r="K88" i="5"/>
  <c r="G44" i="5"/>
  <c r="D44" i="5"/>
  <c r="H44" i="5"/>
  <c r="F44" i="5"/>
  <c r="K44" i="5"/>
  <c r="B44" i="5"/>
  <c r="C44" i="5"/>
  <c r="E44" i="5"/>
  <c r="I44" i="5"/>
  <c r="J44" i="5"/>
  <c r="D65" i="5"/>
  <c r="J65" i="5"/>
  <c r="C65" i="5"/>
  <c r="G65" i="5"/>
  <c r="F65" i="5"/>
  <c r="B65" i="5"/>
  <c r="K65" i="5"/>
  <c r="H45" i="5"/>
  <c r="I45" i="5"/>
  <c r="K45" i="5"/>
  <c r="F45" i="5"/>
  <c r="G45" i="5"/>
  <c r="B45" i="5"/>
  <c r="D45" i="5"/>
  <c r="E45" i="5"/>
  <c r="J45" i="5"/>
  <c r="C45" i="5"/>
  <c r="H125" i="5"/>
  <c r="E125" i="5"/>
  <c r="C125" i="5"/>
  <c r="K125" i="5"/>
  <c r="I125" i="5"/>
  <c r="F125" i="5"/>
  <c r="B125" i="5"/>
  <c r="J125" i="5"/>
  <c r="G125" i="5"/>
  <c r="J34" i="5"/>
  <c r="H34" i="5"/>
  <c r="B34" i="5"/>
  <c r="F34" i="5"/>
  <c r="I34" i="5"/>
  <c r="K34" i="5"/>
  <c r="C34" i="5"/>
  <c r="E34" i="5"/>
  <c r="D34" i="5"/>
  <c r="G34" i="5"/>
  <c r="F151" i="5"/>
  <c r="D127" i="5"/>
  <c r="C68" i="5"/>
  <c r="H65" i="5"/>
  <c r="H89" i="5"/>
  <c r="H99" i="5"/>
  <c r="K129" i="5"/>
  <c r="I129" i="5"/>
  <c r="G129" i="5"/>
  <c r="F129" i="5"/>
  <c r="E129" i="5"/>
  <c r="C129" i="5"/>
  <c r="B129" i="5"/>
  <c r="J129" i="5"/>
  <c r="D129" i="5"/>
  <c r="J73" i="5"/>
  <c r="C73" i="5"/>
  <c r="H73" i="5"/>
  <c r="G73" i="5"/>
  <c r="F73" i="5"/>
  <c r="D73" i="5"/>
  <c r="B73" i="5"/>
  <c r="K73" i="5"/>
  <c r="I73" i="5"/>
  <c r="J27" i="5"/>
  <c r="G27" i="5"/>
  <c r="B27" i="5"/>
  <c r="H27" i="5"/>
  <c r="K27" i="5"/>
  <c r="D27" i="5"/>
  <c r="F27" i="5"/>
  <c r="E27" i="5"/>
  <c r="C27" i="5"/>
  <c r="I27" i="5"/>
  <c r="E76" i="5"/>
  <c r="C76" i="5"/>
  <c r="B76" i="5"/>
  <c r="K76" i="5"/>
  <c r="J76" i="5"/>
  <c r="I76" i="5"/>
  <c r="G76" i="5"/>
  <c r="D76" i="5"/>
  <c r="C106" i="5"/>
  <c r="I106" i="5"/>
  <c r="E106" i="5"/>
  <c r="H92" i="5"/>
  <c r="E92" i="5"/>
  <c r="C92" i="5"/>
  <c r="K92" i="5"/>
  <c r="J92" i="5"/>
  <c r="I92" i="5"/>
  <c r="D92" i="5"/>
  <c r="B92" i="5"/>
  <c r="I52" i="5"/>
  <c r="C52" i="5"/>
  <c r="D52" i="5"/>
  <c r="E52" i="5"/>
  <c r="J52" i="5"/>
  <c r="K52" i="5"/>
  <c r="H52" i="5"/>
  <c r="B52" i="5"/>
  <c r="F52" i="5"/>
  <c r="G52" i="5"/>
  <c r="E78" i="5"/>
  <c r="D78" i="5"/>
  <c r="B78" i="5"/>
  <c r="J78" i="5"/>
  <c r="I78" i="5"/>
  <c r="H78" i="5"/>
  <c r="F78" i="5"/>
  <c r="C78" i="5"/>
  <c r="K78" i="5"/>
  <c r="G78" i="5"/>
  <c r="C157" i="5"/>
  <c r="B157" i="5"/>
  <c r="K157" i="5"/>
  <c r="J157" i="5"/>
  <c r="I157" i="5"/>
  <c r="H157" i="5"/>
  <c r="E157" i="5"/>
  <c r="J71" i="5"/>
  <c r="G71" i="5"/>
  <c r="C71" i="5"/>
  <c r="E71" i="5"/>
  <c r="B71" i="5"/>
  <c r="D71" i="5"/>
  <c r="F71" i="5"/>
  <c r="H71" i="5"/>
  <c r="I71" i="5"/>
  <c r="F155" i="5"/>
  <c r="D155" i="5"/>
  <c r="B155" i="5"/>
  <c r="K155" i="5"/>
  <c r="J155" i="5"/>
  <c r="I155" i="5"/>
  <c r="H155" i="5"/>
  <c r="G155" i="5"/>
  <c r="E155" i="5"/>
  <c r="C155" i="5"/>
  <c r="D125" i="5"/>
  <c r="K71" i="5"/>
  <c r="I151" i="5"/>
  <c r="J127" i="5"/>
  <c r="G100" i="5"/>
  <c r="H128" i="5"/>
  <c r="C128" i="5"/>
  <c r="K128" i="5"/>
  <c r="J128" i="5"/>
  <c r="G128" i="5"/>
  <c r="F128" i="5"/>
  <c r="E128" i="5"/>
  <c r="D128" i="5"/>
  <c r="J63" i="5"/>
  <c r="H63" i="5"/>
  <c r="D63" i="5"/>
  <c r="K63" i="5"/>
  <c r="B63" i="5"/>
  <c r="G63" i="5"/>
  <c r="I63" i="5"/>
  <c r="F63" i="5"/>
  <c r="E63" i="5"/>
  <c r="C63" i="5"/>
  <c r="K91" i="5"/>
  <c r="I91" i="5"/>
  <c r="H91" i="5"/>
  <c r="G91" i="5"/>
  <c r="F91" i="5"/>
  <c r="C91" i="5"/>
  <c r="B91" i="5"/>
  <c r="G55" i="5"/>
  <c r="F55" i="5"/>
  <c r="C55" i="5"/>
  <c r="D55" i="5"/>
  <c r="I55" i="5"/>
  <c r="J55" i="5"/>
  <c r="B55" i="5"/>
  <c r="E55" i="5"/>
  <c r="H55" i="5"/>
  <c r="K55" i="5"/>
  <c r="D83" i="5"/>
  <c r="K83" i="5"/>
  <c r="I83" i="5"/>
  <c r="G83" i="5"/>
  <c r="E83" i="5"/>
  <c r="C83" i="5"/>
  <c r="F83" i="5"/>
  <c r="J83" i="5"/>
  <c r="H83" i="5"/>
  <c r="J141" i="5"/>
  <c r="I141" i="5"/>
  <c r="G141" i="5"/>
  <c r="E141" i="5"/>
  <c r="C141" i="5"/>
  <c r="K141" i="5"/>
  <c r="B141" i="5"/>
  <c r="F141" i="5"/>
  <c r="D141" i="5"/>
  <c r="K90" i="5"/>
  <c r="J90" i="5"/>
  <c r="H90" i="5"/>
  <c r="G90" i="5"/>
  <c r="F90" i="5"/>
  <c r="E90" i="5"/>
  <c r="D90" i="5"/>
  <c r="B90" i="5"/>
  <c r="C90" i="5"/>
  <c r="I90" i="5"/>
  <c r="G132" i="5"/>
  <c r="E132" i="5"/>
  <c r="B132" i="5"/>
  <c r="K132" i="5"/>
  <c r="J132" i="5"/>
  <c r="I132" i="5"/>
  <c r="G119" i="5"/>
  <c r="B119" i="5"/>
  <c r="C119" i="5"/>
  <c r="K119" i="5"/>
  <c r="J119" i="5"/>
  <c r="H119" i="5"/>
  <c r="E119" i="5"/>
  <c r="D119" i="5"/>
  <c r="G108" i="5"/>
  <c r="F108" i="5"/>
  <c r="D108" i="5"/>
  <c r="B108" i="5"/>
  <c r="K108" i="5"/>
  <c r="J108" i="5"/>
  <c r="I108" i="5"/>
  <c r="H108" i="5"/>
  <c r="C108" i="5"/>
  <c r="E108" i="5"/>
  <c r="H147" i="5"/>
  <c r="G147" i="5"/>
  <c r="E147" i="5"/>
  <c r="C147" i="5"/>
  <c r="B147" i="5"/>
  <c r="K147" i="5"/>
  <c r="I147" i="5"/>
  <c r="J147" i="5"/>
  <c r="F147" i="5"/>
  <c r="D147" i="5"/>
  <c r="J86" i="5"/>
  <c r="G86" i="5"/>
  <c r="E86" i="5"/>
  <c r="C86" i="5"/>
  <c r="K86" i="5"/>
  <c r="I86" i="5"/>
  <c r="H86" i="5"/>
  <c r="D86" i="5"/>
  <c r="B86" i="5"/>
  <c r="C30" i="5"/>
  <c r="K30" i="5"/>
  <c r="D30" i="5"/>
  <c r="B30" i="5"/>
  <c r="G30" i="5"/>
  <c r="H30" i="5"/>
  <c r="I30" i="5"/>
  <c r="E30" i="5"/>
  <c r="F81" i="5"/>
  <c r="E81" i="5"/>
  <c r="C81" i="5"/>
  <c r="K81" i="5"/>
  <c r="J81" i="5"/>
  <c r="I81" i="5"/>
  <c r="G81" i="5"/>
  <c r="H81" i="5"/>
  <c r="D81" i="5"/>
  <c r="E115" i="5"/>
  <c r="F115" i="5"/>
  <c r="F3" i="5"/>
  <c r="G3" i="5"/>
  <c r="B3" i="5"/>
  <c r="C3" i="5"/>
  <c r="H3" i="5"/>
  <c r="K3" i="5"/>
  <c r="J3" i="5"/>
  <c r="D3" i="5"/>
  <c r="C124" i="5"/>
  <c r="B124" i="5"/>
  <c r="J124" i="5"/>
  <c r="H124" i="5"/>
  <c r="F124" i="5"/>
  <c r="E124" i="5"/>
  <c r="D124" i="5"/>
  <c r="I124" i="5"/>
  <c r="G124" i="5"/>
  <c r="B135" i="5"/>
  <c r="K135" i="5"/>
  <c r="I135" i="5"/>
  <c r="G135" i="5"/>
  <c r="E135" i="5"/>
  <c r="D135" i="5"/>
  <c r="C135" i="5"/>
  <c r="J135" i="5"/>
  <c r="H135" i="5"/>
  <c r="F135" i="5"/>
  <c r="C36" i="5"/>
  <c r="K36" i="5"/>
  <c r="F36" i="5"/>
  <c r="E36" i="5"/>
  <c r="D36" i="5"/>
  <c r="B36" i="5"/>
  <c r="G36" i="5"/>
  <c r="I36" i="5"/>
  <c r="J36" i="5"/>
  <c r="H36" i="5"/>
  <c r="H48" i="5"/>
  <c r="K112" i="5"/>
  <c r="E91" i="5"/>
  <c r="I84" i="5"/>
  <c r="B163" i="5"/>
  <c r="G121" i="5"/>
  <c r="J91" i="5"/>
  <c r="H79" i="5"/>
  <c r="E3" i="5"/>
  <c r="B8" i="5"/>
  <c r="F92" i="5"/>
  <c r="C120" i="5"/>
  <c r="B120" i="5"/>
  <c r="J120" i="5"/>
  <c r="H120" i="5"/>
  <c r="G120" i="5"/>
  <c r="F120" i="5"/>
  <c r="D120" i="5"/>
  <c r="E120" i="5"/>
  <c r="K120" i="5"/>
  <c r="I120" i="5"/>
  <c r="D104" i="5"/>
  <c r="K104" i="5"/>
  <c r="I104" i="5"/>
  <c r="G104" i="5"/>
  <c r="J104" i="5"/>
  <c r="H104" i="5"/>
  <c r="C104" i="5"/>
  <c r="B104" i="5"/>
  <c r="E161" i="5"/>
  <c r="K161" i="5"/>
  <c r="I161" i="5"/>
  <c r="E114" i="5"/>
  <c r="D114" i="5"/>
  <c r="B114" i="5"/>
  <c r="J114" i="5"/>
  <c r="I114" i="5"/>
  <c r="H114" i="5"/>
  <c r="F114" i="5"/>
  <c r="G114" i="5"/>
  <c r="C114" i="5"/>
  <c r="I139" i="5"/>
  <c r="H139" i="5"/>
  <c r="G139" i="5"/>
  <c r="E139" i="5"/>
  <c r="B139" i="5"/>
  <c r="D139" i="5"/>
  <c r="C139" i="5"/>
  <c r="E152" i="5"/>
  <c r="F152" i="5"/>
  <c r="D152" i="5"/>
  <c r="C152" i="5"/>
  <c r="K152" i="5"/>
  <c r="H152" i="5"/>
  <c r="G152" i="5"/>
  <c r="F153" i="5"/>
  <c r="E153" i="5"/>
  <c r="C153" i="5"/>
  <c r="K153" i="5"/>
  <c r="J153" i="5"/>
  <c r="I153" i="5"/>
  <c r="G153" i="5"/>
  <c r="H153" i="5"/>
  <c r="D153" i="5"/>
  <c r="I46" i="5"/>
  <c r="C46" i="5"/>
  <c r="D46" i="5"/>
  <c r="E46" i="5"/>
  <c r="J46" i="5"/>
  <c r="B46" i="5"/>
  <c r="H46" i="5"/>
  <c r="F46" i="5"/>
  <c r="K46" i="5"/>
  <c r="G46" i="5"/>
  <c r="E12" i="5"/>
  <c r="D12" i="5"/>
  <c r="B12" i="5"/>
  <c r="G12" i="5"/>
  <c r="H12" i="5"/>
  <c r="C12" i="5"/>
  <c r="F12" i="5"/>
  <c r="K12" i="5"/>
  <c r="J12" i="5"/>
  <c r="I12" i="5"/>
  <c r="J16" i="5"/>
  <c r="K16" i="5"/>
  <c r="I16" i="5"/>
  <c r="C16" i="5"/>
  <c r="D16" i="5"/>
  <c r="E16" i="5"/>
  <c r="F16" i="5"/>
  <c r="H16" i="5"/>
  <c r="B16" i="5"/>
  <c r="G16" i="5"/>
  <c r="B107" i="5"/>
  <c r="K107" i="5"/>
  <c r="I107" i="5"/>
  <c r="G107" i="5"/>
  <c r="F107" i="5"/>
  <c r="E107" i="5"/>
  <c r="C107" i="5"/>
  <c r="D107" i="5"/>
  <c r="H107" i="5"/>
  <c r="C67" i="5"/>
  <c r="D67" i="5"/>
  <c r="E67" i="5"/>
  <c r="H67" i="5"/>
  <c r="B67" i="5"/>
  <c r="G67" i="5"/>
  <c r="J67" i="5"/>
  <c r="F67" i="5"/>
  <c r="I67" i="5"/>
  <c r="G145" i="5"/>
  <c r="F145" i="5"/>
  <c r="E145" i="5"/>
  <c r="C145" i="5"/>
  <c r="K145" i="5"/>
  <c r="B145" i="5"/>
  <c r="I145" i="5"/>
  <c r="B137" i="5"/>
  <c r="K137" i="5"/>
  <c r="I137" i="5"/>
  <c r="G137" i="5"/>
  <c r="F137" i="5"/>
  <c r="E137" i="5"/>
  <c r="C137" i="5"/>
  <c r="J137" i="5"/>
  <c r="D137" i="5"/>
  <c r="F121" i="5"/>
  <c r="J152" i="5"/>
  <c r="D163" i="5"/>
  <c r="B143" i="5"/>
  <c r="J6" i="5"/>
  <c r="G92" i="5"/>
  <c r="G113" i="5"/>
  <c r="I3" i="5"/>
  <c r="K168" i="5"/>
  <c r="K160" i="5"/>
  <c r="C126" i="5"/>
  <c r="B105" i="5"/>
  <c r="D115" i="5"/>
  <c r="H138" i="5"/>
  <c r="G142" i="5"/>
  <c r="F142" i="5"/>
  <c r="D142" i="5"/>
  <c r="B142" i="5"/>
  <c r="K142" i="5"/>
  <c r="J142" i="5"/>
  <c r="H142" i="5"/>
  <c r="I142" i="5"/>
  <c r="C142" i="5"/>
  <c r="E151" i="5"/>
  <c r="D151" i="5"/>
  <c r="C151" i="5"/>
  <c r="K151" i="5"/>
  <c r="J151" i="5"/>
  <c r="G151" i="5"/>
  <c r="E50" i="5"/>
  <c r="G50" i="5"/>
  <c r="J50" i="5"/>
  <c r="D50" i="5"/>
  <c r="I50" i="5"/>
  <c r="K50" i="5"/>
  <c r="B50" i="5"/>
  <c r="F50" i="5"/>
  <c r="D48" i="5"/>
  <c r="C48" i="5"/>
  <c r="F48" i="5"/>
  <c r="E48" i="5"/>
  <c r="J48" i="5"/>
  <c r="K48" i="5"/>
  <c r="I48" i="5"/>
  <c r="G48" i="5"/>
  <c r="E79" i="5"/>
  <c r="D79" i="5"/>
  <c r="C79" i="5"/>
  <c r="K79" i="5"/>
  <c r="J79" i="5"/>
  <c r="G79" i="5"/>
  <c r="F79" i="5"/>
  <c r="F40" i="5"/>
  <c r="H40" i="5"/>
  <c r="I40" i="5"/>
  <c r="C40" i="5"/>
  <c r="D40" i="5"/>
  <c r="E40" i="5"/>
  <c r="J40" i="5"/>
  <c r="K40" i="5"/>
  <c r="B40" i="5"/>
  <c r="G116" i="5"/>
  <c r="E116" i="5"/>
  <c r="I116" i="5"/>
  <c r="H116" i="5"/>
  <c r="F116" i="5"/>
  <c r="C116" i="5"/>
  <c r="B116" i="5"/>
  <c r="K116" i="5"/>
  <c r="J116" i="5"/>
  <c r="I80" i="5"/>
  <c r="G80" i="5"/>
  <c r="E80" i="5"/>
  <c r="C80" i="5"/>
  <c r="K80" i="5"/>
  <c r="J80" i="5"/>
  <c r="D80" i="5"/>
  <c r="B80" i="5"/>
  <c r="D154" i="5"/>
  <c r="B154" i="5"/>
  <c r="J154" i="5"/>
  <c r="H154" i="5"/>
  <c r="G154" i="5"/>
  <c r="F154" i="5"/>
  <c r="C154" i="5"/>
  <c r="K154" i="5"/>
  <c r="E154" i="5"/>
  <c r="J51" i="5"/>
  <c r="H51" i="5"/>
  <c r="I51" i="5"/>
  <c r="F51" i="5"/>
  <c r="K51" i="5"/>
  <c r="B51" i="5"/>
  <c r="D51" i="5"/>
  <c r="E51" i="5"/>
  <c r="B152" i="5"/>
  <c r="B79" i="5"/>
  <c r="J145" i="5"/>
  <c r="K139" i="5"/>
  <c r="H115" i="5"/>
  <c r="E73" i="5"/>
  <c r="C143" i="5"/>
  <c r="F86" i="5"/>
  <c r="K67" i="5"/>
  <c r="I162" i="5"/>
  <c r="B162" i="5"/>
  <c r="J162" i="5"/>
  <c r="H162" i="5"/>
  <c r="F170" i="5"/>
  <c r="K170" i="5"/>
  <c r="G170" i="5"/>
  <c r="E170" i="5"/>
  <c r="D170" i="5"/>
  <c r="B170" i="5"/>
  <c r="I170" i="5"/>
  <c r="H170" i="5"/>
  <c r="F134" i="5"/>
  <c r="K134" i="5"/>
  <c r="G134" i="5"/>
  <c r="E134" i="5"/>
  <c r="D134" i="5"/>
  <c r="B134" i="5"/>
  <c r="I134" i="5"/>
  <c r="H134" i="5"/>
  <c r="B150" i="5"/>
  <c r="K150" i="5"/>
  <c r="I150" i="5"/>
  <c r="H150" i="5"/>
  <c r="G150" i="5"/>
  <c r="F150" i="5"/>
  <c r="E150" i="5"/>
  <c r="C150" i="5"/>
  <c r="D150" i="5"/>
  <c r="J150" i="5"/>
  <c r="J158" i="5"/>
  <c r="C158" i="5"/>
  <c r="K158" i="5"/>
  <c r="I158" i="5"/>
  <c r="H158" i="5"/>
  <c r="G158" i="5"/>
  <c r="D158" i="5"/>
  <c r="B158" i="5"/>
  <c r="K130" i="5"/>
  <c r="J130" i="5"/>
  <c r="H130" i="5"/>
  <c r="F130" i="5"/>
  <c r="D130" i="5"/>
  <c r="B130" i="5"/>
  <c r="C130" i="5"/>
  <c r="I130" i="5"/>
  <c r="G130" i="5"/>
  <c r="E32" i="5"/>
  <c r="F32" i="5"/>
  <c r="K32" i="5"/>
  <c r="D32" i="5"/>
  <c r="I32" i="5"/>
  <c r="H32" i="5"/>
  <c r="G32" i="5"/>
  <c r="B32" i="5"/>
  <c r="J32" i="5"/>
  <c r="D8" i="5"/>
  <c r="H8" i="5"/>
  <c r="F8" i="5"/>
  <c r="K8" i="5"/>
  <c r="G8" i="5"/>
  <c r="J8" i="5"/>
  <c r="I8" i="5"/>
  <c r="C8" i="5"/>
  <c r="K127" i="5"/>
  <c r="I127" i="5"/>
  <c r="G127" i="5"/>
  <c r="H127" i="5"/>
  <c r="F127" i="5"/>
  <c r="C127" i="5"/>
  <c r="B127" i="5"/>
  <c r="J122" i="5"/>
  <c r="E122" i="5"/>
  <c r="C122" i="5"/>
  <c r="B122" i="5"/>
  <c r="K122" i="5"/>
  <c r="I122" i="5"/>
  <c r="F122" i="5"/>
  <c r="D122" i="5"/>
  <c r="K17" i="5"/>
  <c r="E17" i="5"/>
  <c r="F17" i="5"/>
  <c r="G17" i="5"/>
  <c r="J17" i="5"/>
  <c r="D17" i="5"/>
  <c r="C17" i="5"/>
  <c r="I17" i="5"/>
  <c r="B17" i="5"/>
  <c r="H17" i="5"/>
  <c r="H149" i="5"/>
  <c r="G149" i="5"/>
  <c r="E149" i="5"/>
  <c r="D149" i="5"/>
  <c r="C149" i="5"/>
  <c r="B149" i="5"/>
  <c r="K149" i="5"/>
  <c r="I149" i="5"/>
  <c r="F149" i="5"/>
  <c r="J149" i="5"/>
  <c r="B70" i="5"/>
  <c r="K70" i="5"/>
  <c r="H70" i="5"/>
  <c r="E70" i="5"/>
  <c r="I70" i="5"/>
  <c r="D70" i="5"/>
  <c r="F70" i="5"/>
  <c r="C70" i="5"/>
  <c r="G70" i="5"/>
  <c r="J70" i="5"/>
  <c r="H102" i="5"/>
  <c r="F102" i="5"/>
  <c r="D102" i="5"/>
  <c r="C102" i="5"/>
  <c r="B102" i="5"/>
  <c r="K102" i="5"/>
  <c r="J102" i="5"/>
  <c r="G102" i="5"/>
  <c r="I102" i="5"/>
  <c r="I65" i="5"/>
  <c r="D145" i="5"/>
  <c r="B115" i="5"/>
  <c r="E163" i="5"/>
  <c r="J163" i="5"/>
  <c r="F139" i="5"/>
  <c r="I115" i="5"/>
  <c r="H101" i="5"/>
  <c r="I119" i="5"/>
  <c r="B56" i="5"/>
  <c r="C170" i="5"/>
  <c r="F80" i="5"/>
  <c r="F30" i="5"/>
  <c r="I56" i="5"/>
  <c r="H137" i="5"/>
  <c r="B146" i="5"/>
  <c r="I146" i="5"/>
  <c r="G146" i="5"/>
  <c r="K146" i="5"/>
  <c r="J146" i="5"/>
  <c r="H146" i="5"/>
  <c r="E146" i="5"/>
  <c r="D146" i="5"/>
  <c r="C146" i="5"/>
  <c r="K113" i="5"/>
  <c r="H113" i="5"/>
  <c r="F113" i="5"/>
  <c r="D113" i="5"/>
  <c r="E113" i="5"/>
  <c r="C113" i="5"/>
  <c r="B113" i="5"/>
  <c r="J113" i="5"/>
  <c r="F98" i="5"/>
  <c r="C98" i="5"/>
  <c r="K98" i="5"/>
  <c r="I98" i="5"/>
  <c r="J98" i="5"/>
  <c r="H98" i="5"/>
  <c r="G98" i="5"/>
  <c r="D98" i="5"/>
  <c r="B98" i="5"/>
  <c r="E148" i="5"/>
  <c r="D148" i="5"/>
  <c r="B148" i="5"/>
  <c r="J148" i="5"/>
  <c r="I148" i="5"/>
  <c r="H148" i="5"/>
  <c r="F148" i="5"/>
  <c r="G148" i="5"/>
  <c r="C148" i="5"/>
  <c r="K148" i="5"/>
  <c r="E104" i="5"/>
  <c r="I88" i="5"/>
  <c r="C32" i="5"/>
  <c r="D157" i="5"/>
  <c r="D109" i="5"/>
  <c r="C50" i="5"/>
  <c r="F119" i="5"/>
  <c r="J170" i="5"/>
  <c r="C134" i="5"/>
  <c r="H80" i="5"/>
  <c r="B153" i="5"/>
  <c r="G51" i="5"/>
  <c r="J109" i="5"/>
  <c r="D101" i="5"/>
  <c r="F76" i="5"/>
  <c r="B164" i="5"/>
  <c r="J134" i="5"/>
  <c r="H141" i="5"/>
  <c r="B81" i="5"/>
  <c r="G161" i="5"/>
  <c r="I43" i="5"/>
  <c r="G115" i="5"/>
  <c r="C140" i="5"/>
  <c r="G140" i="5"/>
  <c r="F105" i="5"/>
  <c r="F160" i="5"/>
  <c r="K96" i="5"/>
  <c r="C103" i="5"/>
  <c r="H140" i="5"/>
  <c r="H105" i="5"/>
  <c r="I160" i="5"/>
  <c r="E136" i="5"/>
  <c r="J115" i="5"/>
  <c r="D103" i="5"/>
  <c r="G136" i="5"/>
  <c r="K115" i="5"/>
  <c r="E103" i="5"/>
  <c r="F138" i="5"/>
  <c r="E138" i="5"/>
  <c r="C138" i="5"/>
  <c r="K138" i="5"/>
  <c r="J138" i="5"/>
  <c r="I138" i="5"/>
  <c r="G138" i="5"/>
  <c r="F117" i="5"/>
  <c r="E117" i="5"/>
  <c r="C117" i="5"/>
  <c r="K117" i="5"/>
  <c r="J117" i="5"/>
  <c r="I117" i="5"/>
  <c r="G117" i="5"/>
  <c r="I96" i="5"/>
  <c r="H96" i="5"/>
  <c r="F96" i="5"/>
  <c r="E96" i="5"/>
  <c r="D96" i="5"/>
  <c r="C96" i="5"/>
  <c r="B96" i="5"/>
  <c r="J96" i="5"/>
  <c r="G106" i="5"/>
  <c r="C161" i="5"/>
  <c r="G168" i="5"/>
  <c r="I168" i="5"/>
  <c r="H168" i="5"/>
  <c r="F168" i="5"/>
  <c r="E168" i="5"/>
  <c r="D168" i="5"/>
  <c r="J168" i="5"/>
  <c r="K126" i="5"/>
  <c r="J126" i="5"/>
  <c r="H126" i="5"/>
  <c r="G126" i="5"/>
  <c r="F126" i="5"/>
  <c r="E126" i="5"/>
  <c r="D126" i="5"/>
  <c r="B126" i="5"/>
  <c r="I136" i="5"/>
  <c r="H136" i="5"/>
  <c r="F136" i="5"/>
  <c r="D136" i="5"/>
  <c r="C136" i="5"/>
  <c r="B136" i="5"/>
  <c r="J136" i="5"/>
  <c r="D140" i="5"/>
  <c r="K140" i="5"/>
  <c r="I140" i="5"/>
  <c r="C115" i="5"/>
  <c r="D117" i="5"/>
  <c r="C160" i="5"/>
  <c r="B160" i="5"/>
  <c r="J160" i="5"/>
  <c r="H160" i="5"/>
  <c r="E160" i="5"/>
  <c r="D160" i="5"/>
  <c r="J105" i="5"/>
  <c r="I105" i="5"/>
  <c r="G105" i="5"/>
  <c r="E105" i="5"/>
  <c r="C105" i="5"/>
  <c r="K105" i="5"/>
  <c r="B138" i="5"/>
  <c r="D161" i="5"/>
  <c r="H106" i="5"/>
  <c r="F161" i="5"/>
  <c r="J106" i="5"/>
  <c r="K106" i="5"/>
  <c r="B106" i="5"/>
  <c r="H161" i="5"/>
  <c r="D106" i="5"/>
  <c r="J161" i="5"/>
  <c r="B161" i="5"/>
  <c r="F106" i="5"/>
  <c r="F166" i="5"/>
  <c r="H132" i="5"/>
  <c r="H169" i="5"/>
  <c r="C162" i="5"/>
  <c r="G162" i="5"/>
  <c r="C166" i="5"/>
  <c r="B168" i="5"/>
  <c r="D162" i="5"/>
  <c r="C132" i="5"/>
  <c r="C168" i="5"/>
  <c r="E162" i="5"/>
  <c r="D132" i="5"/>
  <c r="F162" i="5"/>
  <c r="G160" i="5"/>
  <c r="J169" i="5"/>
  <c r="K169" i="5"/>
  <c r="B169" i="5"/>
  <c r="C169" i="5"/>
  <c r="D169" i="5"/>
  <c r="E169" i="5"/>
  <c r="F169" i="5"/>
  <c r="G169" i="5"/>
  <c r="M12" i="9"/>
  <c r="L11" i="9"/>
  <c r="L12" i="9"/>
  <c r="L13" i="9"/>
  <c r="L14" i="9"/>
  <c r="L15" i="9"/>
  <c r="L16" i="9"/>
  <c r="K11" i="9"/>
  <c r="M11" i="9" s="1"/>
  <c r="K12" i="9"/>
  <c r="K13" i="9"/>
  <c r="M13" i="9" s="1"/>
  <c r="K14" i="9"/>
  <c r="M14" i="9" s="1"/>
  <c r="K15" i="9"/>
  <c r="M15" i="9" s="1"/>
  <c r="K16" i="9"/>
  <c r="M16" i="9" s="1"/>
  <c r="E136" i="8" l="1"/>
  <c r="R155" i="5" l="1"/>
  <c r="R143" i="5"/>
  <c r="R131" i="5"/>
  <c r="R119" i="5"/>
  <c r="R107" i="5"/>
  <c r="R95" i="5"/>
  <c r="R83" i="5"/>
  <c r="R71" i="5"/>
  <c r="R59" i="5"/>
  <c r="R35" i="5"/>
  <c r="R23" i="5"/>
  <c r="R11" i="5"/>
  <c r="R6" i="5"/>
  <c r="R163" i="5"/>
  <c r="R151" i="5"/>
  <c r="R139" i="5"/>
  <c r="R127" i="5"/>
  <c r="R159" i="5"/>
  <c r="R147" i="5"/>
  <c r="R123" i="5"/>
  <c r="R111" i="5"/>
  <c r="R99" i="5"/>
  <c r="R87" i="5"/>
  <c r="R135" i="5"/>
  <c r="R28" i="5"/>
  <c r="R16" i="5"/>
  <c r="R73" i="5"/>
  <c r="R61" i="5"/>
  <c r="R49" i="5"/>
  <c r="R37" i="5"/>
  <c r="R25" i="5"/>
  <c r="R13" i="5"/>
  <c r="R115" i="5"/>
  <c r="R103" i="5"/>
  <c r="R91" i="5"/>
  <c r="R79" i="5"/>
  <c r="R67" i="5"/>
  <c r="R55" i="5"/>
  <c r="R43" i="5"/>
  <c r="R31" i="5"/>
  <c r="R19" i="5"/>
  <c r="R7" i="5"/>
  <c r="R167" i="5"/>
  <c r="R47" i="5"/>
  <c r="R162" i="5"/>
  <c r="R150" i="5"/>
  <c r="R138" i="5"/>
  <c r="R126" i="5"/>
  <c r="R114" i="5"/>
  <c r="R102" i="5"/>
  <c r="R90" i="5"/>
  <c r="R78" i="5"/>
  <c r="R66" i="5"/>
  <c r="R54" i="5"/>
  <c r="R42" i="5"/>
  <c r="R30" i="5"/>
  <c r="R18" i="5"/>
  <c r="R164" i="5"/>
  <c r="R152" i="5"/>
  <c r="R140" i="5"/>
  <c r="R128" i="5"/>
  <c r="R116" i="5"/>
  <c r="R104" i="5"/>
  <c r="R92" i="5"/>
  <c r="R80" i="5"/>
  <c r="R166" i="5"/>
  <c r="R154" i="5"/>
  <c r="R142" i="5"/>
  <c r="R130" i="5"/>
  <c r="R118" i="5"/>
  <c r="R106" i="5"/>
  <c r="R94" i="5"/>
  <c r="R82" i="5"/>
  <c r="R70" i="5"/>
  <c r="R58" i="5"/>
  <c r="R46" i="5"/>
  <c r="R34" i="5"/>
  <c r="R22" i="5"/>
  <c r="R10" i="5"/>
  <c r="R5" i="5"/>
  <c r="R170" i="5"/>
  <c r="R158" i="5"/>
  <c r="R146" i="5"/>
  <c r="R134" i="5"/>
  <c r="R122" i="5"/>
  <c r="R110" i="5"/>
  <c r="R98" i="5"/>
  <c r="R86" i="5"/>
  <c r="R74" i="5"/>
  <c r="R62" i="5"/>
  <c r="R50" i="5"/>
  <c r="R38" i="5"/>
  <c r="R26" i="5"/>
  <c r="R14" i="5"/>
  <c r="R169" i="5"/>
  <c r="R157" i="5"/>
  <c r="R145" i="5"/>
  <c r="R133" i="5"/>
  <c r="R121" i="5"/>
  <c r="R109" i="5"/>
  <c r="R97" i="5"/>
  <c r="R85" i="5"/>
  <c r="R3" i="5"/>
  <c r="R161" i="5"/>
  <c r="R149" i="5"/>
  <c r="R137" i="5"/>
  <c r="R125" i="5"/>
  <c r="R113" i="5"/>
  <c r="R101" i="5"/>
  <c r="R89" i="5"/>
  <c r="R77" i="5"/>
  <c r="R65" i="5"/>
  <c r="R168" i="5"/>
  <c r="R156" i="5"/>
  <c r="R144" i="5"/>
  <c r="R132" i="5"/>
  <c r="R120" i="5"/>
  <c r="R108" i="5"/>
  <c r="R96" i="5"/>
  <c r="R84" i="5"/>
  <c r="R72" i="5"/>
  <c r="R60" i="5"/>
  <c r="R48" i="5"/>
  <c r="R36" i="5"/>
  <c r="R24" i="5"/>
  <c r="R12" i="5"/>
  <c r="O4" i="5"/>
  <c r="E4" i="8"/>
  <c r="M6" i="5"/>
  <c r="C6" i="8"/>
  <c r="M169" i="5"/>
  <c r="C169" i="8"/>
  <c r="P166" i="5"/>
  <c r="F166" i="8"/>
  <c r="N164" i="5"/>
  <c r="D164" i="8"/>
  <c r="L162" i="5"/>
  <c r="B162" i="8"/>
  <c r="B161" i="11" s="1"/>
  <c r="O159" i="5"/>
  <c r="E159" i="8"/>
  <c r="M157" i="5"/>
  <c r="C157" i="8"/>
  <c r="P154" i="5"/>
  <c r="F154" i="8"/>
  <c r="N152" i="5"/>
  <c r="D152" i="8"/>
  <c r="L150" i="5"/>
  <c r="B150" i="8"/>
  <c r="B149" i="11" s="1"/>
  <c r="O147" i="5"/>
  <c r="E147" i="8"/>
  <c r="M145" i="5"/>
  <c r="C145" i="8"/>
  <c r="P142" i="5"/>
  <c r="F142" i="8"/>
  <c r="N140" i="5"/>
  <c r="D140" i="8"/>
  <c r="L138" i="5"/>
  <c r="B138" i="8"/>
  <c r="B137" i="11" s="1"/>
  <c r="O135" i="5"/>
  <c r="E135" i="8"/>
  <c r="M133" i="5"/>
  <c r="C133" i="8"/>
  <c r="P130" i="5"/>
  <c r="F130" i="8"/>
  <c r="N128" i="5"/>
  <c r="D128" i="8"/>
  <c r="L126" i="5"/>
  <c r="B126" i="8"/>
  <c r="B125" i="11" s="1"/>
  <c r="O123" i="5"/>
  <c r="E123" i="8"/>
  <c r="M121" i="5"/>
  <c r="C121" i="8"/>
  <c r="P118" i="5"/>
  <c r="F118" i="8"/>
  <c r="N116" i="5"/>
  <c r="D116" i="8"/>
  <c r="L114" i="5"/>
  <c r="B114" i="8"/>
  <c r="B113" i="11" s="1"/>
  <c r="O111" i="5"/>
  <c r="E111" i="8"/>
  <c r="M109" i="5"/>
  <c r="C109" i="8"/>
  <c r="P106" i="5"/>
  <c r="F106" i="8"/>
  <c r="N104" i="5"/>
  <c r="D104" i="8"/>
  <c r="L102" i="5"/>
  <c r="B102" i="8"/>
  <c r="B101" i="11" s="1"/>
  <c r="O99" i="5"/>
  <c r="E99" i="8"/>
  <c r="M97" i="5"/>
  <c r="C97" i="8"/>
  <c r="P94" i="5"/>
  <c r="F94" i="8"/>
  <c r="N92" i="5"/>
  <c r="D92" i="8"/>
  <c r="L90" i="5"/>
  <c r="B90" i="8"/>
  <c r="B89" i="11" s="1"/>
  <c r="O87" i="5"/>
  <c r="E87" i="8"/>
  <c r="M85" i="5"/>
  <c r="C85" i="8"/>
  <c r="P82" i="5"/>
  <c r="F82" i="8"/>
  <c r="N80" i="5"/>
  <c r="D80" i="8"/>
  <c r="L78" i="5"/>
  <c r="B78" i="8"/>
  <c r="B77" i="11" s="1"/>
  <c r="O75" i="5"/>
  <c r="E75" i="8"/>
  <c r="M73" i="5"/>
  <c r="C73" i="8"/>
  <c r="P70" i="5"/>
  <c r="F70" i="8"/>
  <c r="N68" i="5"/>
  <c r="D68" i="8"/>
  <c r="L66" i="5"/>
  <c r="B66" i="8"/>
  <c r="B65" i="11" s="1"/>
  <c r="O63" i="5"/>
  <c r="E63" i="8"/>
  <c r="M61" i="5"/>
  <c r="C61" i="8"/>
  <c r="P58" i="5"/>
  <c r="F58" i="8"/>
  <c r="N56" i="5"/>
  <c r="D56" i="8"/>
  <c r="L54" i="5"/>
  <c r="B54" i="8"/>
  <c r="B53" i="11" s="1"/>
  <c r="O51" i="5"/>
  <c r="E51" i="8"/>
  <c r="M49" i="5"/>
  <c r="C49" i="8"/>
  <c r="P46" i="5"/>
  <c r="F46" i="8"/>
  <c r="N44" i="5"/>
  <c r="D44" i="8"/>
  <c r="L42" i="5"/>
  <c r="B42" i="8"/>
  <c r="B41" i="11" s="1"/>
  <c r="O39" i="5"/>
  <c r="E39" i="8"/>
  <c r="M37" i="5"/>
  <c r="C37" i="8"/>
  <c r="P34" i="5"/>
  <c r="F34" i="8"/>
  <c r="N32" i="5"/>
  <c r="D32" i="8"/>
  <c r="L30" i="5"/>
  <c r="B30" i="8"/>
  <c r="B29" i="11" s="1"/>
  <c r="O27" i="5"/>
  <c r="E27" i="8"/>
  <c r="M25" i="5"/>
  <c r="C25" i="8"/>
  <c r="P22" i="5"/>
  <c r="F22" i="8"/>
  <c r="N20" i="5"/>
  <c r="D20" i="8"/>
  <c r="L18" i="5"/>
  <c r="B18" i="8"/>
  <c r="B17" i="11" s="1"/>
  <c r="O15" i="5"/>
  <c r="E15" i="8"/>
  <c r="M13" i="5"/>
  <c r="C13" i="8"/>
  <c r="P10" i="5"/>
  <c r="F10" i="8"/>
  <c r="N8" i="5"/>
  <c r="D8" i="8"/>
  <c r="L6" i="5"/>
  <c r="B6" i="8"/>
  <c r="B5" i="11" s="1"/>
  <c r="N4" i="5"/>
  <c r="D4" i="8"/>
  <c r="R165" i="5"/>
  <c r="R153" i="5"/>
  <c r="R141" i="5"/>
  <c r="R129" i="5"/>
  <c r="R117" i="5"/>
  <c r="R105" i="5"/>
  <c r="R160" i="5"/>
  <c r="R148" i="5"/>
  <c r="R136" i="5"/>
  <c r="R124" i="5"/>
  <c r="R112" i="5"/>
  <c r="R100" i="5"/>
  <c r="R88" i="5"/>
  <c r="R76" i="5"/>
  <c r="R64" i="5"/>
  <c r="R52" i="5"/>
  <c r="R40" i="5"/>
  <c r="P7" i="5"/>
  <c r="F7" i="8"/>
  <c r="N169" i="5"/>
  <c r="D169" i="8"/>
  <c r="L167" i="5"/>
  <c r="B167" i="8"/>
  <c r="B166" i="11" s="1"/>
  <c r="O164" i="5"/>
  <c r="E164" i="8"/>
  <c r="M162" i="5"/>
  <c r="C162" i="8"/>
  <c r="P159" i="5"/>
  <c r="F159" i="8"/>
  <c r="N157" i="5"/>
  <c r="D157" i="8"/>
  <c r="L155" i="5"/>
  <c r="B155" i="8"/>
  <c r="B154" i="11" s="1"/>
  <c r="O152" i="5"/>
  <c r="E152" i="8"/>
  <c r="M150" i="5"/>
  <c r="C150" i="8"/>
  <c r="P147" i="5"/>
  <c r="F147" i="8"/>
  <c r="N145" i="5"/>
  <c r="D145" i="8"/>
  <c r="L143" i="5"/>
  <c r="B143" i="8"/>
  <c r="B142" i="11" s="1"/>
  <c r="O140" i="5"/>
  <c r="E140" i="8"/>
  <c r="M138" i="5"/>
  <c r="C138" i="8"/>
  <c r="P135" i="5"/>
  <c r="F135" i="8"/>
  <c r="N133" i="5"/>
  <c r="D133" i="8"/>
  <c r="L131" i="5"/>
  <c r="B131" i="8"/>
  <c r="B130" i="11" s="1"/>
  <c r="O128" i="5"/>
  <c r="E128" i="8"/>
  <c r="M126" i="5"/>
  <c r="C126" i="8"/>
  <c r="P123" i="5"/>
  <c r="F123" i="8"/>
  <c r="N121" i="5"/>
  <c r="D121" i="8"/>
  <c r="L119" i="5"/>
  <c r="B119" i="8"/>
  <c r="B118" i="11" s="1"/>
  <c r="O116" i="5"/>
  <c r="E116" i="8"/>
  <c r="M114" i="5"/>
  <c r="C114" i="8"/>
  <c r="P111" i="5"/>
  <c r="F111" i="8"/>
  <c r="N109" i="5"/>
  <c r="D109" i="8"/>
  <c r="L107" i="5"/>
  <c r="B107" i="8"/>
  <c r="B106" i="11" s="1"/>
  <c r="O104" i="5"/>
  <c r="E104" i="8"/>
  <c r="M102" i="5"/>
  <c r="C102" i="8"/>
  <c r="P99" i="5"/>
  <c r="F99" i="8"/>
  <c r="N97" i="5"/>
  <c r="D97" i="8"/>
  <c r="L95" i="5"/>
  <c r="B95" i="8"/>
  <c r="B94" i="11" s="1"/>
  <c r="O92" i="5"/>
  <c r="E92" i="8"/>
  <c r="M90" i="5"/>
  <c r="C90" i="8"/>
  <c r="P87" i="5"/>
  <c r="F87" i="8"/>
  <c r="N85" i="5"/>
  <c r="D85" i="8"/>
  <c r="L83" i="5"/>
  <c r="B83" i="8"/>
  <c r="B82" i="11" s="1"/>
  <c r="O80" i="5"/>
  <c r="E80" i="8"/>
  <c r="M78" i="5"/>
  <c r="C78" i="8"/>
  <c r="P75" i="5"/>
  <c r="F75" i="8"/>
  <c r="N73" i="5"/>
  <c r="D73" i="8"/>
  <c r="L71" i="5"/>
  <c r="B71" i="8"/>
  <c r="B70" i="11" s="1"/>
  <c r="O68" i="5"/>
  <c r="E68" i="8"/>
  <c r="M66" i="5"/>
  <c r="C66" i="8"/>
  <c r="P63" i="5"/>
  <c r="F63" i="8"/>
  <c r="N61" i="5"/>
  <c r="D61" i="8"/>
  <c r="L59" i="5"/>
  <c r="B59" i="8"/>
  <c r="B58" i="11" s="1"/>
  <c r="O56" i="5"/>
  <c r="E56" i="8"/>
  <c r="M54" i="5"/>
  <c r="C54" i="8"/>
  <c r="P51" i="5"/>
  <c r="F51" i="8"/>
  <c r="N49" i="5"/>
  <c r="D49" i="8"/>
  <c r="L47" i="5"/>
  <c r="B47" i="8"/>
  <c r="B46" i="11" s="1"/>
  <c r="O44" i="5"/>
  <c r="E44" i="8"/>
  <c r="M42" i="5"/>
  <c r="C42" i="8"/>
  <c r="P39" i="5"/>
  <c r="F39" i="8"/>
  <c r="N37" i="5"/>
  <c r="D37" i="8"/>
  <c r="L35" i="5"/>
  <c r="B35" i="8"/>
  <c r="B34" i="11" s="1"/>
  <c r="O32" i="5"/>
  <c r="E32" i="8"/>
  <c r="M30" i="5"/>
  <c r="C30" i="8"/>
  <c r="P27" i="5"/>
  <c r="F27" i="8"/>
  <c r="N25" i="5"/>
  <c r="D25" i="8"/>
  <c r="L23" i="5"/>
  <c r="B23" i="8"/>
  <c r="B22" i="11" s="1"/>
  <c r="O20" i="5"/>
  <c r="E20" i="8"/>
  <c r="M18" i="5"/>
  <c r="C18" i="8"/>
  <c r="P15" i="5"/>
  <c r="F15" i="8"/>
  <c r="N13" i="5"/>
  <c r="D13" i="8"/>
  <c r="L11" i="5"/>
  <c r="B11" i="8"/>
  <c r="B10" i="11" s="1"/>
  <c r="O8" i="5"/>
  <c r="E8" i="8"/>
  <c r="M4" i="5"/>
  <c r="C4" i="8"/>
  <c r="P5" i="5"/>
  <c r="F5" i="8"/>
  <c r="L169" i="5"/>
  <c r="B169" i="8"/>
  <c r="B168" i="11" s="1"/>
  <c r="O166" i="5"/>
  <c r="E166" i="8"/>
  <c r="M164" i="5"/>
  <c r="C164" i="8"/>
  <c r="P161" i="5"/>
  <c r="F161" i="8"/>
  <c r="N159" i="5"/>
  <c r="D159" i="8"/>
  <c r="L157" i="5"/>
  <c r="B157" i="8"/>
  <c r="B156" i="11" s="1"/>
  <c r="O154" i="5"/>
  <c r="E154" i="8"/>
  <c r="M152" i="5"/>
  <c r="C152" i="8"/>
  <c r="P149" i="5"/>
  <c r="F149" i="8"/>
  <c r="N147" i="5"/>
  <c r="D147" i="8"/>
  <c r="L145" i="5"/>
  <c r="B145" i="8"/>
  <c r="B144" i="11" s="1"/>
  <c r="O142" i="5"/>
  <c r="E142" i="8"/>
  <c r="M140" i="5"/>
  <c r="C140" i="8"/>
  <c r="P137" i="5"/>
  <c r="F137" i="8"/>
  <c r="N135" i="5"/>
  <c r="D135" i="8"/>
  <c r="L133" i="5"/>
  <c r="B133" i="8"/>
  <c r="B132" i="11" s="1"/>
  <c r="O130" i="5"/>
  <c r="E130" i="8"/>
  <c r="M128" i="5"/>
  <c r="C128" i="8"/>
  <c r="P125" i="5"/>
  <c r="F125" i="8"/>
  <c r="N123" i="5"/>
  <c r="D123" i="8"/>
  <c r="L121" i="5"/>
  <c r="B121" i="8"/>
  <c r="B120" i="11" s="1"/>
  <c r="O118" i="5"/>
  <c r="E118" i="8"/>
  <c r="M116" i="5"/>
  <c r="C116" i="8"/>
  <c r="P113" i="5"/>
  <c r="F113" i="8"/>
  <c r="N111" i="5"/>
  <c r="D111" i="8"/>
  <c r="L109" i="5"/>
  <c r="B109" i="8"/>
  <c r="B108" i="11" s="1"/>
  <c r="O106" i="5"/>
  <c r="E106" i="8"/>
  <c r="M104" i="5"/>
  <c r="C104" i="8"/>
  <c r="P101" i="5"/>
  <c r="F101" i="8"/>
  <c r="N99" i="5"/>
  <c r="D99" i="8"/>
  <c r="L97" i="5"/>
  <c r="B97" i="8"/>
  <c r="B96" i="11" s="1"/>
  <c r="O94" i="5"/>
  <c r="E94" i="8"/>
  <c r="M92" i="5"/>
  <c r="C92" i="8"/>
  <c r="P89" i="5"/>
  <c r="F89" i="8"/>
  <c r="N87" i="5"/>
  <c r="D87" i="8"/>
  <c r="L85" i="5"/>
  <c r="B85" i="8"/>
  <c r="B84" i="11" s="1"/>
  <c r="O82" i="5"/>
  <c r="E82" i="8"/>
  <c r="M80" i="5"/>
  <c r="C80" i="8"/>
  <c r="P77" i="5"/>
  <c r="F77" i="8"/>
  <c r="N75" i="5"/>
  <c r="D75" i="8"/>
  <c r="L73" i="5"/>
  <c r="B73" i="8"/>
  <c r="B72" i="11" s="1"/>
  <c r="O70" i="5"/>
  <c r="E70" i="8"/>
  <c r="M68" i="5"/>
  <c r="C68" i="8"/>
  <c r="P65" i="5"/>
  <c r="F65" i="8"/>
  <c r="N63" i="5"/>
  <c r="D63" i="8"/>
  <c r="L61" i="5"/>
  <c r="B61" i="8"/>
  <c r="B60" i="11" s="1"/>
  <c r="O58" i="5"/>
  <c r="E58" i="8"/>
  <c r="M56" i="5"/>
  <c r="C56" i="8"/>
  <c r="P53" i="5"/>
  <c r="F53" i="8"/>
  <c r="N51" i="5"/>
  <c r="D51" i="8"/>
  <c r="L49" i="5"/>
  <c r="B49" i="8"/>
  <c r="B48" i="11" s="1"/>
  <c r="O46" i="5"/>
  <c r="E46" i="8"/>
  <c r="M44" i="5"/>
  <c r="C44" i="8"/>
  <c r="P41" i="5"/>
  <c r="F41" i="8"/>
  <c r="N39" i="5"/>
  <c r="D39" i="8"/>
  <c r="L37" i="5"/>
  <c r="B37" i="8"/>
  <c r="B36" i="11" s="1"/>
  <c r="O34" i="5"/>
  <c r="E34" i="8"/>
  <c r="M32" i="5"/>
  <c r="C32" i="8"/>
  <c r="P29" i="5"/>
  <c r="F29" i="8"/>
  <c r="N27" i="5"/>
  <c r="D27" i="8"/>
  <c r="L25" i="5"/>
  <c r="B25" i="8"/>
  <c r="B24" i="11" s="1"/>
  <c r="O22" i="5"/>
  <c r="E22" i="8"/>
  <c r="M20" i="5"/>
  <c r="C20" i="8"/>
  <c r="P17" i="5"/>
  <c r="F17" i="8"/>
  <c r="N15" i="5"/>
  <c r="D15" i="8"/>
  <c r="L13" i="5"/>
  <c r="B13" i="8"/>
  <c r="B12" i="11" s="1"/>
  <c r="O10" i="5"/>
  <c r="E10" i="8"/>
  <c r="M8" i="5"/>
  <c r="C8" i="8"/>
  <c r="R93" i="5"/>
  <c r="R81" i="5"/>
  <c r="R69" i="5"/>
  <c r="R57" i="5"/>
  <c r="R45" i="5"/>
  <c r="R33" i="5"/>
  <c r="R21" i="5"/>
  <c r="R9" i="5"/>
  <c r="R4" i="5"/>
  <c r="L4" i="5"/>
  <c r="B4" i="8"/>
  <c r="B3" i="11" s="1"/>
  <c r="O5" i="5"/>
  <c r="E5" i="8"/>
  <c r="P168" i="5"/>
  <c r="F168" i="8"/>
  <c r="N166" i="5"/>
  <c r="D166" i="8"/>
  <c r="L164" i="5"/>
  <c r="B164" i="8"/>
  <c r="B163" i="11" s="1"/>
  <c r="O161" i="5"/>
  <c r="E161" i="8"/>
  <c r="M159" i="5"/>
  <c r="C159" i="8"/>
  <c r="P156" i="5"/>
  <c r="F156" i="8"/>
  <c r="N154" i="5"/>
  <c r="D154" i="8"/>
  <c r="L152" i="5"/>
  <c r="B152" i="8"/>
  <c r="B151" i="11" s="1"/>
  <c r="O149" i="5"/>
  <c r="E149" i="8"/>
  <c r="M147" i="5"/>
  <c r="C147" i="8"/>
  <c r="P144" i="5"/>
  <c r="F144" i="8"/>
  <c r="N142" i="5"/>
  <c r="D142" i="8"/>
  <c r="L140" i="5"/>
  <c r="B140" i="8"/>
  <c r="B139" i="11" s="1"/>
  <c r="O137" i="5"/>
  <c r="E137" i="8"/>
  <c r="M135" i="5"/>
  <c r="C135" i="8"/>
  <c r="P132" i="5"/>
  <c r="F132" i="8"/>
  <c r="N130" i="5"/>
  <c r="D130" i="8"/>
  <c r="L128" i="5"/>
  <c r="B128" i="8"/>
  <c r="B127" i="11" s="1"/>
  <c r="O125" i="5"/>
  <c r="E125" i="8"/>
  <c r="M123" i="5"/>
  <c r="C123" i="8"/>
  <c r="P120" i="5"/>
  <c r="F120" i="8"/>
  <c r="N118" i="5"/>
  <c r="D118" i="8"/>
  <c r="L116" i="5"/>
  <c r="B116" i="8"/>
  <c r="B115" i="11" s="1"/>
  <c r="O113" i="5"/>
  <c r="E113" i="8"/>
  <c r="M111" i="5"/>
  <c r="C111" i="8"/>
  <c r="P108" i="5"/>
  <c r="F108" i="8"/>
  <c r="N106" i="5"/>
  <c r="D106" i="8"/>
  <c r="L104" i="5"/>
  <c r="B104" i="8"/>
  <c r="B103" i="11" s="1"/>
  <c r="O101" i="5"/>
  <c r="E101" i="8"/>
  <c r="M99" i="5"/>
  <c r="C99" i="8"/>
  <c r="P96" i="5"/>
  <c r="F96" i="8"/>
  <c r="N94" i="5"/>
  <c r="D94" i="8"/>
  <c r="L92" i="5"/>
  <c r="B92" i="8"/>
  <c r="B91" i="11" s="1"/>
  <c r="O89" i="5"/>
  <c r="E89" i="8"/>
  <c r="M87" i="5"/>
  <c r="C87" i="8"/>
  <c r="P84" i="5"/>
  <c r="F84" i="8"/>
  <c r="N82" i="5"/>
  <c r="D82" i="8"/>
  <c r="L80" i="5"/>
  <c r="B80" i="8"/>
  <c r="B79" i="11" s="1"/>
  <c r="O77" i="5"/>
  <c r="E77" i="8"/>
  <c r="M75" i="5"/>
  <c r="C75" i="8"/>
  <c r="P72" i="5"/>
  <c r="F72" i="8"/>
  <c r="N70" i="5"/>
  <c r="D70" i="8"/>
  <c r="L68" i="5"/>
  <c r="B68" i="8"/>
  <c r="B67" i="11" s="1"/>
  <c r="O65" i="5"/>
  <c r="E65" i="8"/>
  <c r="M63" i="5"/>
  <c r="C63" i="8"/>
  <c r="P60" i="5"/>
  <c r="F60" i="8"/>
  <c r="N58" i="5"/>
  <c r="D58" i="8"/>
  <c r="L56" i="5"/>
  <c r="B56" i="8"/>
  <c r="B55" i="11" s="1"/>
  <c r="O53" i="5"/>
  <c r="E53" i="8"/>
  <c r="M51" i="5"/>
  <c r="C51" i="8"/>
  <c r="P48" i="5"/>
  <c r="F48" i="8"/>
  <c r="N46" i="5"/>
  <c r="D46" i="8"/>
  <c r="L44" i="5"/>
  <c r="B44" i="8"/>
  <c r="B43" i="11" s="1"/>
  <c r="O41" i="5"/>
  <c r="E41" i="8"/>
  <c r="M39" i="5"/>
  <c r="C39" i="8"/>
  <c r="P36" i="5"/>
  <c r="F36" i="8"/>
  <c r="N34" i="5"/>
  <c r="D34" i="8"/>
  <c r="L32" i="5"/>
  <c r="B32" i="8"/>
  <c r="B31" i="11" s="1"/>
  <c r="O29" i="5"/>
  <c r="E29" i="8"/>
  <c r="M27" i="5"/>
  <c r="C27" i="8"/>
  <c r="P24" i="5"/>
  <c r="F24" i="8"/>
  <c r="N22" i="5"/>
  <c r="D22" i="8"/>
  <c r="L20" i="5"/>
  <c r="B20" i="8"/>
  <c r="B19" i="11" s="1"/>
  <c r="O17" i="5"/>
  <c r="E17" i="8"/>
  <c r="M15" i="5"/>
  <c r="C15" i="8"/>
  <c r="P12" i="5"/>
  <c r="F12" i="8"/>
  <c r="N10" i="5"/>
  <c r="D10" i="8"/>
  <c r="L8" i="5"/>
  <c r="B8" i="8"/>
  <c r="B7" i="11" s="1"/>
  <c r="N5" i="5"/>
  <c r="D5" i="8"/>
  <c r="O168" i="5"/>
  <c r="E168" i="8"/>
  <c r="M166" i="5"/>
  <c r="C166" i="8"/>
  <c r="P163" i="5"/>
  <c r="F163" i="8"/>
  <c r="N161" i="5"/>
  <c r="D161" i="8"/>
  <c r="L159" i="5"/>
  <c r="B159" i="8"/>
  <c r="B158" i="11" s="1"/>
  <c r="O156" i="5"/>
  <c r="E156" i="8"/>
  <c r="M154" i="5"/>
  <c r="C154" i="8"/>
  <c r="P151" i="5"/>
  <c r="F151" i="8"/>
  <c r="N149" i="5"/>
  <c r="D149" i="8"/>
  <c r="L147" i="5"/>
  <c r="B147" i="8"/>
  <c r="B146" i="11" s="1"/>
  <c r="O144" i="5"/>
  <c r="E144" i="8"/>
  <c r="M142" i="5"/>
  <c r="C142" i="8"/>
  <c r="P139" i="5"/>
  <c r="F139" i="8"/>
  <c r="N137" i="5"/>
  <c r="D137" i="8"/>
  <c r="L135" i="5"/>
  <c r="B135" i="8"/>
  <c r="B134" i="11" s="1"/>
  <c r="O132" i="5"/>
  <c r="E132" i="8"/>
  <c r="M130" i="5"/>
  <c r="C130" i="8"/>
  <c r="P127" i="5"/>
  <c r="F127" i="8"/>
  <c r="N125" i="5"/>
  <c r="D125" i="8"/>
  <c r="L123" i="5"/>
  <c r="B123" i="8"/>
  <c r="B122" i="11" s="1"/>
  <c r="O120" i="5"/>
  <c r="E120" i="8"/>
  <c r="M118" i="5"/>
  <c r="C118" i="8"/>
  <c r="P115" i="5"/>
  <c r="F115" i="8"/>
  <c r="N113" i="5"/>
  <c r="D113" i="8"/>
  <c r="L111" i="5"/>
  <c r="B111" i="8"/>
  <c r="B110" i="11" s="1"/>
  <c r="O108" i="5"/>
  <c r="E108" i="8"/>
  <c r="M106" i="5"/>
  <c r="C106" i="8"/>
  <c r="P103" i="5"/>
  <c r="F103" i="8"/>
  <c r="N101" i="5"/>
  <c r="D101" i="8"/>
  <c r="L99" i="5"/>
  <c r="B99" i="8"/>
  <c r="B98" i="11" s="1"/>
  <c r="O96" i="5"/>
  <c r="E96" i="8"/>
  <c r="M94" i="5"/>
  <c r="C94" i="8"/>
  <c r="P91" i="5"/>
  <c r="F91" i="8"/>
  <c r="N89" i="5"/>
  <c r="D89" i="8"/>
  <c r="L87" i="5"/>
  <c r="B87" i="8"/>
  <c r="B86" i="11" s="1"/>
  <c r="O84" i="5"/>
  <c r="E84" i="8"/>
  <c r="M82" i="5"/>
  <c r="C82" i="8"/>
  <c r="P79" i="5"/>
  <c r="F79" i="8"/>
  <c r="N77" i="5"/>
  <c r="D77" i="8"/>
  <c r="L75" i="5"/>
  <c r="B75" i="8"/>
  <c r="B74" i="11" s="1"/>
  <c r="O72" i="5"/>
  <c r="E72" i="8"/>
  <c r="M70" i="5"/>
  <c r="C70" i="8"/>
  <c r="P67" i="5"/>
  <c r="F67" i="8"/>
  <c r="N65" i="5"/>
  <c r="D65" i="8"/>
  <c r="L63" i="5"/>
  <c r="B63" i="8"/>
  <c r="B62" i="11" s="1"/>
  <c r="O60" i="5"/>
  <c r="E60" i="8"/>
  <c r="M58" i="5"/>
  <c r="C58" i="8"/>
  <c r="P55" i="5"/>
  <c r="F55" i="8"/>
  <c r="N53" i="5"/>
  <c r="D53" i="8"/>
  <c r="L51" i="5"/>
  <c r="B51" i="8"/>
  <c r="B50" i="11" s="1"/>
  <c r="O48" i="5"/>
  <c r="E48" i="8"/>
  <c r="M46" i="5"/>
  <c r="C46" i="8"/>
  <c r="P43" i="5"/>
  <c r="F43" i="8"/>
  <c r="N41" i="5"/>
  <c r="D41" i="8"/>
  <c r="L39" i="5"/>
  <c r="B39" i="8"/>
  <c r="B38" i="11" s="1"/>
  <c r="O36" i="5"/>
  <c r="E36" i="8"/>
  <c r="M34" i="5"/>
  <c r="C34" i="8"/>
  <c r="P31" i="5"/>
  <c r="F31" i="8"/>
  <c r="N29" i="5"/>
  <c r="D29" i="8"/>
  <c r="L27" i="5"/>
  <c r="B27" i="8"/>
  <c r="B26" i="11" s="1"/>
  <c r="O24" i="5"/>
  <c r="E24" i="8"/>
  <c r="M22" i="5"/>
  <c r="C22" i="8"/>
  <c r="P19" i="5"/>
  <c r="F19" i="8"/>
  <c r="N17" i="5"/>
  <c r="D17" i="8"/>
  <c r="L15" i="5"/>
  <c r="B15" i="8"/>
  <c r="B14" i="11" s="1"/>
  <c r="O12" i="5"/>
  <c r="E12" i="8"/>
  <c r="M10" i="5"/>
  <c r="C10" i="8"/>
  <c r="O7" i="5"/>
  <c r="E7" i="8"/>
  <c r="M5" i="5"/>
  <c r="C5" i="8"/>
  <c r="P170" i="5"/>
  <c r="F170" i="8"/>
  <c r="N168" i="5"/>
  <c r="D168" i="8"/>
  <c r="L166" i="5"/>
  <c r="B166" i="8"/>
  <c r="B165" i="11" s="1"/>
  <c r="O163" i="5"/>
  <c r="E163" i="8"/>
  <c r="M161" i="5"/>
  <c r="C161" i="8"/>
  <c r="P158" i="5"/>
  <c r="F158" i="8"/>
  <c r="N156" i="5"/>
  <c r="D156" i="8"/>
  <c r="L154" i="5"/>
  <c r="B154" i="8"/>
  <c r="B153" i="11" s="1"/>
  <c r="O151" i="5"/>
  <c r="E151" i="8"/>
  <c r="M149" i="5"/>
  <c r="C149" i="8"/>
  <c r="P146" i="5"/>
  <c r="F146" i="8"/>
  <c r="N144" i="5"/>
  <c r="D144" i="8"/>
  <c r="L142" i="5"/>
  <c r="B142" i="8"/>
  <c r="B141" i="11" s="1"/>
  <c r="O139" i="5"/>
  <c r="E139" i="8"/>
  <c r="M137" i="5"/>
  <c r="C137" i="8"/>
  <c r="P134" i="5"/>
  <c r="F134" i="8"/>
  <c r="N132" i="5"/>
  <c r="D132" i="8"/>
  <c r="L130" i="5"/>
  <c r="B130" i="8"/>
  <c r="B129" i="11" s="1"/>
  <c r="O127" i="5"/>
  <c r="E127" i="8"/>
  <c r="M125" i="5"/>
  <c r="C125" i="8"/>
  <c r="P122" i="5"/>
  <c r="F122" i="8"/>
  <c r="N120" i="5"/>
  <c r="D120" i="8"/>
  <c r="L118" i="5"/>
  <c r="B118" i="8"/>
  <c r="B117" i="11" s="1"/>
  <c r="O115" i="5"/>
  <c r="E115" i="8"/>
  <c r="M113" i="5"/>
  <c r="C113" i="8"/>
  <c r="P110" i="5"/>
  <c r="F110" i="8"/>
  <c r="N108" i="5"/>
  <c r="D108" i="8"/>
  <c r="L106" i="5"/>
  <c r="B106" i="8"/>
  <c r="B105" i="11" s="1"/>
  <c r="O103" i="5"/>
  <c r="E103" i="8"/>
  <c r="M101" i="5"/>
  <c r="C101" i="8"/>
  <c r="P98" i="5"/>
  <c r="F98" i="8"/>
  <c r="N96" i="5"/>
  <c r="D96" i="8"/>
  <c r="L94" i="5"/>
  <c r="B94" i="8"/>
  <c r="B93" i="11" s="1"/>
  <c r="O91" i="5"/>
  <c r="E91" i="8"/>
  <c r="M89" i="5"/>
  <c r="C89" i="8"/>
  <c r="P86" i="5"/>
  <c r="F86" i="8"/>
  <c r="N84" i="5"/>
  <c r="D84" i="8"/>
  <c r="L82" i="5"/>
  <c r="B82" i="8"/>
  <c r="B81" i="11" s="1"/>
  <c r="O79" i="5"/>
  <c r="E79" i="8"/>
  <c r="M77" i="5"/>
  <c r="C77" i="8"/>
  <c r="P74" i="5"/>
  <c r="F74" i="8"/>
  <c r="N72" i="5"/>
  <c r="D72" i="8"/>
  <c r="L70" i="5"/>
  <c r="B70" i="8"/>
  <c r="B69" i="11" s="1"/>
  <c r="O67" i="5"/>
  <c r="E67" i="8"/>
  <c r="M65" i="5"/>
  <c r="C65" i="8"/>
  <c r="P62" i="5"/>
  <c r="F62" i="8"/>
  <c r="N60" i="5"/>
  <c r="D60" i="8"/>
  <c r="L58" i="5"/>
  <c r="B58" i="8"/>
  <c r="B57" i="11" s="1"/>
  <c r="O55" i="5"/>
  <c r="E55" i="8"/>
  <c r="M53" i="5"/>
  <c r="C53" i="8"/>
  <c r="P50" i="5"/>
  <c r="F50" i="8"/>
  <c r="N48" i="5"/>
  <c r="D48" i="8"/>
  <c r="L46" i="5"/>
  <c r="B46" i="8"/>
  <c r="B45" i="11" s="1"/>
  <c r="O43" i="5"/>
  <c r="E43" i="8"/>
  <c r="M41" i="5"/>
  <c r="C41" i="8"/>
  <c r="P38" i="5"/>
  <c r="F38" i="8"/>
  <c r="N36" i="5"/>
  <c r="D36" i="8"/>
  <c r="L34" i="5"/>
  <c r="B34" i="8"/>
  <c r="B33" i="11" s="1"/>
  <c r="O31" i="5"/>
  <c r="E31" i="8"/>
  <c r="M29" i="5"/>
  <c r="C29" i="8"/>
  <c r="P26" i="5"/>
  <c r="F26" i="8"/>
  <c r="N24" i="5"/>
  <c r="D24" i="8"/>
  <c r="L22" i="5"/>
  <c r="B22" i="8"/>
  <c r="B21" i="11" s="1"/>
  <c r="O19" i="5"/>
  <c r="E19" i="8"/>
  <c r="M17" i="5"/>
  <c r="C17" i="8"/>
  <c r="P14" i="5"/>
  <c r="F14" i="8"/>
  <c r="N12" i="5"/>
  <c r="D12" i="8"/>
  <c r="L10" i="5"/>
  <c r="B10" i="8"/>
  <c r="B9" i="11" s="1"/>
  <c r="L3" i="5"/>
  <c r="B3" i="8"/>
  <c r="B2" i="11" s="1"/>
  <c r="N7" i="5"/>
  <c r="D7" i="8"/>
  <c r="L5" i="5"/>
  <c r="B5" i="8"/>
  <c r="B4" i="11" s="1"/>
  <c r="O170" i="5"/>
  <c r="E170" i="8"/>
  <c r="M168" i="5"/>
  <c r="C168" i="8"/>
  <c r="P165" i="5"/>
  <c r="F165" i="8"/>
  <c r="N163" i="5"/>
  <c r="D163" i="8"/>
  <c r="L161" i="5"/>
  <c r="B161" i="8"/>
  <c r="B160" i="11" s="1"/>
  <c r="O158" i="5"/>
  <c r="E158" i="8"/>
  <c r="M156" i="5"/>
  <c r="C156" i="8"/>
  <c r="P153" i="5"/>
  <c r="F153" i="8"/>
  <c r="N151" i="5"/>
  <c r="D151" i="8"/>
  <c r="L149" i="5"/>
  <c r="B149" i="8"/>
  <c r="B148" i="11" s="1"/>
  <c r="O146" i="5"/>
  <c r="E146" i="8"/>
  <c r="M144" i="5"/>
  <c r="C144" i="8"/>
  <c r="P141" i="5"/>
  <c r="F141" i="8"/>
  <c r="N139" i="5"/>
  <c r="D139" i="8"/>
  <c r="L137" i="5"/>
  <c r="B137" i="8"/>
  <c r="B136" i="11" s="1"/>
  <c r="O134" i="5"/>
  <c r="E134" i="8"/>
  <c r="M132" i="5"/>
  <c r="C132" i="8"/>
  <c r="P129" i="5"/>
  <c r="F129" i="8"/>
  <c r="N127" i="5"/>
  <c r="D127" i="8"/>
  <c r="L125" i="5"/>
  <c r="B125" i="8"/>
  <c r="B124" i="11" s="1"/>
  <c r="O122" i="5"/>
  <c r="E122" i="8"/>
  <c r="M120" i="5"/>
  <c r="C120" i="8"/>
  <c r="P117" i="5"/>
  <c r="F117" i="8"/>
  <c r="N115" i="5"/>
  <c r="D115" i="8"/>
  <c r="L113" i="5"/>
  <c r="B113" i="8"/>
  <c r="B112" i="11" s="1"/>
  <c r="O110" i="5"/>
  <c r="E110" i="8"/>
  <c r="M108" i="5"/>
  <c r="C108" i="8"/>
  <c r="P105" i="5"/>
  <c r="F105" i="8"/>
  <c r="N103" i="5"/>
  <c r="D103" i="8"/>
  <c r="L101" i="5"/>
  <c r="B101" i="8"/>
  <c r="B100" i="11" s="1"/>
  <c r="O98" i="5"/>
  <c r="E98" i="8"/>
  <c r="M96" i="5"/>
  <c r="C96" i="8"/>
  <c r="P93" i="5"/>
  <c r="F93" i="8"/>
  <c r="N91" i="5"/>
  <c r="D91" i="8"/>
  <c r="L89" i="5"/>
  <c r="B89" i="8"/>
  <c r="B88" i="11" s="1"/>
  <c r="O86" i="5"/>
  <c r="E86" i="8"/>
  <c r="M84" i="5"/>
  <c r="C84" i="8"/>
  <c r="P81" i="5"/>
  <c r="F81" i="8"/>
  <c r="N79" i="5"/>
  <c r="D79" i="8"/>
  <c r="L77" i="5"/>
  <c r="B77" i="8"/>
  <c r="B76" i="11" s="1"/>
  <c r="O74" i="5"/>
  <c r="E74" i="8"/>
  <c r="M72" i="5"/>
  <c r="C72" i="8"/>
  <c r="P69" i="5"/>
  <c r="F69" i="8"/>
  <c r="N67" i="5"/>
  <c r="D67" i="8"/>
  <c r="L65" i="5"/>
  <c r="B65" i="8"/>
  <c r="B64" i="11" s="1"/>
  <c r="O62" i="5"/>
  <c r="E62" i="8"/>
  <c r="M60" i="5"/>
  <c r="C60" i="8"/>
  <c r="P57" i="5"/>
  <c r="F57" i="8"/>
  <c r="N55" i="5"/>
  <c r="D55" i="8"/>
  <c r="L53" i="5"/>
  <c r="B53" i="8"/>
  <c r="B52" i="11" s="1"/>
  <c r="O50" i="5"/>
  <c r="E50" i="8"/>
  <c r="M48" i="5"/>
  <c r="C48" i="8"/>
  <c r="P45" i="5"/>
  <c r="F45" i="8"/>
  <c r="N43" i="5"/>
  <c r="D43" i="8"/>
  <c r="L41" i="5"/>
  <c r="B41" i="8"/>
  <c r="B40" i="11" s="1"/>
  <c r="O38" i="5"/>
  <c r="E38" i="8"/>
  <c r="M36" i="5"/>
  <c r="C36" i="8"/>
  <c r="P33" i="5"/>
  <c r="F33" i="8"/>
  <c r="N31" i="5"/>
  <c r="D31" i="8"/>
  <c r="L29" i="5"/>
  <c r="B29" i="8"/>
  <c r="B28" i="11" s="1"/>
  <c r="O26" i="5"/>
  <c r="E26" i="8"/>
  <c r="M24" i="5"/>
  <c r="C24" i="8"/>
  <c r="P21" i="5"/>
  <c r="F21" i="8"/>
  <c r="N19" i="5"/>
  <c r="D19" i="8"/>
  <c r="L17" i="5"/>
  <c r="B17" i="8"/>
  <c r="B16" i="11" s="1"/>
  <c r="O14" i="5"/>
  <c r="E14" i="8"/>
  <c r="M12" i="5"/>
  <c r="C12" i="8"/>
  <c r="P9" i="5"/>
  <c r="F9" i="8"/>
  <c r="M3" i="5"/>
  <c r="C3" i="8"/>
  <c r="M7" i="5"/>
  <c r="C7" i="8"/>
  <c r="N170" i="5"/>
  <c r="D170" i="8"/>
  <c r="L168" i="5"/>
  <c r="B168" i="8"/>
  <c r="B167" i="11" s="1"/>
  <c r="O165" i="5"/>
  <c r="E165" i="8"/>
  <c r="M163" i="5"/>
  <c r="C163" i="8"/>
  <c r="P160" i="5"/>
  <c r="F160" i="8"/>
  <c r="N158" i="5"/>
  <c r="D158" i="8"/>
  <c r="L156" i="5"/>
  <c r="B156" i="8"/>
  <c r="B155" i="11" s="1"/>
  <c r="O153" i="5"/>
  <c r="E153" i="8"/>
  <c r="M151" i="5"/>
  <c r="C151" i="8"/>
  <c r="P148" i="5"/>
  <c r="F148" i="8"/>
  <c r="N146" i="5"/>
  <c r="D146" i="8"/>
  <c r="L144" i="5"/>
  <c r="B144" i="8"/>
  <c r="B143" i="11" s="1"/>
  <c r="O141" i="5"/>
  <c r="E141" i="8"/>
  <c r="M139" i="5"/>
  <c r="C139" i="8"/>
  <c r="P136" i="5"/>
  <c r="F136" i="8"/>
  <c r="N134" i="5"/>
  <c r="D134" i="8"/>
  <c r="L132" i="5"/>
  <c r="B132" i="8"/>
  <c r="B131" i="11" s="1"/>
  <c r="O129" i="5"/>
  <c r="E129" i="8"/>
  <c r="M127" i="5"/>
  <c r="C127" i="8"/>
  <c r="P124" i="5"/>
  <c r="F124" i="8"/>
  <c r="N122" i="5"/>
  <c r="D122" i="8"/>
  <c r="L120" i="5"/>
  <c r="B120" i="8"/>
  <c r="B119" i="11" s="1"/>
  <c r="O117" i="5"/>
  <c r="E117" i="8"/>
  <c r="M115" i="5"/>
  <c r="C115" i="8"/>
  <c r="P112" i="5"/>
  <c r="F112" i="8"/>
  <c r="N110" i="5"/>
  <c r="D110" i="8"/>
  <c r="L108" i="5"/>
  <c r="B108" i="8"/>
  <c r="B107" i="11" s="1"/>
  <c r="O105" i="5"/>
  <c r="E105" i="8"/>
  <c r="M103" i="5"/>
  <c r="C103" i="8"/>
  <c r="P100" i="5"/>
  <c r="F100" i="8"/>
  <c r="N98" i="5"/>
  <c r="D98" i="8"/>
  <c r="L96" i="5"/>
  <c r="B96" i="8"/>
  <c r="B95" i="11" s="1"/>
  <c r="O93" i="5"/>
  <c r="E93" i="8"/>
  <c r="M91" i="5"/>
  <c r="C91" i="8"/>
  <c r="P88" i="5"/>
  <c r="F88" i="8"/>
  <c r="N86" i="5"/>
  <c r="D86" i="8"/>
  <c r="L84" i="5"/>
  <c r="B84" i="8"/>
  <c r="B83" i="11" s="1"/>
  <c r="O81" i="5"/>
  <c r="E81" i="8"/>
  <c r="M79" i="5"/>
  <c r="C79" i="8"/>
  <c r="P76" i="5"/>
  <c r="F76" i="8"/>
  <c r="N74" i="5"/>
  <c r="D74" i="8"/>
  <c r="L72" i="5"/>
  <c r="B72" i="8"/>
  <c r="B71" i="11" s="1"/>
  <c r="O69" i="5"/>
  <c r="E69" i="8"/>
  <c r="M67" i="5"/>
  <c r="C67" i="8"/>
  <c r="P64" i="5"/>
  <c r="F64" i="8"/>
  <c r="N62" i="5"/>
  <c r="D62" i="8"/>
  <c r="L60" i="5"/>
  <c r="B60" i="8"/>
  <c r="B59" i="11" s="1"/>
  <c r="O57" i="5"/>
  <c r="E57" i="8"/>
  <c r="M55" i="5"/>
  <c r="C55" i="8"/>
  <c r="P52" i="5"/>
  <c r="F52" i="8"/>
  <c r="N50" i="5"/>
  <c r="D50" i="8"/>
  <c r="L48" i="5"/>
  <c r="B48" i="8"/>
  <c r="B47" i="11" s="1"/>
  <c r="O45" i="5"/>
  <c r="E45" i="8"/>
  <c r="M43" i="5"/>
  <c r="C43" i="8"/>
  <c r="P40" i="5"/>
  <c r="F40" i="8"/>
  <c r="N38" i="5"/>
  <c r="D38" i="8"/>
  <c r="L36" i="5"/>
  <c r="B36" i="8"/>
  <c r="B35" i="11" s="1"/>
  <c r="O33" i="5"/>
  <c r="E33" i="8"/>
  <c r="M31" i="5"/>
  <c r="C31" i="8"/>
  <c r="P28" i="5"/>
  <c r="F28" i="8"/>
  <c r="N26" i="5"/>
  <c r="D26" i="8"/>
  <c r="L24" i="5"/>
  <c r="B24" i="8"/>
  <c r="B23" i="11" s="1"/>
  <c r="O21" i="5"/>
  <c r="E21" i="8"/>
  <c r="M19" i="5"/>
  <c r="C19" i="8"/>
  <c r="P16" i="5"/>
  <c r="F16" i="8"/>
  <c r="N14" i="5"/>
  <c r="D14" i="8"/>
  <c r="L12" i="5"/>
  <c r="B12" i="8"/>
  <c r="B11" i="11" s="1"/>
  <c r="O9" i="5"/>
  <c r="E9" i="8"/>
  <c r="R68" i="5"/>
  <c r="R56" i="5"/>
  <c r="R44" i="5"/>
  <c r="R32" i="5"/>
  <c r="R20" i="5"/>
  <c r="R8" i="5"/>
  <c r="N3" i="5"/>
  <c r="D3" i="8"/>
  <c r="L7" i="5"/>
  <c r="B7" i="8"/>
  <c r="B6" i="11" s="1"/>
  <c r="M170" i="5"/>
  <c r="C170" i="8"/>
  <c r="P167" i="5"/>
  <c r="F167" i="8"/>
  <c r="N165" i="5"/>
  <c r="D165" i="8"/>
  <c r="L163" i="5"/>
  <c r="B163" i="8"/>
  <c r="B162" i="11" s="1"/>
  <c r="O160" i="5"/>
  <c r="E160" i="8"/>
  <c r="M158" i="5"/>
  <c r="C158" i="8"/>
  <c r="P155" i="5"/>
  <c r="F155" i="8"/>
  <c r="N153" i="5"/>
  <c r="D153" i="8"/>
  <c r="L151" i="5"/>
  <c r="B151" i="8"/>
  <c r="B150" i="11" s="1"/>
  <c r="O148" i="5"/>
  <c r="E148" i="8"/>
  <c r="M146" i="5"/>
  <c r="C146" i="8"/>
  <c r="P143" i="5"/>
  <c r="F143" i="8"/>
  <c r="N141" i="5"/>
  <c r="D141" i="8"/>
  <c r="L139" i="5"/>
  <c r="B139" i="8"/>
  <c r="B138" i="11" s="1"/>
  <c r="M134" i="5"/>
  <c r="C134" i="8"/>
  <c r="P131" i="5"/>
  <c r="F131" i="8"/>
  <c r="N129" i="5"/>
  <c r="D129" i="8"/>
  <c r="L127" i="5"/>
  <c r="B127" i="8"/>
  <c r="B126" i="11" s="1"/>
  <c r="O124" i="5"/>
  <c r="E124" i="8"/>
  <c r="M122" i="5"/>
  <c r="C122" i="8"/>
  <c r="P119" i="5"/>
  <c r="F119" i="8"/>
  <c r="N117" i="5"/>
  <c r="D117" i="8"/>
  <c r="L115" i="5"/>
  <c r="B115" i="8"/>
  <c r="B114" i="11" s="1"/>
  <c r="O112" i="5"/>
  <c r="E112" i="8"/>
  <c r="M110" i="5"/>
  <c r="C110" i="8"/>
  <c r="P107" i="5"/>
  <c r="F107" i="8"/>
  <c r="N105" i="5"/>
  <c r="D105" i="8"/>
  <c r="L103" i="5"/>
  <c r="B103" i="8"/>
  <c r="B102" i="11" s="1"/>
  <c r="O100" i="5"/>
  <c r="E100" i="8"/>
  <c r="M98" i="5"/>
  <c r="C98" i="8"/>
  <c r="P95" i="5"/>
  <c r="F95" i="8"/>
  <c r="N93" i="5"/>
  <c r="D93" i="8"/>
  <c r="L91" i="5"/>
  <c r="B91" i="8"/>
  <c r="B90" i="11" s="1"/>
  <c r="O88" i="5"/>
  <c r="E88" i="8"/>
  <c r="M86" i="5"/>
  <c r="C86" i="8"/>
  <c r="P83" i="5"/>
  <c r="F83" i="8"/>
  <c r="N81" i="5"/>
  <c r="D81" i="8"/>
  <c r="L79" i="5"/>
  <c r="B79" i="8"/>
  <c r="B78" i="11" s="1"/>
  <c r="O76" i="5"/>
  <c r="E76" i="8"/>
  <c r="M74" i="5"/>
  <c r="C74" i="8"/>
  <c r="P71" i="5"/>
  <c r="F71" i="8"/>
  <c r="N69" i="5"/>
  <c r="D69" i="8"/>
  <c r="L67" i="5"/>
  <c r="B67" i="8"/>
  <c r="B66" i="11" s="1"/>
  <c r="O64" i="5"/>
  <c r="E64" i="8"/>
  <c r="M62" i="5"/>
  <c r="C62" i="8"/>
  <c r="P59" i="5"/>
  <c r="F59" i="8"/>
  <c r="N57" i="5"/>
  <c r="D57" i="8"/>
  <c r="L55" i="5"/>
  <c r="B55" i="8"/>
  <c r="B54" i="11" s="1"/>
  <c r="O52" i="5"/>
  <c r="E52" i="8"/>
  <c r="M50" i="5"/>
  <c r="C50" i="8"/>
  <c r="P47" i="5"/>
  <c r="F47" i="8"/>
  <c r="N45" i="5"/>
  <c r="D45" i="8"/>
  <c r="L43" i="5"/>
  <c r="B43" i="8"/>
  <c r="B42" i="11" s="1"/>
  <c r="O40" i="5"/>
  <c r="E40" i="8"/>
  <c r="M38" i="5"/>
  <c r="C38" i="8"/>
  <c r="P35" i="5"/>
  <c r="F35" i="8"/>
  <c r="N33" i="5"/>
  <c r="D33" i="8"/>
  <c r="L31" i="5"/>
  <c r="B31" i="8"/>
  <c r="B30" i="11" s="1"/>
  <c r="O28" i="5"/>
  <c r="E28" i="8"/>
  <c r="M26" i="5"/>
  <c r="C26" i="8"/>
  <c r="P23" i="5"/>
  <c r="F23" i="8"/>
  <c r="N21" i="5"/>
  <c r="D21" i="8"/>
  <c r="L19" i="5"/>
  <c r="B19" i="8"/>
  <c r="B18" i="11" s="1"/>
  <c r="O16" i="5"/>
  <c r="E16" i="8"/>
  <c r="M14" i="5"/>
  <c r="C14" i="8"/>
  <c r="P11" i="5"/>
  <c r="F11" i="8"/>
  <c r="N9" i="5"/>
  <c r="D9" i="8"/>
  <c r="R75" i="5"/>
  <c r="R63" i="5"/>
  <c r="R51" i="5"/>
  <c r="R39" i="5"/>
  <c r="R27" i="5"/>
  <c r="R15" i="5"/>
  <c r="O3" i="5"/>
  <c r="E3" i="8"/>
  <c r="P6" i="5"/>
  <c r="F6" i="8"/>
  <c r="L170" i="5"/>
  <c r="B170" i="8"/>
  <c r="B169" i="11" s="1"/>
  <c r="O167" i="5"/>
  <c r="E167" i="8"/>
  <c r="M165" i="5"/>
  <c r="C165" i="8"/>
  <c r="P162" i="5"/>
  <c r="F162" i="8"/>
  <c r="N160" i="5"/>
  <c r="D160" i="8"/>
  <c r="L158" i="5"/>
  <c r="B158" i="8"/>
  <c r="B157" i="11" s="1"/>
  <c r="O155" i="5"/>
  <c r="E155" i="8"/>
  <c r="M153" i="5"/>
  <c r="C153" i="8"/>
  <c r="P150" i="5"/>
  <c r="F150" i="8"/>
  <c r="N148" i="5"/>
  <c r="D148" i="8"/>
  <c r="L146" i="5"/>
  <c r="B146" i="8"/>
  <c r="B145" i="11" s="1"/>
  <c r="O143" i="5"/>
  <c r="E143" i="8"/>
  <c r="M141" i="5"/>
  <c r="C141" i="8"/>
  <c r="P138" i="5"/>
  <c r="F138" i="8"/>
  <c r="N136" i="5"/>
  <c r="D136" i="8"/>
  <c r="L134" i="5"/>
  <c r="B134" i="8"/>
  <c r="B133" i="11" s="1"/>
  <c r="O131" i="5"/>
  <c r="E131" i="8"/>
  <c r="M129" i="5"/>
  <c r="C129" i="8"/>
  <c r="P126" i="5"/>
  <c r="F126" i="8"/>
  <c r="N124" i="5"/>
  <c r="D124" i="8"/>
  <c r="L122" i="5"/>
  <c r="B122" i="8"/>
  <c r="B121" i="11" s="1"/>
  <c r="O119" i="5"/>
  <c r="E119" i="8"/>
  <c r="M117" i="5"/>
  <c r="C117" i="8"/>
  <c r="P114" i="5"/>
  <c r="F114" i="8"/>
  <c r="N112" i="5"/>
  <c r="D112" i="8"/>
  <c r="L110" i="5"/>
  <c r="B110" i="8"/>
  <c r="B109" i="11" s="1"/>
  <c r="O107" i="5"/>
  <c r="E107" i="8"/>
  <c r="M105" i="5"/>
  <c r="C105" i="8"/>
  <c r="P102" i="5"/>
  <c r="F102" i="8"/>
  <c r="N100" i="5"/>
  <c r="D100" i="8"/>
  <c r="L98" i="5"/>
  <c r="B98" i="8"/>
  <c r="B97" i="11" s="1"/>
  <c r="O95" i="5"/>
  <c r="E95" i="8"/>
  <c r="M93" i="5"/>
  <c r="C93" i="8"/>
  <c r="P90" i="5"/>
  <c r="F90" i="8"/>
  <c r="N88" i="5"/>
  <c r="D88" i="8"/>
  <c r="L86" i="5"/>
  <c r="B86" i="8"/>
  <c r="B85" i="11" s="1"/>
  <c r="O83" i="5"/>
  <c r="E83" i="8"/>
  <c r="M81" i="5"/>
  <c r="C81" i="8"/>
  <c r="P78" i="5"/>
  <c r="F78" i="8"/>
  <c r="N76" i="5"/>
  <c r="D76" i="8"/>
  <c r="L74" i="5"/>
  <c r="B74" i="8"/>
  <c r="B73" i="11" s="1"/>
  <c r="O71" i="5"/>
  <c r="E71" i="8"/>
  <c r="M69" i="5"/>
  <c r="C69" i="8"/>
  <c r="P66" i="5"/>
  <c r="F66" i="8"/>
  <c r="N64" i="5"/>
  <c r="D64" i="8"/>
  <c r="L62" i="5"/>
  <c r="B62" i="8"/>
  <c r="B61" i="11" s="1"/>
  <c r="O59" i="5"/>
  <c r="E59" i="8"/>
  <c r="M57" i="5"/>
  <c r="C57" i="8"/>
  <c r="P54" i="5"/>
  <c r="F54" i="8"/>
  <c r="N52" i="5"/>
  <c r="D52" i="8"/>
  <c r="L50" i="5"/>
  <c r="B50" i="8"/>
  <c r="B49" i="11" s="1"/>
  <c r="O47" i="5"/>
  <c r="E47" i="8"/>
  <c r="M45" i="5"/>
  <c r="C45" i="8"/>
  <c r="P42" i="5"/>
  <c r="F42" i="8"/>
  <c r="N40" i="5"/>
  <c r="D40" i="8"/>
  <c r="L38" i="5"/>
  <c r="B38" i="8"/>
  <c r="B37" i="11" s="1"/>
  <c r="O35" i="5"/>
  <c r="E35" i="8"/>
  <c r="M33" i="5"/>
  <c r="C33" i="8"/>
  <c r="P30" i="5"/>
  <c r="F30" i="8"/>
  <c r="N28" i="5"/>
  <c r="D28" i="8"/>
  <c r="L26" i="5"/>
  <c r="B26" i="8"/>
  <c r="B25" i="11" s="1"/>
  <c r="O23" i="5"/>
  <c r="E23" i="8"/>
  <c r="M21" i="5"/>
  <c r="C21" i="8"/>
  <c r="P18" i="5"/>
  <c r="F18" i="8"/>
  <c r="N16" i="5"/>
  <c r="D16" i="8"/>
  <c r="L14" i="5"/>
  <c r="B14" i="8"/>
  <c r="B13" i="11" s="1"/>
  <c r="O11" i="5"/>
  <c r="E11" i="8"/>
  <c r="M9" i="5"/>
  <c r="C9" i="8"/>
  <c r="P3" i="5"/>
  <c r="F3" i="8"/>
  <c r="O6" i="5"/>
  <c r="E6" i="8"/>
  <c r="P169" i="5"/>
  <c r="F169" i="8"/>
  <c r="N167" i="5"/>
  <c r="D167" i="8"/>
  <c r="L165" i="5"/>
  <c r="B165" i="8"/>
  <c r="B164" i="11" s="1"/>
  <c r="O162" i="5"/>
  <c r="E162" i="8"/>
  <c r="M160" i="5"/>
  <c r="C160" i="8"/>
  <c r="P157" i="5"/>
  <c r="F157" i="8"/>
  <c r="N155" i="5"/>
  <c r="D155" i="8"/>
  <c r="L153" i="5"/>
  <c r="B153" i="8"/>
  <c r="B152" i="11" s="1"/>
  <c r="O150" i="5"/>
  <c r="E150" i="8"/>
  <c r="M148" i="5"/>
  <c r="C148" i="8"/>
  <c r="P145" i="5"/>
  <c r="F145" i="8"/>
  <c r="N143" i="5"/>
  <c r="D143" i="8"/>
  <c r="L141" i="5"/>
  <c r="B141" i="8"/>
  <c r="B140" i="11" s="1"/>
  <c r="O138" i="5"/>
  <c r="E138" i="8"/>
  <c r="M136" i="5"/>
  <c r="C136" i="8"/>
  <c r="P133" i="5"/>
  <c r="F133" i="8"/>
  <c r="N131" i="5"/>
  <c r="D131" i="8"/>
  <c r="L129" i="5"/>
  <c r="B129" i="8"/>
  <c r="B128" i="11" s="1"/>
  <c r="O126" i="5"/>
  <c r="E126" i="8"/>
  <c r="M124" i="5"/>
  <c r="C124" i="8"/>
  <c r="P121" i="5"/>
  <c r="F121" i="8"/>
  <c r="N119" i="5"/>
  <c r="D119" i="8"/>
  <c r="L117" i="5"/>
  <c r="B117" i="8"/>
  <c r="B116" i="11" s="1"/>
  <c r="O114" i="5"/>
  <c r="E114" i="8"/>
  <c r="M112" i="5"/>
  <c r="C112" i="8"/>
  <c r="P109" i="5"/>
  <c r="F109" i="8"/>
  <c r="N107" i="5"/>
  <c r="D107" i="8"/>
  <c r="L105" i="5"/>
  <c r="B105" i="8"/>
  <c r="B104" i="11" s="1"/>
  <c r="O102" i="5"/>
  <c r="E102" i="8"/>
  <c r="M100" i="5"/>
  <c r="C100" i="8"/>
  <c r="P97" i="5"/>
  <c r="F97" i="8"/>
  <c r="N95" i="5"/>
  <c r="D95" i="8"/>
  <c r="L93" i="5"/>
  <c r="B93" i="8"/>
  <c r="B92" i="11" s="1"/>
  <c r="O90" i="5"/>
  <c r="E90" i="8"/>
  <c r="M88" i="5"/>
  <c r="C88" i="8"/>
  <c r="P85" i="5"/>
  <c r="F85" i="8"/>
  <c r="N83" i="5"/>
  <c r="D83" i="8"/>
  <c r="L81" i="5"/>
  <c r="B81" i="8"/>
  <c r="B80" i="11" s="1"/>
  <c r="O78" i="5"/>
  <c r="E78" i="8"/>
  <c r="M76" i="5"/>
  <c r="C76" i="8"/>
  <c r="P73" i="5"/>
  <c r="F73" i="8"/>
  <c r="N71" i="5"/>
  <c r="D71" i="8"/>
  <c r="L69" i="5"/>
  <c r="B69" i="8"/>
  <c r="B68" i="11" s="1"/>
  <c r="O66" i="5"/>
  <c r="E66" i="8"/>
  <c r="M64" i="5"/>
  <c r="C64" i="8"/>
  <c r="P61" i="5"/>
  <c r="F61" i="8"/>
  <c r="N59" i="5"/>
  <c r="D59" i="8"/>
  <c r="L57" i="5"/>
  <c r="B57" i="8"/>
  <c r="B56" i="11" s="1"/>
  <c r="O54" i="5"/>
  <c r="E54" i="8"/>
  <c r="M52" i="5"/>
  <c r="C52" i="8"/>
  <c r="P49" i="5"/>
  <c r="F49" i="8"/>
  <c r="N47" i="5"/>
  <c r="D47" i="8"/>
  <c r="L45" i="5"/>
  <c r="B45" i="8"/>
  <c r="B44" i="11" s="1"/>
  <c r="O42" i="5"/>
  <c r="E42" i="8"/>
  <c r="M40" i="5"/>
  <c r="C40" i="8"/>
  <c r="P37" i="5"/>
  <c r="F37" i="8"/>
  <c r="N35" i="5"/>
  <c r="D35" i="8"/>
  <c r="L33" i="5"/>
  <c r="B33" i="8"/>
  <c r="B32" i="11" s="1"/>
  <c r="O30" i="5"/>
  <c r="E30" i="8"/>
  <c r="M28" i="5"/>
  <c r="C28" i="8"/>
  <c r="P25" i="5"/>
  <c r="F25" i="8"/>
  <c r="N23" i="5"/>
  <c r="D23" i="8"/>
  <c r="L21" i="5"/>
  <c r="B21" i="8"/>
  <c r="B20" i="11" s="1"/>
  <c r="O18" i="5"/>
  <c r="E18" i="8"/>
  <c r="M16" i="5"/>
  <c r="C16" i="8"/>
  <c r="P13" i="5"/>
  <c r="F13" i="8"/>
  <c r="N11" i="5"/>
  <c r="D11" i="8"/>
  <c r="L9" i="5"/>
  <c r="B9" i="8"/>
  <c r="B8" i="11" s="1"/>
  <c r="R53" i="5"/>
  <c r="R41" i="5"/>
  <c r="R29" i="5"/>
  <c r="R17" i="5"/>
  <c r="P4" i="5"/>
  <c r="F4" i="8"/>
  <c r="N6" i="5"/>
  <c r="D6" i="8"/>
  <c r="O169" i="5"/>
  <c r="E169" i="8"/>
  <c r="M167" i="5"/>
  <c r="C167" i="8"/>
  <c r="P164" i="5"/>
  <c r="F164" i="8"/>
  <c r="N162" i="5"/>
  <c r="D162" i="8"/>
  <c r="L160" i="5"/>
  <c r="B160" i="8"/>
  <c r="B159" i="11" s="1"/>
  <c r="O157" i="5"/>
  <c r="E157" i="8"/>
  <c r="M155" i="5"/>
  <c r="C155" i="8"/>
  <c r="P152" i="5"/>
  <c r="F152" i="8"/>
  <c r="N150" i="5"/>
  <c r="D150" i="8"/>
  <c r="L148" i="5"/>
  <c r="B148" i="8"/>
  <c r="B147" i="11" s="1"/>
  <c r="O145" i="5"/>
  <c r="E145" i="8"/>
  <c r="M143" i="5"/>
  <c r="C143" i="8"/>
  <c r="P140" i="5"/>
  <c r="F140" i="8"/>
  <c r="N138" i="5"/>
  <c r="D138" i="8"/>
  <c r="L136" i="5"/>
  <c r="B136" i="8"/>
  <c r="B135" i="11" s="1"/>
  <c r="O133" i="5"/>
  <c r="E133" i="8"/>
  <c r="M131" i="5"/>
  <c r="C131" i="8"/>
  <c r="P128" i="5"/>
  <c r="F128" i="8"/>
  <c r="N126" i="5"/>
  <c r="D126" i="8"/>
  <c r="L124" i="5"/>
  <c r="B124" i="8"/>
  <c r="B123" i="11" s="1"/>
  <c r="O121" i="5"/>
  <c r="E121" i="8"/>
  <c r="M119" i="5"/>
  <c r="C119" i="8"/>
  <c r="P116" i="5"/>
  <c r="F116" i="8"/>
  <c r="N114" i="5"/>
  <c r="D114" i="8"/>
  <c r="L112" i="5"/>
  <c r="B112" i="8"/>
  <c r="B111" i="11" s="1"/>
  <c r="O109" i="5"/>
  <c r="E109" i="8"/>
  <c r="M107" i="5"/>
  <c r="C107" i="8"/>
  <c r="P104" i="5"/>
  <c r="F104" i="8"/>
  <c r="N102" i="5"/>
  <c r="D102" i="8"/>
  <c r="L100" i="5"/>
  <c r="B100" i="8"/>
  <c r="B99" i="11" s="1"/>
  <c r="O97" i="5"/>
  <c r="E97" i="8"/>
  <c r="M95" i="5"/>
  <c r="C95" i="8"/>
  <c r="P92" i="5"/>
  <c r="F92" i="8"/>
  <c r="N90" i="5"/>
  <c r="D90" i="8"/>
  <c r="L88" i="5"/>
  <c r="B88" i="8"/>
  <c r="B87" i="11" s="1"/>
  <c r="O85" i="5"/>
  <c r="E85" i="8"/>
  <c r="M83" i="5"/>
  <c r="C83" i="8"/>
  <c r="P80" i="5"/>
  <c r="F80" i="8"/>
  <c r="N78" i="5"/>
  <c r="D78" i="8"/>
  <c r="L76" i="5"/>
  <c r="B76" i="8"/>
  <c r="B75" i="11" s="1"/>
  <c r="O73" i="5"/>
  <c r="E73" i="8"/>
  <c r="M71" i="5"/>
  <c r="C71" i="8"/>
  <c r="P68" i="5"/>
  <c r="F68" i="8"/>
  <c r="N66" i="5"/>
  <c r="D66" i="8"/>
  <c r="L64" i="5"/>
  <c r="B64" i="8"/>
  <c r="B63" i="11" s="1"/>
  <c r="O61" i="5"/>
  <c r="E61" i="8"/>
  <c r="M59" i="5"/>
  <c r="C59" i="8"/>
  <c r="P56" i="5"/>
  <c r="F56" i="8"/>
  <c r="N54" i="5"/>
  <c r="D54" i="8"/>
  <c r="L52" i="5"/>
  <c r="B52" i="8"/>
  <c r="B51" i="11" s="1"/>
  <c r="O49" i="5"/>
  <c r="E49" i="8"/>
  <c r="M47" i="5"/>
  <c r="C47" i="8"/>
  <c r="P44" i="5"/>
  <c r="F44" i="8"/>
  <c r="N42" i="5"/>
  <c r="D42" i="8"/>
  <c r="L40" i="5"/>
  <c r="B40" i="8"/>
  <c r="B39" i="11" s="1"/>
  <c r="O37" i="5"/>
  <c r="E37" i="8"/>
  <c r="M35" i="5"/>
  <c r="C35" i="8"/>
  <c r="P32" i="5"/>
  <c r="F32" i="8"/>
  <c r="N30" i="5"/>
  <c r="D30" i="8"/>
  <c r="L28" i="5"/>
  <c r="B28" i="8"/>
  <c r="B27" i="11" s="1"/>
  <c r="O25" i="5"/>
  <c r="E25" i="8"/>
  <c r="M23" i="5"/>
  <c r="C23" i="8"/>
  <c r="P20" i="5"/>
  <c r="F20" i="8"/>
  <c r="N18" i="5"/>
  <c r="D18" i="8"/>
  <c r="L16" i="5"/>
  <c r="B16" i="8"/>
  <c r="B15" i="11" s="1"/>
  <c r="O13" i="5"/>
  <c r="E13" i="8"/>
  <c r="M11" i="5"/>
  <c r="C11" i="8"/>
  <c r="P8" i="5"/>
  <c r="F8" i="8"/>
  <c r="O136" i="5"/>
  <c r="Q39" i="5" l="1"/>
  <c r="T39" i="5" s="1"/>
  <c r="Q111" i="5"/>
  <c r="T111" i="5" s="1"/>
  <c r="Q22" i="5"/>
  <c r="T22" i="5" s="1"/>
  <c r="Q94" i="5"/>
  <c r="T94" i="5" s="1"/>
  <c r="Q166" i="5"/>
  <c r="T166" i="5" s="1"/>
  <c r="Q163" i="5"/>
  <c r="T163" i="5" s="1"/>
  <c r="Q77" i="5"/>
  <c r="T77" i="5" s="1"/>
  <c r="Q149" i="5"/>
  <c r="T149" i="5" s="1"/>
  <c r="Q27" i="5"/>
  <c r="T27" i="5" s="1"/>
  <c r="Q99" i="5"/>
  <c r="T99" i="5" s="1"/>
  <c r="Q112" i="5"/>
  <c r="T112" i="5" s="1"/>
  <c r="Q40" i="5"/>
  <c r="T40" i="5" s="1"/>
  <c r="Q69" i="5"/>
  <c r="T69" i="5" s="1"/>
  <c r="Q57" i="5"/>
  <c r="T57" i="5" s="1"/>
  <c r="Q129" i="5"/>
  <c r="T129" i="5" s="1"/>
  <c r="Q60" i="5"/>
  <c r="T60" i="5" s="1"/>
  <c r="Q132" i="5"/>
  <c r="T132" i="5" s="1"/>
  <c r="Q165" i="5"/>
  <c r="T165" i="5" s="1"/>
  <c r="Q79" i="5"/>
  <c r="T79" i="5" s="1"/>
  <c r="Q139" i="5"/>
  <c r="T139" i="5" s="1"/>
  <c r="Q70" i="5"/>
  <c r="T70" i="5" s="1"/>
  <c r="Q142" i="5"/>
  <c r="T142" i="5" s="1"/>
  <c r="Q76" i="5"/>
  <c r="T76" i="5" s="1"/>
  <c r="Q34" i="5"/>
  <c r="T34" i="5" s="1"/>
  <c r="Q106" i="5"/>
  <c r="T106" i="5" s="1"/>
  <c r="Q51" i="5"/>
  <c r="T51" i="5" s="1"/>
  <c r="Q148" i="5"/>
  <c r="T148" i="5" s="1"/>
  <c r="Q151" i="5"/>
  <c r="T151" i="5" s="1"/>
  <c r="Q21" i="5"/>
  <c r="T21" i="5" s="1"/>
  <c r="Q93" i="5"/>
  <c r="T93" i="5" s="1"/>
  <c r="Q38" i="5"/>
  <c r="T38" i="5" s="1"/>
  <c r="Q110" i="5"/>
  <c r="T110" i="5" s="1"/>
  <c r="Q63" i="5"/>
  <c r="T63" i="5" s="1"/>
  <c r="Q135" i="5"/>
  <c r="T135" i="5" s="1"/>
  <c r="Q43" i="5"/>
  <c r="T43" i="5" s="1"/>
  <c r="Q41" i="5"/>
  <c r="T41" i="5" s="1"/>
  <c r="Q113" i="5"/>
  <c r="T113" i="5" s="1"/>
  <c r="Q16" i="5"/>
  <c r="T16" i="5" s="1"/>
  <c r="Q88" i="5"/>
  <c r="T88" i="5" s="1"/>
  <c r="Q55" i="5"/>
  <c r="T55" i="5" s="1"/>
  <c r="Q24" i="5"/>
  <c r="T24" i="5" s="1"/>
  <c r="Q96" i="5"/>
  <c r="T96" i="5" s="1"/>
  <c r="Q168" i="5"/>
  <c r="T168" i="5" s="1"/>
  <c r="Q115" i="5"/>
  <c r="Q17" i="5"/>
  <c r="T17" i="5" s="1"/>
  <c r="Q89" i="5"/>
  <c r="T89" i="5" s="1"/>
  <c r="Q161" i="5"/>
  <c r="T161" i="5" s="1"/>
  <c r="Q123" i="5"/>
  <c r="T123" i="5" s="1"/>
  <c r="Q28" i="5"/>
  <c r="T28" i="5" s="1"/>
  <c r="Q67" i="5"/>
  <c r="T67" i="5" s="1"/>
  <c r="Q100" i="5"/>
  <c r="T100" i="5" s="1"/>
  <c r="Q64" i="5"/>
  <c r="Q31" i="5"/>
  <c r="Q35" i="5"/>
  <c r="Q107" i="5"/>
  <c r="Q18" i="5"/>
  <c r="Q90" i="5"/>
  <c r="Q162" i="5"/>
  <c r="Q103" i="5"/>
  <c r="Q33" i="5"/>
  <c r="Q105" i="5"/>
  <c r="Q50" i="5"/>
  <c r="Q122" i="5"/>
  <c r="Q72" i="5"/>
  <c r="Q144" i="5"/>
  <c r="Q56" i="5"/>
  <c r="Q128" i="5"/>
  <c r="Q73" i="5"/>
  <c r="Q145" i="5"/>
  <c r="Q136" i="5"/>
  <c r="Q52" i="5"/>
  <c r="Q124" i="5"/>
  <c r="Q19" i="5"/>
  <c r="Q91" i="5"/>
  <c r="Q65" i="5"/>
  <c r="Q137" i="5"/>
  <c r="Q10" i="5"/>
  <c r="Q82" i="5"/>
  <c r="Q154" i="5"/>
  <c r="Q23" i="5"/>
  <c r="Q95" i="5"/>
  <c r="Q167" i="5"/>
  <c r="Q6" i="5"/>
  <c r="Q78" i="5"/>
  <c r="Q150" i="5"/>
  <c r="Q44" i="5"/>
  <c r="Q116" i="5"/>
  <c r="Q61" i="5"/>
  <c r="Q133" i="5"/>
  <c r="Q53" i="5"/>
  <c r="Q125" i="5"/>
  <c r="Q5" i="5"/>
  <c r="Q15" i="5"/>
  <c r="Q87" i="5"/>
  <c r="Q159" i="5"/>
  <c r="Q11" i="5"/>
  <c r="Q83" i="5"/>
  <c r="Q155" i="5"/>
  <c r="Q66" i="5"/>
  <c r="Q138" i="5"/>
  <c r="Q9" i="5"/>
  <c r="Q81" i="5"/>
  <c r="Q153" i="5"/>
  <c r="Q26" i="5"/>
  <c r="Q98" i="5"/>
  <c r="Q170" i="5"/>
  <c r="Q48" i="5"/>
  <c r="Q120" i="5"/>
  <c r="Q32" i="5"/>
  <c r="Q104" i="5"/>
  <c r="Q49" i="5"/>
  <c r="Q121" i="5"/>
  <c r="Q58" i="5"/>
  <c r="Q130" i="5"/>
  <c r="Q75" i="5"/>
  <c r="Q147" i="5"/>
  <c r="Q71" i="5"/>
  <c r="Q143" i="5"/>
  <c r="Q54" i="5"/>
  <c r="Q126" i="5"/>
  <c r="Q141" i="5"/>
  <c r="Q14" i="5"/>
  <c r="Q86" i="5"/>
  <c r="Q158" i="5"/>
  <c r="Q36" i="5"/>
  <c r="Q108" i="5"/>
  <c r="Q20" i="5"/>
  <c r="Q92" i="5"/>
  <c r="Q164" i="5"/>
  <c r="Q4" i="5"/>
  <c r="Q37" i="5"/>
  <c r="Q109" i="5"/>
  <c r="Q160" i="5"/>
  <c r="Q127" i="5"/>
  <c r="Q7" i="5"/>
  <c r="Q29" i="5"/>
  <c r="Q101" i="5"/>
  <c r="Q3" i="5"/>
  <c r="Q46" i="5"/>
  <c r="Q118" i="5"/>
  <c r="Q59" i="5"/>
  <c r="Q131" i="5"/>
  <c r="Q42" i="5"/>
  <c r="Q114" i="5"/>
  <c r="Q74" i="5"/>
  <c r="Q146" i="5"/>
  <c r="Q8" i="5"/>
  <c r="Q80" i="5"/>
  <c r="Q152" i="5"/>
  <c r="Q25" i="5"/>
  <c r="Q97" i="5"/>
  <c r="Q169" i="5"/>
  <c r="T115" i="5"/>
  <c r="Q47" i="5"/>
  <c r="Q119" i="5"/>
  <c r="Q30" i="5"/>
  <c r="Q102" i="5"/>
  <c r="Q45" i="5"/>
  <c r="Q117" i="5"/>
  <c r="Q62" i="5"/>
  <c r="Q134" i="5"/>
  <c r="Q12" i="5"/>
  <c r="Q84" i="5"/>
  <c r="Q156" i="5"/>
  <c r="Q68" i="5"/>
  <c r="Q140" i="5"/>
  <c r="Q13" i="5"/>
  <c r="Q85" i="5"/>
  <c r="Q157" i="5"/>
  <c r="T104" i="5" l="1"/>
  <c r="T153" i="5"/>
  <c r="AA142" i="5"/>
  <c r="J142" i="8" s="1"/>
  <c r="AB142" i="5"/>
  <c r="K142" i="8" s="1"/>
  <c r="U142" i="5"/>
  <c r="T124" i="5"/>
  <c r="T157" i="5"/>
  <c r="T134" i="5"/>
  <c r="T30" i="5"/>
  <c r="T8" i="5"/>
  <c r="AA24" i="5"/>
  <c r="J24" i="8" s="1"/>
  <c r="AB24" i="5"/>
  <c r="K24" i="8" s="1"/>
  <c r="Z24" i="5"/>
  <c r="I24" i="8" s="1"/>
  <c r="U24" i="5"/>
  <c r="AB63" i="5"/>
  <c r="K63" i="8" s="1"/>
  <c r="U63" i="5"/>
  <c r="T109" i="5"/>
  <c r="AB69" i="5"/>
  <c r="K69" i="8" s="1"/>
  <c r="AA69" i="5"/>
  <c r="J69" i="8" s="1"/>
  <c r="Z69" i="5"/>
  <c r="I69" i="8" s="1"/>
  <c r="U69" i="5"/>
  <c r="T143" i="5"/>
  <c r="T147" i="5"/>
  <c r="T32" i="5"/>
  <c r="T81" i="5"/>
  <c r="T159" i="5"/>
  <c r="T53" i="5"/>
  <c r="AB139" i="5"/>
  <c r="K139" i="8" s="1"/>
  <c r="AA139" i="5"/>
  <c r="J139" i="8" s="1"/>
  <c r="U139" i="5"/>
  <c r="Z139" i="5"/>
  <c r="I139" i="8" s="1"/>
  <c r="T61" i="5"/>
  <c r="T150" i="5"/>
  <c r="T52" i="5"/>
  <c r="T50" i="5"/>
  <c r="AB39" i="5"/>
  <c r="K39" i="8" s="1"/>
  <c r="AA39" i="5"/>
  <c r="J39" i="8" s="1"/>
  <c r="Z39" i="5"/>
  <c r="I39" i="8" s="1"/>
  <c r="U39" i="5"/>
  <c r="AA113" i="5"/>
  <c r="J113" i="8" s="1"/>
  <c r="AB113" i="5"/>
  <c r="K113" i="8" s="1"/>
  <c r="Z113" i="5"/>
  <c r="I113" i="8" s="1"/>
  <c r="U113" i="5"/>
  <c r="T125" i="5"/>
  <c r="T133" i="5"/>
  <c r="T122" i="5"/>
  <c r="AA93" i="5"/>
  <c r="J93" i="8" s="1"/>
  <c r="Z93" i="5"/>
  <c r="I93" i="8" s="1"/>
  <c r="AB93" i="5"/>
  <c r="K93" i="8" s="1"/>
  <c r="U93" i="5"/>
  <c r="T85" i="5"/>
  <c r="T62" i="5"/>
  <c r="T169" i="5"/>
  <c r="AB88" i="5"/>
  <c r="K88" i="8" s="1"/>
  <c r="U88" i="5"/>
  <c r="T37" i="5"/>
  <c r="T71" i="5"/>
  <c r="T75" i="5"/>
  <c r="AB41" i="5"/>
  <c r="K41" i="8" s="1"/>
  <c r="Z41" i="5"/>
  <c r="I41" i="8" s="1"/>
  <c r="AA41" i="5"/>
  <c r="J41" i="8" s="1"/>
  <c r="U41" i="5"/>
  <c r="U67" i="5"/>
  <c r="T9" i="5"/>
  <c r="T155" i="5"/>
  <c r="T87" i="5"/>
  <c r="AB70" i="5"/>
  <c r="K70" i="8" s="1"/>
  <c r="U70" i="5"/>
  <c r="AA132" i="5"/>
  <c r="J132" i="8" s="1"/>
  <c r="AB132" i="5"/>
  <c r="K132" i="8" s="1"/>
  <c r="U132" i="5"/>
  <c r="Z132" i="5"/>
  <c r="I132" i="8" s="1"/>
  <c r="T78" i="5"/>
  <c r="T145" i="5"/>
  <c r="T107" i="5"/>
  <c r="T31" i="5"/>
  <c r="T102" i="5"/>
  <c r="T160" i="5"/>
  <c r="T170" i="5"/>
  <c r="T15" i="5"/>
  <c r="T5" i="5"/>
  <c r="AB79" i="5"/>
  <c r="K79" i="8" s="1"/>
  <c r="AA79" i="5"/>
  <c r="J79" i="8" s="1"/>
  <c r="U79" i="5"/>
  <c r="Z79" i="5"/>
  <c r="I79" i="8" s="1"/>
  <c r="T6" i="5"/>
  <c r="T137" i="5"/>
  <c r="AB151" i="5"/>
  <c r="K151" i="8" s="1"/>
  <c r="U151" i="5"/>
  <c r="T136" i="5"/>
  <c r="T73" i="5"/>
  <c r="T35" i="5"/>
  <c r="AA166" i="5"/>
  <c r="J166" i="8" s="1"/>
  <c r="Z166" i="5"/>
  <c r="I166" i="8" s="1"/>
  <c r="U166" i="5"/>
  <c r="T80" i="5"/>
  <c r="T4" i="5"/>
  <c r="T158" i="5"/>
  <c r="T83" i="5"/>
  <c r="T119" i="5"/>
  <c r="AA106" i="5"/>
  <c r="J106" i="8" s="1"/>
  <c r="Z106" i="5"/>
  <c r="I106" i="8" s="1"/>
  <c r="U106" i="5"/>
  <c r="T25" i="5"/>
  <c r="AA16" i="5"/>
  <c r="J16" i="8" s="1"/>
  <c r="Z16" i="5"/>
  <c r="I16" i="8" s="1"/>
  <c r="U16" i="5"/>
  <c r="T86" i="5"/>
  <c r="T121" i="5"/>
  <c r="T98" i="5"/>
  <c r="T11" i="5"/>
  <c r="AB60" i="5"/>
  <c r="K60" i="8" s="1"/>
  <c r="U60" i="5"/>
  <c r="T65" i="5"/>
  <c r="T91" i="5"/>
  <c r="T144" i="5"/>
  <c r="U76" i="5"/>
  <c r="AB76" i="5"/>
  <c r="K76" i="8" s="1"/>
  <c r="AA112" i="5"/>
  <c r="J112" i="8" s="1"/>
  <c r="AB112" i="5"/>
  <c r="K112" i="8" s="1"/>
  <c r="U112" i="5"/>
  <c r="T19" i="5"/>
  <c r="T72" i="5"/>
  <c r="AA163" i="5"/>
  <c r="J163" i="8" s="1"/>
  <c r="AB163" i="5"/>
  <c r="K163" i="8" s="1"/>
  <c r="U163" i="5"/>
  <c r="AA94" i="5"/>
  <c r="J94" i="8" s="1"/>
  <c r="AB94" i="5"/>
  <c r="K94" i="8" s="1"/>
  <c r="Z94" i="5"/>
  <c r="I94" i="8" s="1"/>
  <c r="U94" i="5"/>
  <c r="T64" i="5"/>
  <c r="AA148" i="5"/>
  <c r="J148" i="8" s="1"/>
  <c r="Z148" i="5"/>
  <c r="I148" i="8" s="1"/>
  <c r="U148" i="5"/>
  <c r="T156" i="5"/>
  <c r="AA51" i="5"/>
  <c r="J51" i="8" s="1"/>
  <c r="Z51" i="5"/>
  <c r="I51" i="8" s="1"/>
  <c r="U51" i="5"/>
  <c r="AB51" i="5"/>
  <c r="K51" i="8" s="1"/>
  <c r="AA161" i="5"/>
  <c r="J161" i="8" s="1"/>
  <c r="Z161" i="5"/>
  <c r="I161" i="8" s="1"/>
  <c r="U161" i="5"/>
  <c r="T114" i="5"/>
  <c r="T14" i="5"/>
  <c r="T26" i="5"/>
  <c r="T84" i="5"/>
  <c r="AA34" i="5"/>
  <c r="J34" i="8" s="1"/>
  <c r="U34" i="5"/>
  <c r="T42" i="5"/>
  <c r="Z100" i="5"/>
  <c r="I100" i="8" s="1"/>
  <c r="U100" i="5"/>
  <c r="AB110" i="5"/>
  <c r="K110" i="8" s="1"/>
  <c r="Z110" i="5"/>
  <c r="I110" i="8" s="1"/>
  <c r="U110" i="5"/>
  <c r="T116" i="5"/>
  <c r="T154" i="5"/>
  <c r="T103" i="5"/>
  <c r="T13" i="5"/>
  <c r="AA123" i="5"/>
  <c r="J123" i="8" s="1"/>
  <c r="AB123" i="5"/>
  <c r="K123" i="8" s="1"/>
  <c r="Z123" i="5"/>
  <c r="I123" i="8" s="1"/>
  <c r="U123" i="5"/>
  <c r="T97" i="5"/>
  <c r="T47" i="5"/>
  <c r="T49" i="5"/>
  <c r="T12" i="5"/>
  <c r="AB89" i="5"/>
  <c r="K89" i="8" s="1"/>
  <c r="U89" i="5"/>
  <c r="AB115" i="5"/>
  <c r="K115" i="8" s="1"/>
  <c r="AA115" i="5"/>
  <c r="J115" i="8" s="1"/>
  <c r="U115" i="5"/>
  <c r="Z115" i="5"/>
  <c r="I115" i="8" s="1"/>
  <c r="T146" i="5"/>
  <c r="T101" i="5"/>
  <c r="T127" i="5"/>
  <c r="AA28" i="5"/>
  <c r="J28" i="8" s="1"/>
  <c r="U28" i="5"/>
  <c r="Z28" i="5"/>
  <c r="I28" i="8" s="1"/>
  <c r="T108" i="5"/>
  <c r="T44" i="5"/>
  <c r="T82" i="5"/>
  <c r="AA22" i="5"/>
  <c r="J22" i="8" s="1"/>
  <c r="AB22" i="5"/>
  <c r="K22" i="8" s="1"/>
  <c r="Z22" i="5"/>
  <c r="I22" i="8" s="1"/>
  <c r="U22" i="5"/>
  <c r="AB149" i="5"/>
  <c r="K149" i="8" s="1"/>
  <c r="AA149" i="5"/>
  <c r="J149" i="8" s="1"/>
  <c r="Z149" i="5"/>
  <c r="I149" i="8" s="1"/>
  <c r="U149" i="5"/>
  <c r="T10" i="5"/>
  <c r="T105" i="5"/>
  <c r="T162" i="5"/>
  <c r="T74" i="5"/>
  <c r="T29" i="5"/>
  <c r="T36" i="5"/>
  <c r="T120" i="5"/>
  <c r="T140" i="5"/>
  <c r="T117" i="5"/>
  <c r="AB17" i="5"/>
  <c r="K17" i="8" s="1"/>
  <c r="U17" i="5"/>
  <c r="AA43" i="5"/>
  <c r="J43" i="8" s="1"/>
  <c r="AB43" i="5"/>
  <c r="K43" i="8" s="1"/>
  <c r="Z43" i="5"/>
  <c r="I43" i="8" s="1"/>
  <c r="U43" i="5"/>
  <c r="U168" i="5"/>
  <c r="T118" i="5"/>
  <c r="T7" i="5"/>
  <c r="AB55" i="5"/>
  <c r="K55" i="8" s="1"/>
  <c r="AA55" i="5"/>
  <c r="J55" i="8" s="1"/>
  <c r="U55" i="5"/>
  <c r="T164" i="5"/>
  <c r="T126" i="5"/>
  <c r="T130" i="5"/>
  <c r="T48" i="5"/>
  <c r="T138" i="5"/>
  <c r="T167" i="5"/>
  <c r="AB99" i="5"/>
  <c r="K99" i="8" s="1"/>
  <c r="U99" i="5"/>
  <c r="T128" i="5"/>
  <c r="T33" i="5"/>
  <c r="T90" i="5"/>
  <c r="AA77" i="5"/>
  <c r="J77" i="8" s="1"/>
  <c r="AB77" i="5"/>
  <c r="K77" i="8" s="1"/>
  <c r="U77" i="5"/>
  <c r="T68" i="5"/>
  <c r="T45" i="5"/>
  <c r="T131" i="5"/>
  <c r="T46" i="5"/>
  <c r="T92" i="5"/>
  <c r="T54" i="5"/>
  <c r="T58" i="5"/>
  <c r="T66" i="5"/>
  <c r="AA40" i="5"/>
  <c r="J40" i="8" s="1"/>
  <c r="AB40" i="5"/>
  <c r="K40" i="8" s="1"/>
  <c r="Z40" i="5"/>
  <c r="I40" i="8" s="1"/>
  <c r="U40" i="5"/>
  <c r="T95" i="5"/>
  <c r="T56" i="5"/>
  <c r="AB38" i="5"/>
  <c r="K38" i="8" s="1"/>
  <c r="Z38" i="5"/>
  <c r="I38" i="8" s="1"/>
  <c r="AA38" i="5"/>
  <c r="J38" i="8" s="1"/>
  <c r="U38" i="5"/>
  <c r="T18" i="5"/>
  <c r="AB129" i="5"/>
  <c r="K129" i="8" s="1"/>
  <c r="AA129" i="5"/>
  <c r="J129" i="8" s="1"/>
  <c r="U129" i="5"/>
  <c r="AA57" i="5"/>
  <c r="J57" i="8" s="1"/>
  <c r="Z57" i="5"/>
  <c r="I57" i="8" s="1"/>
  <c r="U57" i="5"/>
  <c r="T152" i="5"/>
  <c r="AB96" i="5"/>
  <c r="K96" i="8" s="1"/>
  <c r="Z96" i="5"/>
  <c r="I96" i="8" s="1"/>
  <c r="AA96" i="5"/>
  <c r="J96" i="8" s="1"/>
  <c r="U96" i="5"/>
  <c r="T59" i="5"/>
  <c r="AB135" i="5"/>
  <c r="K135" i="8" s="1"/>
  <c r="Z135" i="5"/>
  <c r="I135" i="8" s="1"/>
  <c r="U135" i="5"/>
  <c r="T3" i="5"/>
  <c r="T20" i="5"/>
  <c r="T141" i="5"/>
  <c r="AB21" i="5"/>
  <c r="K21" i="8" s="1"/>
  <c r="U21" i="5"/>
  <c r="Z21" i="5"/>
  <c r="I21" i="8" s="1"/>
  <c r="T23" i="5"/>
  <c r="AB27" i="5"/>
  <c r="K27" i="8" s="1"/>
  <c r="AA27" i="5"/>
  <c r="J27" i="8" s="1"/>
  <c r="U27" i="5"/>
  <c r="Z27" i="5"/>
  <c r="I27" i="8" s="1"/>
  <c r="AB111" i="5"/>
  <c r="K111" i="8" s="1"/>
  <c r="AA111" i="5"/>
  <c r="J111" i="8" s="1"/>
  <c r="Z111" i="5"/>
  <c r="I111" i="8" s="1"/>
  <c r="U111" i="5"/>
  <c r="Z165" i="5"/>
  <c r="I165" i="8" s="1"/>
  <c r="U165" i="5"/>
  <c r="AB44" i="5" l="1"/>
  <c r="K44" i="8" s="1"/>
  <c r="AA44" i="5"/>
  <c r="J44" i="8" s="1"/>
  <c r="U44" i="5"/>
  <c r="Z44" i="5"/>
  <c r="I44" i="8" s="1"/>
  <c r="V40" i="5"/>
  <c r="S40" i="5"/>
  <c r="U126" i="5"/>
  <c r="V135" i="5"/>
  <c r="S135" i="5"/>
  <c r="AA56" i="5"/>
  <c r="J56" i="8" s="1"/>
  <c r="AB56" i="5"/>
  <c r="K56" i="8" s="1"/>
  <c r="Z56" i="5"/>
  <c r="I56" i="8" s="1"/>
  <c r="U56" i="5"/>
  <c r="V77" i="5"/>
  <c r="S77" i="5"/>
  <c r="U162" i="5"/>
  <c r="AA162" i="5"/>
  <c r="J162" i="8" s="1"/>
  <c r="AA154" i="5"/>
  <c r="J154" i="8" s="1"/>
  <c r="U154" i="5"/>
  <c r="U64" i="5"/>
  <c r="AA64" i="5"/>
  <c r="J64" i="8" s="1"/>
  <c r="AB80" i="5"/>
  <c r="K80" i="8" s="1"/>
  <c r="AA80" i="5"/>
  <c r="J80" i="8" s="1"/>
  <c r="Z80" i="5"/>
  <c r="I80" i="8" s="1"/>
  <c r="U80" i="5"/>
  <c r="V151" i="5"/>
  <c r="S151" i="5"/>
  <c r="V79" i="5"/>
  <c r="S79" i="5"/>
  <c r="AB15" i="5"/>
  <c r="K15" i="8" s="1"/>
  <c r="U15" i="5"/>
  <c r="AA15" i="5"/>
  <c r="J15" i="8" s="1"/>
  <c r="AB87" i="5"/>
  <c r="K87" i="8" s="1"/>
  <c r="U87" i="5"/>
  <c r="AA87" i="5"/>
  <c r="J87" i="8" s="1"/>
  <c r="Z87" i="5"/>
  <c r="I87" i="8" s="1"/>
  <c r="AA85" i="5"/>
  <c r="J85" i="8" s="1"/>
  <c r="AB85" i="5"/>
  <c r="K85" i="8" s="1"/>
  <c r="U85" i="5"/>
  <c r="AA52" i="5"/>
  <c r="J52" i="8" s="1"/>
  <c r="AB52" i="5"/>
  <c r="K52" i="8" s="1"/>
  <c r="U52" i="5"/>
  <c r="AB147" i="5"/>
  <c r="K147" i="8" s="1"/>
  <c r="Z147" i="5"/>
  <c r="I147" i="8" s="1"/>
  <c r="U147" i="5"/>
  <c r="AB109" i="5"/>
  <c r="K109" i="8" s="1"/>
  <c r="AA109" i="5"/>
  <c r="J109" i="8" s="1"/>
  <c r="U109" i="5"/>
  <c r="Z157" i="5"/>
  <c r="I157" i="8" s="1"/>
  <c r="AB157" i="5"/>
  <c r="K157" i="8" s="1"/>
  <c r="U157" i="5"/>
  <c r="AA157" i="5"/>
  <c r="J157" i="8" s="1"/>
  <c r="AA153" i="5"/>
  <c r="J153" i="8" s="1"/>
  <c r="AB153" i="5"/>
  <c r="K153" i="8" s="1"/>
  <c r="Z153" i="5"/>
  <c r="I153" i="8" s="1"/>
  <c r="U153" i="5"/>
  <c r="V96" i="5"/>
  <c r="S96" i="5"/>
  <c r="AB7" i="5"/>
  <c r="K7" i="8" s="1"/>
  <c r="U7" i="5"/>
  <c r="AA7" i="5"/>
  <c r="J7" i="8" s="1"/>
  <c r="AA125" i="5"/>
  <c r="J125" i="8" s="1"/>
  <c r="AB125" i="5"/>
  <c r="K125" i="8" s="1"/>
  <c r="Z125" i="5"/>
  <c r="I125" i="8" s="1"/>
  <c r="U125" i="5"/>
  <c r="U61" i="5"/>
  <c r="AB61" i="5"/>
  <c r="K61" i="8" s="1"/>
  <c r="AA20" i="5"/>
  <c r="J20" i="8" s="1"/>
  <c r="U20" i="5"/>
  <c r="V168" i="5"/>
  <c r="S168" i="5"/>
  <c r="AB10" i="5"/>
  <c r="K10" i="8" s="1"/>
  <c r="U10" i="5"/>
  <c r="AA146" i="5"/>
  <c r="J146" i="8" s="1"/>
  <c r="AB146" i="5"/>
  <c r="K146" i="8" s="1"/>
  <c r="U146" i="5"/>
  <c r="AB47" i="5"/>
  <c r="K47" i="8" s="1"/>
  <c r="AA47" i="5"/>
  <c r="J47" i="8" s="1"/>
  <c r="U47" i="5"/>
  <c r="Z47" i="5"/>
  <c r="I47" i="8" s="1"/>
  <c r="AA103" i="5"/>
  <c r="J103" i="8" s="1"/>
  <c r="AB103" i="5"/>
  <c r="K103" i="8" s="1"/>
  <c r="Z103" i="5"/>
  <c r="I103" i="8" s="1"/>
  <c r="U103" i="5"/>
  <c r="V34" i="5"/>
  <c r="S34" i="5"/>
  <c r="AA84" i="5"/>
  <c r="J84" i="8" s="1"/>
  <c r="AB84" i="5"/>
  <c r="K84" i="8" s="1"/>
  <c r="U84" i="5"/>
  <c r="V60" i="5"/>
  <c r="S60" i="5"/>
  <c r="AA11" i="5"/>
  <c r="J11" i="8" s="1"/>
  <c r="AB11" i="5"/>
  <c r="K11" i="8" s="1"/>
  <c r="U11" i="5"/>
  <c r="V16" i="5"/>
  <c r="S16" i="5"/>
  <c r="V132" i="5"/>
  <c r="S132" i="5"/>
  <c r="U155" i="5"/>
  <c r="Z155" i="5"/>
  <c r="I155" i="8" s="1"/>
  <c r="V67" i="5"/>
  <c r="S67" i="5"/>
  <c r="V93" i="5"/>
  <c r="S93" i="5"/>
  <c r="Z143" i="5"/>
  <c r="I143" i="8" s="1"/>
  <c r="U143" i="5"/>
  <c r="Z104" i="5"/>
  <c r="I104" i="8" s="1"/>
  <c r="AB104" i="5"/>
  <c r="K104" i="8" s="1"/>
  <c r="AA104" i="5"/>
  <c r="J104" i="8" s="1"/>
  <c r="U104" i="5"/>
  <c r="AA128" i="5"/>
  <c r="J128" i="8" s="1"/>
  <c r="AB128" i="5"/>
  <c r="K128" i="8" s="1"/>
  <c r="Z128" i="5"/>
  <c r="I128" i="8" s="1"/>
  <c r="U128" i="5"/>
  <c r="AB118" i="5"/>
  <c r="K118" i="8" s="1"/>
  <c r="U118" i="5"/>
  <c r="AA118" i="5"/>
  <c r="J118" i="8" s="1"/>
  <c r="AA140" i="5"/>
  <c r="J140" i="8" s="1"/>
  <c r="AB140" i="5"/>
  <c r="K140" i="8" s="1"/>
  <c r="Z140" i="5"/>
  <c r="I140" i="8" s="1"/>
  <c r="U140" i="5"/>
  <c r="AB12" i="5"/>
  <c r="K12" i="8" s="1"/>
  <c r="AA12" i="5"/>
  <c r="J12" i="8" s="1"/>
  <c r="U12" i="5"/>
  <c r="AA86" i="5"/>
  <c r="J86" i="8" s="1"/>
  <c r="U86" i="5"/>
  <c r="AB86" i="5"/>
  <c r="K86" i="8" s="1"/>
  <c r="Z86" i="5"/>
  <c r="I86" i="8" s="1"/>
  <c r="AB4" i="5"/>
  <c r="K4" i="8" s="1"/>
  <c r="U4" i="5"/>
  <c r="Z4" i="5"/>
  <c r="I4" i="8" s="1"/>
  <c r="V39" i="5"/>
  <c r="S39" i="5"/>
  <c r="V139" i="5"/>
  <c r="S139" i="5"/>
  <c r="V69" i="5"/>
  <c r="S69" i="5"/>
  <c r="U8" i="5"/>
  <c r="AA8" i="5"/>
  <c r="J8" i="8" s="1"/>
  <c r="Z30" i="5"/>
  <c r="I30" i="8" s="1"/>
  <c r="U30" i="5"/>
  <c r="AB30" i="5"/>
  <c r="K30" i="8" s="1"/>
  <c r="AA30" i="5"/>
  <c r="J30" i="8" s="1"/>
  <c r="AA48" i="5"/>
  <c r="J48" i="8" s="1"/>
  <c r="AB48" i="5"/>
  <c r="K48" i="8" s="1"/>
  <c r="U48" i="5"/>
  <c r="Z48" i="5"/>
  <c r="I48" i="8" s="1"/>
  <c r="V88" i="5"/>
  <c r="S88" i="5"/>
  <c r="V21" i="5"/>
  <c r="S21" i="5"/>
  <c r="AA18" i="5"/>
  <c r="J18" i="8" s="1"/>
  <c r="Z18" i="5"/>
  <c r="I18" i="8" s="1"/>
  <c r="U18" i="5"/>
  <c r="AB18" i="5"/>
  <c r="K18" i="8" s="1"/>
  <c r="U58" i="5"/>
  <c r="V27" i="5"/>
  <c r="S27" i="5"/>
  <c r="U152" i="5"/>
  <c r="V38" i="5"/>
  <c r="S38" i="5"/>
  <c r="V99" i="5"/>
  <c r="S99" i="5"/>
  <c r="AA130" i="5"/>
  <c r="J130" i="8" s="1"/>
  <c r="Z130" i="5"/>
  <c r="I130" i="8" s="1"/>
  <c r="U130" i="5"/>
  <c r="V17" i="5"/>
  <c r="S17" i="5"/>
  <c r="AA120" i="5"/>
  <c r="J120" i="8" s="1"/>
  <c r="AB120" i="5"/>
  <c r="K120" i="8" s="1"/>
  <c r="Z120" i="5"/>
  <c r="I120" i="8" s="1"/>
  <c r="U120" i="5"/>
  <c r="AB105" i="5"/>
  <c r="K105" i="8" s="1"/>
  <c r="AA105" i="5"/>
  <c r="J105" i="8" s="1"/>
  <c r="U105" i="5"/>
  <c r="Z105" i="5"/>
  <c r="I105" i="8" s="1"/>
  <c r="Z116" i="5"/>
  <c r="I116" i="8" s="1"/>
  <c r="AA116" i="5"/>
  <c r="J116" i="8" s="1"/>
  <c r="U116" i="5"/>
  <c r="AB116" i="5"/>
  <c r="K116" i="8" s="1"/>
  <c r="V100" i="5"/>
  <c r="S100" i="5"/>
  <c r="V51" i="5"/>
  <c r="S51" i="5"/>
  <c r="AA72" i="5"/>
  <c r="J72" i="8" s="1"/>
  <c r="AB72" i="5"/>
  <c r="K72" i="8" s="1"/>
  <c r="U72" i="5"/>
  <c r="Z72" i="5"/>
  <c r="I72" i="8" s="1"/>
  <c r="AA25" i="5"/>
  <c r="J25" i="8" s="1"/>
  <c r="Z25" i="5"/>
  <c r="I25" i="8" s="1"/>
  <c r="U25" i="5"/>
  <c r="AA170" i="5"/>
  <c r="J170" i="8" s="1"/>
  <c r="Z170" i="5"/>
  <c r="I170" i="8" s="1"/>
  <c r="AB170" i="5"/>
  <c r="K170" i="8" s="1"/>
  <c r="U170" i="5"/>
  <c r="AB102" i="5"/>
  <c r="K102" i="8" s="1"/>
  <c r="U102" i="5"/>
  <c r="AA102" i="5"/>
  <c r="J102" i="8" s="1"/>
  <c r="Z145" i="5"/>
  <c r="I145" i="8" s="1"/>
  <c r="AA145" i="5"/>
  <c r="J145" i="8" s="1"/>
  <c r="AB145" i="5"/>
  <c r="K145" i="8" s="1"/>
  <c r="U145" i="5"/>
  <c r="AA169" i="5"/>
  <c r="J169" i="8" s="1"/>
  <c r="AB169" i="5"/>
  <c r="K169" i="8" s="1"/>
  <c r="Z169" i="5"/>
  <c r="I169" i="8" s="1"/>
  <c r="U169" i="5"/>
  <c r="AB81" i="5"/>
  <c r="K81" i="8" s="1"/>
  <c r="AA81" i="5"/>
  <c r="J81" i="8" s="1"/>
  <c r="Z81" i="5"/>
  <c r="I81" i="8" s="1"/>
  <c r="U81" i="5"/>
  <c r="V142" i="5"/>
  <c r="S142" i="5"/>
  <c r="AA141" i="5"/>
  <c r="J141" i="8" s="1"/>
  <c r="AB141" i="5"/>
  <c r="K141" i="8" s="1"/>
  <c r="U141" i="5"/>
  <c r="AA144" i="5"/>
  <c r="J144" i="8" s="1"/>
  <c r="AB144" i="5"/>
  <c r="K144" i="8" s="1"/>
  <c r="Z144" i="5"/>
  <c r="I144" i="8" s="1"/>
  <c r="U144" i="5"/>
  <c r="AA119" i="5"/>
  <c r="J119" i="8" s="1"/>
  <c r="AB119" i="5"/>
  <c r="K119" i="8" s="1"/>
  <c r="U119" i="5"/>
  <c r="Z119" i="5"/>
  <c r="I119" i="8" s="1"/>
  <c r="U160" i="5"/>
  <c r="Z160" i="5"/>
  <c r="I160" i="8" s="1"/>
  <c r="AA37" i="5"/>
  <c r="J37" i="8" s="1"/>
  <c r="AB37" i="5"/>
  <c r="K37" i="8" s="1"/>
  <c r="Z37" i="5"/>
  <c r="I37" i="8" s="1"/>
  <c r="U37" i="5"/>
  <c r="V113" i="5"/>
  <c r="S113" i="5"/>
  <c r="V165" i="5"/>
  <c r="S165" i="5"/>
  <c r="AA59" i="5"/>
  <c r="J59" i="8" s="1"/>
  <c r="AB59" i="5"/>
  <c r="K59" i="8" s="1"/>
  <c r="U59" i="5"/>
  <c r="Z59" i="5"/>
  <c r="I59" i="8" s="1"/>
  <c r="U54" i="5"/>
  <c r="AB54" i="5"/>
  <c r="K54" i="8" s="1"/>
  <c r="AA54" i="5"/>
  <c r="J54" i="8" s="1"/>
  <c r="AA46" i="5"/>
  <c r="J46" i="8" s="1"/>
  <c r="Z46" i="5"/>
  <c r="I46" i="8" s="1"/>
  <c r="AB46" i="5"/>
  <c r="K46" i="8" s="1"/>
  <c r="U46" i="5"/>
  <c r="AA164" i="5"/>
  <c r="J164" i="8" s="1"/>
  <c r="U164" i="5"/>
  <c r="Z164" i="5"/>
  <c r="I164" i="8" s="1"/>
  <c r="AA36" i="5"/>
  <c r="J36" i="8" s="1"/>
  <c r="AB36" i="5"/>
  <c r="K36" i="8" s="1"/>
  <c r="Z36" i="5"/>
  <c r="I36" i="8" s="1"/>
  <c r="U36" i="5"/>
  <c r="V149" i="5"/>
  <c r="S149" i="5"/>
  <c r="V28" i="5"/>
  <c r="S28" i="5"/>
  <c r="AA42" i="5"/>
  <c r="J42" i="8" s="1"/>
  <c r="U42" i="5"/>
  <c r="AB42" i="5"/>
  <c r="K42" i="8" s="1"/>
  <c r="Z42" i="5"/>
  <c r="I42" i="8" s="1"/>
  <c r="V76" i="5"/>
  <c r="S76" i="5"/>
  <c r="AA91" i="5"/>
  <c r="J91" i="8" s="1"/>
  <c r="U91" i="5"/>
  <c r="AB137" i="5"/>
  <c r="K137" i="8" s="1"/>
  <c r="Z137" i="5"/>
  <c r="I137" i="8" s="1"/>
  <c r="U137" i="5"/>
  <c r="AB6" i="5"/>
  <c r="K6" i="8" s="1"/>
  <c r="U6" i="5"/>
  <c r="Z6" i="5"/>
  <c r="I6" i="8" s="1"/>
  <c r="Z75" i="5"/>
  <c r="I75" i="8" s="1"/>
  <c r="AA75" i="5"/>
  <c r="J75" i="8" s="1"/>
  <c r="U75" i="5"/>
  <c r="AA134" i="5"/>
  <c r="J134" i="8" s="1"/>
  <c r="U134" i="5"/>
  <c r="AB134" i="5"/>
  <c r="K134" i="8" s="1"/>
  <c r="AA95" i="5"/>
  <c r="J95" i="8" s="1"/>
  <c r="AB95" i="5"/>
  <c r="K95" i="8" s="1"/>
  <c r="U95" i="5"/>
  <c r="Z95" i="5"/>
  <c r="I95" i="8" s="1"/>
  <c r="V89" i="5"/>
  <c r="S89" i="5"/>
  <c r="AB97" i="5"/>
  <c r="K97" i="8" s="1"/>
  <c r="Z97" i="5"/>
  <c r="I97" i="8" s="1"/>
  <c r="AA97" i="5"/>
  <c r="J97" i="8" s="1"/>
  <c r="U97" i="5"/>
  <c r="V110" i="5"/>
  <c r="S110" i="5"/>
  <c r="AB26" i="5"/>
  <c r="K26" i="8" s="1"/>
  <c r="AA26" i="5"/>
  <c r="J26" i="8" s="1"/>
  <c r="Z26" i="5"/>
  <c r="I26" i="8" s="1"/>
  <c r="U26" i="5"/>
  <c r="V94" i="5"/>
  <c r="S94" i="5"/>
  <c r="AA98" i="5"/>
  <c r="J98" i="8" s="1"/>
  <c r="U98" i="5"/>
  <c r="AA31" i="5"/>
  <c r="J31" i="8" s="1"/>
  <c r="AB31" i="5"/>
  <c r="K31" i="8" s="1"/>
  <c r="Z31" i="5"/>
  <c r="I31" i="8" s="1"/>
  <c r="U31" i="5"/>
  <c r="AA9" i="5"/>
  <c r="J9" i="8" s="1"/>
  <c r="Z9" i="5"/>
  <c r="I9" i="8" s="1"/>
  <c r="U9" i="5"/>
  <c r="V41" i="5"/>
  <c r="S41" i="5"/>
  <c r="AA50" i="5"/>
  <c r="J50" i="8" s="1"/>
  <c r="U50" i="5"/>
  <c r="Z50" i="5"/>
  <c r="I50" i="8" s="1"/>
  <c r="AB124" i="5"/>
  <c r="K124" i="8" s="1"/>
  <c r="AA124" i="5"/>
  <c r="J124" i="8" s="1"/>
  <c r="U124" i="5"/>
  <c r="Z124" i="5"/>
  <c r="I124" i="8" s="1"/>
  <c r="AA49" i="5"/>
  <c r="J49" i="8" s="1"/>
  <c r="AB49" i="5"/>
  <c r="K49" i="8" s="1"/>
  <c r="Z49" i="5"/>
  <c r="I49" i="8" s="1"/>
  <c r="U49" i="5"/>
  <c r="U114" i="5"/>
  <c r="AA114" i="5"/>
  <c r="J114" i="8" s="1"/>
  <c r="Z114" i="5"/>
  <c r="I114" i="8" s="1"/>
  <c r="AB114" i="5"/>
  <c r="K114" i="8" s="1"/>
  <c r="U65" i="5"/>
  <c r="AA83" i="5"/>
  <c r="J83" i="8" s="1"/>
  <c r="AB83" i="5"/>
  <c r="K83" i="8" s="1"/>
  <c r="U83" i="5"/>
  <c r="AB35" i="5"/>
  <c r="K35" i="8" s="1"/>
  <c r="U35" i="5"/>
  <c r="Z35" i="5"/>
  <c r="I35" i="8" s="1"/>
  <c r="V70" i="5"/>
  <c r="S70" i="5"/>
  <c r="AA71" i="5"/>
  <c r="J71" i="8" s="1"/>
  <c r="AB71" i="5"/>
  <c r="K71" i="8" s="1"/>
  <c r="U71" i="5"/>
  <c r="Z71" i="5"/>
  <c r="I71" i="8" s="1"/>
  <c r="AA122" i="5"/>
  <c r="J122" i="8" s="1"/>
  <c r="AB122" i="5"/>
  <c r="K122" i="8" s="1"/>
  <c r="Z122" i="5"/>
  <c r="I122" i="8" s="1"/>
  <c r="U122" i="5"/>
  <c r="AA150" i="5"/>
  <c r="J150" i="8" s="1"/>
  <c r="AB150" i="5"/>
  <c r="K150" i="8" s="1"/>
  <c r="U150" i="5"/>
  <c r="V129" i="5"/>
  <c r="S129" i="5"/>
  <c r="AA74" i="5"/>
  <c r="J74" i="8" s="1"/>
  <c r="U74" i="5"/>
  <c r="V115" i="5"/>
  <c r="S115" i="5"/>
  <c r="V111" i="5"/>
  <c r="S111" i="5"/>
  <c r="U66" i="5"/>
  <c r="AA66" i="5"/>
  <c r="J66" i="8" s="1"/>
  <c r="AB45" i="5"/>
  <c r="K45" i="8" s="1"/>
  <c r="AA45" i="5"/>
  <c r="J45" i="8" s="1"/>
  <c r="Z45" i="5"/>
  <c r="I45" i="8" s="1"/>
  <c r="U45" i="5"/>
  <c r="V55" i="5"/>
  <c r="S55" i="5"/>
  <c r="AA82" i="5"/>
  <c r="J82" i="8" s="1"/>
  <c r="U82" i="5"/>
  <c r="AB127" i="5"/>
  <c r="K127" i="8" s="1"/>
  <c r="AA127" i="5"/>
  <c r="J127" i="8" s="1"/>
  <c r="U127" i="5"/>
  <c r="V123" i="5"/>
  <c r="S123" i="5"/>
  <c r="U156" i="5"/>
  <c r="V106" i="5"/>
  <c r="S106" i="5"/>
  <c r="AA73" i="5"/>
  <c r="J73" i="8" s="1"/>
  <c r="U73" i="5"/>
  <c r="AB73" i="5"/>
  <c r="K73" i="8" s="1"/>
  <c r="Z73" i="5"/>
  <c r="I73" i="8" s="1"/>
  <c r="AA107" i="5"/>
  <c r="J107" i="8" s="1"/>
  <c r="U107" i="5"/>
  <c r="AB107" i="5"/>
  <c r="K107" i="8" s="1"/>
  <c r="AB62" i="5"/>
  <c r="K62" i="8" s="1"/>
  <c r="U62" i="5"/>
  <c r="Z53" i="5"/>
  <c r="I53" i="8" s="1"/>
  <c r="AB53" i="5"/>
  <c r="K53" i="8" s="1"/>
  <c r="U53" i="5"/>
  <c r="AB32" i="5"/>
  <c r="K32" i="8" s="1"/>
  <c r="Z32" i="5"/>
  <c r="I32" i="8" s="1"/>
  <c r="U32" i="5"/>
  <c r="AA32" i="5"/>
  <c r="J32" i="8" s="1"/>
  <c r="AA138" i="5"/>
  <c r="J138" i="8" s="1"/>
  <c r="U138" i="5"/>
  <c r="AB138" i="5"/>
  <c r="K138" i="8" s="1"/>
  <c r="AB13" i="5"/>
  <c r="K13" i="8" s="1"/>
  <c r="AA13" i="5"/>
  <c r="J13" i="8" s="1"/>
  <c r="U13" i="5"/>
  <c r="AA19" i="5"/>
  <c r="J19" i="8" s="1"/>
  <c r="AB19" i="5"/>
  <c r="K19" i="8" s="1"/>
  <c r="Z19" i="5"/>
  <c r="I19" i="8" s="1"/>
  <c r="U19" i="5"/>
  <c r="AB158" i="5"/>
  <c r="K158" i="8" s="1"/>
  <c r="U158" i="5"/>
  <c r="AA158" i="5"/>
  <c r="J158" i="8" s="1"/>
  <c r="Z158" i="5"/>
  <c r="I158" i="8" s="1"/>
  <c r="AB131" i="5"/>
  <c r="K131" i="8" s="1"/>
  <c r="AA131" i="5"/>
  <c r="J131" i="8" s="1"/>
  <c r="U131" i="5"/>
  <c r="AA23" i="5"/>
  <c r="J23" i="8" s="1"/>
  <c r="AB23" i="5"/>
  <c r="K23" i="8" s="1"/>
  <c r="U23" i="5"/>
  <c r="Z23" i="5"/>
  <c r="I23" i="8" s="1"/>
  <c r="V57" i="5"/>
  <c r="S57" i="5"/>
  <c r="U90" i="5"/>
  <c r="U167" i="5"/>
  <c r="AB167" i="5"/>
  <c r="K167" i="8" s="1"/>
  <c r="Z167" i="5"/>
  <c r="I167" i="8" s="1"/>
  <c r="AA167" i="5"/>
  <c r="J167" i="8" s="1"/>
  <c r="AB29" i="5"/>
  <c r="K29" i="8" s="1"/>
  <c r="Z29" i="5"/>
  <c r="I29" i="8" s="1"/>
  <c r="U29" i="5"/>
  <c r="V163" i="5"/>
  <c r="S163" i="5"/>
  <c r="V112" i="5"/>
  <c r="S112" i="5"/>
  <c r="V166" i="5"/>
  <c r="S166" i="5"/>
  <c r="AA136" i="5"/>
  <c r="J136" i="8" s="1"/>
  <c r="Z136" i="5"/>
  <c r="I136" i="8" s="1"/>
  <c r="U136" i="5"/>
  <c r="AB136" i="5"/>
  <c r="K136" i="8" s="1"/>
  <c r="AB5" i="5"/>
  <c r="K5" i="8" s="1"/>
  <c r="Z5" i="5"/>
  <c r="I5" i="8" s="1"/>
  <c r="U5" i="5"/>
  <c r="AA78" i="5"/>
  <c r="J78" i="8" s="1"/>
  <c r="U78" i="5"/>
  <c r="AB78" i="5"/>
  <c r="K78" i="8" s="1"/>
  <c r="AB159" i="5"/>
  <c r="K159" i="8" s="1"/>
  <c r="U159" i="5"/>
  <c r="AA159" i="5"/>
  <c r="J159" i="8" s="1"/>
  <c r="V24" i="5"/>
  <c r="S24" i="5"/>
  <c r="AA68" i="5"/>
  <c r="J68" i="8" s="1"/>
  <c r="AB68" i="5"/>
  <c r="K68" i="8" s="1"/>
  <c r="U68" i="5"/>
  <c r="V22" i="5"/>
  <c r="S22" i="5"/>
  <c r="AB101" i="5"/>
  <c r="K101" i="8" s="1"/>
  <c r="U101" i="5"/>
  <c r="AB14" i="5"/>
  <c r="K14" i="8" s="1"/>
  <c r="U14" i="5"/>
  <c r="AB121" i="5"/>
  <c r="K121" i="8" s="1"/>
  <c r="Z121" i="5"/>
  <c r="I121" i="8" s="1"/>
  <c r="AA121" i="5"/>
  <c r="J121" i="8" s="1"/>
  <c r="U121" i="5"/>
  <c r="AB3" i="5"/>
  <c r="K3" i="8" s="1"/>
  <c r="Z3" i="5"/>
  <c r="I3" i="8" s="1"/>
  <c r="U3" i="5"/>
  <c r="AA3" i="5"/>
  <c r="J3" i="8" s="1"/>
  <c r="AA92" i="5"/>
  <c r="J92" i="8" s="1"/>
  <c r="AB92" i="5"/>
  <c r="K92" i="8" s="1"/>
  <c r="Z92" i="5"/>
  <c r="I92" i="8" s="1"/>
  <c r="U92" i="5"/>
  <c r="AB33" i="5"/>
  <c r="K33" i="8" s="1"/>
  <c r="Z33" i="5"/>
  <c r="I33" i="8" s="1"/>
  <c r="U33" i="5"/>
  <c r="AA33" i="5"/>
  <c r="J33" i="8" s="1"/>
  <c r="V43" i="5"/>
  <c r="S43" i="5"/>
  <c r="AA117" i="5"/>
  <c r="J117" i="8" s="1"/>
  <c r="AB117" i="5"/>
  <c r="K117" i="8" s="1"/>
  <c r="Z117" i="5"/>
  <c r="I117" i="8" s="1"/>
  <c r="U117" i="5"/>
  <c r="Z108" i="5"/>
  <c r="I108" i="8" s="1"/>
  <c r="AB108" i="5"/>
  <c r="K108" i="8" s="1"/>
  <c r="U108" i="5"/>
  <c r="V161" i="5"/>
  <c r="S161" i="5"/>
  <c r="V148" i="5"/>
  <c r="S148" i="5"/>
  <c r="Z133" i="5"/>
  <c r="I133" i="8" s="1"/>
  <c r="AA133" i="5"/>
  <c r="J133" i="8" s="1"/>
  <c r="AB133" i="5"/>
  <c r="K133" i="8" s="1"/>
  <c r="U133" i="5"/>
  <c r="V63" i="5"/>
  <c r="S63" i="5"/>
  <c r="W51" i="5" l="1"/>
  <c r="X51" i="5" s="1"/>
  <c r="G51" i="8" s="1"/>
  <c r="W21" i="5"/>
  <c r="X21" i="5" s="1"/>
  <c r="G21" i="8" s="1"/>
  <c r="W161" i="5"/>
  <c r="X161" i="5" s="1"/>
  <c r="G161" i="8" s="1"/>
  <c r="W63" i="5"/>
  <c r="X63" i="5" s="1"/>
  <c r="V78" i="5"/>
  <c r="S78" i="5"/>
  <c r="V71" i="5"/>
  <c r="S71" i="5"/>
  <c r="V137" i="5"/>
  <c r="S137" i="5"/>
  <c r="V54" i="5"/>
  <c r="S54" i="5"/>
  <c r="W165" i="5"/>
  <c r="X165" i="5" s="1"/>
  <c r="G165" i="8" s="1"/>
  <c r="V144" i="5"/>
  <c r="S144" i="5"/>
  <c r="V72" i="5"/>
  <c r="S72" i="5"/>
  <c r="V116" i="5"/>
  <c r="S116" i="5"/>
  <c r="W139" i="5"/>
  <c r="X139" i="5"/>
  <c r="G139" i="8" s="1"/>
  <c r="V104" i="5"/>
  <c r="S104" i="5"/>
  <c r="X132" i="5"/>
  <c r="G132" i="8" s="1"/>
  <c r="W132" i="5"/>
  <c r="W77" i="5"/>
  <c r="X77" i="5"/>
  <c r="V147" i="5"/>
  <c r="S147" i="5"/>
  <c r="V56" i="5"/>
  <c r="S56" i="5"/>
  <c r="X24" i="5"/>
  <c r="G24" i="8" s="1"/>
  <c r="W24" i="5"/>
  <c r="V167" i="5"/>
  <c r="S167" i="5"/>
  <c r="W57" i="5"/>
  <c r="X57" i="5" s="1"/>
  <c r="V23" i="5"/>
  <c r="S23" i="5"/>
  <c r="V150" i="5"/>
  <c r="S150" i="5"/>
  <c r="V83" i="5"/>
  <c r="S83" i="5"/>
  <c r="V49" i="5"/>
  <c r="S49" i="5"/>
  <c r="W110" i="5"/>
  <c r="X110" i="5"/>
  <c r="V75" i="5"/>
  <c r="S75" i="5"/>
  <c r="W113" i="5"/>
  <c r="X113" i="5"/>
  <c r="Y113" i="5" s="1"/>
  <c r="H113" i="8" s="1"/>
  <c r="E112" i="11" s="1"/>
  <c r="D112" i="11" s="1"/>
  <c r="V105" i="5"/>
  <c r="S105" i="5"/>
  <c r="V130" i="5"/>
  <c r="S130" i="5"/>
  <c r="V18" i="5"/>
  <c r="S18" i="5"/>
  <c r="V125" i="5"/>
  <c r="S125" i="5"/>
  <c r="V44" i="5"/>
  <c r="S44" i="5"/>
  <c r="V30" i="5"/>
  <c r="S30" i="5"/>
  <c r="W27" i="5"/>
  <c r="X27" i="5"/>
  <c r="G27" i="8" s="1"/>
  <c r="W34" i="5"/>
  <c r="X34" i="5"/>
  <c r="G34" i="8" s="1"/>
  <c r="W76" i="5"/>
  <c r="X76" i="5"/>
  <c r="Z76" i="5" s="1"/>
  <c r="I76" i="8" s="1"/>
  <c r="W88" i="5"/>
  <c r="X88" i="5"/>
  <c r="AA88" i="5" s="1"/>
  <c r="J88" i="8" s="1"/>
  <c r="W129" i="5"/>
  <c r="X129" i="5" s="1"/>
  <c r="V91" i="5"/>
  <c r="S91" i="5"/>
  <c r="W43" i="5"/>
  <c r="X43" i="5" s="1"/>
  <c r="V92" i="5"/>
  <c r="S92" i="5"/>
  <c r="V14" i="5"/>
  <c r="S14" i="5"/>
  <c r="V101" i="5"/>
  <c r="S101" i="5"/>
  <c r="V158" i="5"/>
  <c r="S158" i="5"/>
  <c r="V127" i="5"/>
  <c r="S127" i="5"/>
  <c r="W111" i="5"/>
  <c r="X111" i="5"/>
  <c r="Y111" i="5" s="1"/>
  <c r="H111" i="8" s="1"/>
  <c r="E110" i="11" s="1"/>
  <c r="D110" i="11" s="1"/>
  <c r="V134" i="5"/>
  <c r="S134" i="5"/>
  <c r="V36" i="5"/>
  <c r="S36" i="5"/>
  <c r="V46" i="5"/>
  <c r="S46" i="5"/>
  <c r="V102" i="5"/>
  <c r="S102" i="5"/>
  <c r="V140" i="5"/>
  <c r="S140" i="5"/>
  <c r="X16" i="5"/>
  <c r="W16" i="5"/>
  <c r="V47" i="5"/>
  <c r="S47" i="5"/>
  <c r="V64" i="5"/>
  <c r="S64" i="5"/>
  <c r="W163" i="5"/>
  <c r="X163" i="5"/>
  <c r="V118" i="5"/>
  <c r="S118" i="5"/>
  <c r="V68" i="5"/>
  <c r="S68" i="5"/>
  <c r="V159" i="5"/>
  <c r="S159" i="5"/>
  <c r="V62" i="5"/>
  <c r="S62" i="5"/>
  <c r="V156" i="5"/>
  <c r="S156" i="5"/>
  <c r="V66" i="5"/>
  <c r="S66" i="5"/>
  <c r="V74" i="5"/>
  <c r="S74" i="5"/>
  <c r="V95" i="5"/>
  <c r="S95" i="5"/>
  <c r="W28" i="5"/>
  <c r="X28" i="5"/>
  <c r="V160" i="5"/>
  <c r="S160" i="5"/>
  <c r="V141" i="5"/>
  <c r="S141" i="5"/>
  <c r="V81" i="5"/>
  <c r="S81" i="5"/>
  <c r="V25" i="5"/>
  <c r="S25" i="5"/>
  <c r="W99" i="5"/>
  <c r="X99" i="5"/>
  <c r="Y99" i="5" s="1"/>
  <c r="H99" i="8" s="1"/>
  <c r="W38" i="5"/>
  <c r="X38" i="5" s="1"/>
  <c r="G38" i="8" s="1"/>
  <c r="V8" i="5"/>
  <c r="S8" i="5"/>
  <c r="W67" i="5"/>
  <c r="X67" i="5"/>
  <c r="V10" i="5"/>
  <c r="S10" i="5"/>
  <c r="V15" i="5"/>
  <c r="S15" i="5"/>
  <c r="V126" i="5"/>
  <c r="S126" i="5"/>
  <c r="W115" i="5"/>
  <c r="X115" i="5"/>
  <c r="G115" i="8" s="1"/>
  <c r="W112" i="5"/>
  <c r="X112" i="5"/>
  <c r="V19" i="5"/>
  <c r="S19" i="5"/>
  <c r="V170" i="5"/>
  <c r="S170" i="5"/>
  <c r="V120" i="5"/>
  <c r="S120" i="5"/>
  <c r="W39" i="5"/>
  <c r="X39" i="5" s="1"/>
  <c r="G39" i="8" s="1"/>
  <c r="W168" i="5"/>
  <c r="X168" i="5"/>
  <c r="V20" i="5"/>
  <c r="S20" i="5"/>
  <c r="V7" i="5"/>
  <c r="S7" i="5"/>
  <c r="W96" i="5"/>
  <c r="X96" i="5"/>
  <c r="G96" i="8" s="1"/>
  <c r="V162" i="5"/>
  <c r="S162" i="5"/>
  <c r="W106" i="5"/>
  <c r="X106" i="5"/>
  <c r="W70" i="5"/>
  <c r="X70" i="5"/>
  <c r="AA70" i="5" s="1"/>
  <c r="J70" i="8" s="1"/>
  <c r="V136" i="5"/>
  <c r="S136" i="5"/>
  <c r="V29" i="5"/>
  <c r="S29" i="5"/>
  <c r="V90" i="5"/>
  <c r="S90" i="5"/>
  <c r="V138" i="5"/>
  <c r="S138" i="5"/>
  <c r="V82" i="5"/>
  <c r="S82" i="5"/>
  <c r="W41" i="5"/>
  <c r="X41" i="5"/>
  <c r="G41" i="8" s="1"/>
  <c r="V31" i="5"/>
  <c r="S31" i="5"/>
  <c r="V48" i="5"/>
  <c r="S48" i="5"/>
  <c r="V12" i="5"/>
  <c r="S12" i="5"/>
  <c r="V11" i="5"/>
  <c r="S11" i="5"/>
  <c r="W79" i="5"/>
  <c r="X79" i="5"/>
  <c r="G79" i="8" s="1"/>
  <c r="V53" i="5"/>
  <c r="S53" i="5"/>
  <c r="V152" i="5"/>
  <c r="S152" i="5"/>
  <c r="V133" i="5"/>
  <c r="S133" i="5"/>
  <c r="W123" i="5"/>
  <c r="X123" i="5" s="1"/>
  <c r="G123" i="8" s="1"/>
  <c r="V65" i="5"/>
  <c r="S65" i="5"/>
  <c r="V26" i="5"/>
  <c r="S26" i="5"/>
  <c r="V164" i="5"/>
  <c r="S164" i="5"/>
  <c r="W100" i="5"/>
  <c r="X100" i="5"/>
  <c r="G100" i="8" s="1"/>
  <c r="V58" i="5"/>
  <c r="S58" i="5"/>
  <c r="V103" i="5"/>
  <c r="S103" i="5"/>
  <c r="V153" i="5"/>
  <c r="S153" i="5"/>
  <c r="V154" i="5"/>
  <c r="S154" i="5"/>
  <c r="W94" i="5"/>
  <c r="X94" i="5"/>
  <c r="Y94" i="5" s="1"/>
  <c r="H94" i="8" s="1"/>
  <c r="E93" i="11" s="1"/>
  <c r="D93" i="11" s="1"/>
  <c r="V61" i="5"/>
  <c r="S61" i="5"/>
  <c r="X148" i="5"/>
  <c r="W148" i="5"/>
  <c r="V108" i="5"/>
  <c r="S108" i="5"/>
  <c r="V121" i="5"/>
  <c r="S121" i="5"/>
  <c r="V117" i="5"/>
  <c r="S117" i="5"/>
  <c r="V32" i="5"/>
  <c r="S32" i="5"/>
  <c r="V107" i="5"/>
  <c r="S107" i="5"/>
  <c r="W55" i="5"/>
  <c r="X55" i="5" s="1"/>
  <c r="G55" i="8" s="1"/>
  <c r="V45" i="5"/>
  <c r="S45" i="5"/>
  <c r="V35" i="5"/>
  <c r="S35" i="5"/>
  <c r="V114" i="5"/>
  <c r="S114" i="5"/>
  <c r="V124" i="5"/>
  <c r="S124" i="5"/>
  <c r="V50" i="5"/>
  <c r="S50" i="5"/>
  <c r="V97" i="5"/>
  <c r="S97" i="5"/>
  <c r="W89" i="5"/>
  <c r="X89" i="5" s="1"/>
  <c r="V42" i="5"/>
  <c r="S42" i="5"/>
  <c r="W149" i="5"/>
  <c r="X149" i="5" s="1"/>
  <c r="V59" i="5"/>
  <c r="S59" i="5"/>
  <c r="V119" i="5"/>
  <c r="S119" i="5"/>
  <c r="W142" i="5"/>
  <c r="X142" i="5" s="1"/>
  <c r="V169" i="5"/>
  <c r="S169" i="5"/>
  <c r="V145" i="5"/>
  <c r="S145" i="5"/>
  <c r="V155" i="5"/>
  <c r="S155" i="5"/>
  <c r="V146" i="5"/>
  <c r="S146" i="5"/>
  <c r="V109" i="5"/>
  <c r="S109" i="5"/>
  <c r="V87" i="5"/>
  <c r="S87" i="5"/>
  <c r="W151" i="5"/>
  <c r="X151" i="5" s="1"/>
  <c r="G151" i="8" s="1"/>
  <c r="V157" i="5"/>
  <c r="S157" i="5"/>
  <c r="V73" i="5"/>
  <c r="S73" i="5"/>
  <c r="V9" i="5"/>
  <c r="S9" i="5"/>
  <c r="V98" i="5"/>
  <c r="S98" i="5"/>
  <c r="V6" i="5"/>
  <c r="S6" i="5"/>
  <c r="V37" i="5"/>
  <c r="S37" i="5"/>
  <c r="X17" i="5"/>
  <c r="G17" i="8" s="1"/>
  <c r="W17" i="5"/>
  <c r="AA21" i="5"/>
  <c r="J21" i="8" s="1"/>
  <c r="X69" i="5"/>
  <c r="G69" i="8" s="1"/>
  <c r="W69" i="5"/>
  <c r="V128" i="5"/>
  <c r="S128" i="5"/>
  <c r="V143" i="5"/>
  <c r="S143" i="5"/>
  <c r="W93" i="5"/>
  <c r="X93" i="5"/>
  <c r="G93" i="8" s="1"/>
  <c r="V52" i="5"/>
  <c r="S52" i="5"/>
  <c r="V85" i="5"/>
  <c r="S85" i="5"/>
  <c r="W135" i="5"/>
  <c r="X135" i="5" s="1"/>
  <c r="V33" i="5"/>
  <c r="S33" i="5"/>
  <c r="V5" i="5"/>
  <c r="S5" i="5"/>
  <c r="V122" i="5"/>
  <c r="S122" i="5"/>
  <c r="V3" i="5"/>
  <c r="S3" i="5"/>
  <c r="X22" i="5"/>
  <c r="G22" i="8" s="1"/>
  <c r="W22" i="5"/>
  <c r="W166" i="5"/>
  <c r="X166" i="5"/>
  <c r="V131" i="5"/>
  <c r="S131" i="5"/>
  <c r="V13" i="5"/>
  <c r="S13" i="5"/>
  <c r="V4" i="5"/>
  <c r="S4" i="5"/>
  <c r="V86" i="5"/>
  <c r="S86" i="5"/>
  <c r="W60" i="5"/>
  <c r="X60" i="5"/>
  <c r="Y60" i="5" s="1"/>
  <c r="H60" i="8" s="1"/>
  <c r="V84" i="5"/>
  <c r="S84" i="5"/>
  <c r="V80" i="5"/>
  <c r="S80" i="5"/>
  <c r="W40" i="5"/>
  <c r="X40" i="5" s="1"/>
  <c r="G40" i="8" s="1"/>
  <c r="G135" i="8" l="1"/>
  <c r="C134" i="11" s="1"/>
  <c r="AA135" i="5"/>
  <c r="J135" i="8" s="1"/>
  <c r="Z89" i="5"/>
  <c r="I89" i="8" s="1"/>
  <c r="AA89" i="5"/>
  <c r="J89" i="8" s="1"/>
  <c r="Z67" i="5"/>
  <c r="I67" i="8" s="1"/>
  <c r="AA67" i="5"/>
  <c r="J67" i="8" s="1"/>
  <c r="Y51" i="5"/>
  <c r="AC51" i="5" s="1"/>
  <c r="G168" i="8"/>
  <c r="C167" i="11" s="1"/>
  <c r="Y168" i="5"/>
  <c r="H168" i="8" s="1"/>
  <c r="Z112" i="5"/>
  <c r="I112" i="8" s="1"/>
  <c r="Y112" i="5"/>
  <c r="H112" i="8" s="1"/>
  <c r="G28" i="8"/>
  <c r="C27" i="11" s="1"/>
  <c r="Y28" i="5"/>
  <c r="H28" i="8" s="1"/>
  <c r="G148" i="8"/>
  <c r="C147" i="11" s="1"/>
  <c r="AB148" i="5"/>
  <c r="K148" i="8" s="1"/>
  <c r="G88" i="8"/>
  <c r="C87" i="11" s="1"/>
  <c r="Z88" i="5"/>
  <c r="I88" i="8" s="1"/>
  <c r="G70" i="8"/>
  <c r="C69" i="11" s="1"/>
  <c r="Z70" i="5"/>
  <c r="I70" i="8" s="1"/>
  <c r="H51" i="8"/>
  <c r="E50" i="11" s="1"/>
  <c r="D50" i="11" s="1"/>
  <c r="C150" i="11"/>
  <c r="C38" i="11"/>
  <c r="C23" i="11"/>
  <c r="C37" i="11"/>
  <c r="C138" i="11"/>
  <c r="C164" i="11"/>
  <c r="C160" i="11"/>
  <c r="C114" i="11"/>
  <c r="C26" i="11"/>
  <c r="C20" i="11"/>
  <c r="C39" i="11"/>
  <c r="C54" i="11"/>
  <c r="C131" i="11"/>
  <c r="C21" i="11"/>
  <c r="C16" i="11"/>
  <c r="C122" i="11"/>
  <c r="C78" i="11"/>
  <c r="C33" i="11"/>
  <c r="C40" i="11"/>
  <c r="C95" i="11"/>
  <c r="C50" i="11"/>
  <c r="C99" i="11"/>
  <c r="C68" i="11"/>
  <c r="C92" i="11"/>
  <c r="Y21" i="5"/>
  <c r="H21" i="8" s="1"/>
  <c r="AB57" i="5"/>
  <c r="K57" i="8" s="1"/>
  <c r="G57" i="8"/>
  <c r="Z60" i="5"/>
  <c r="I60" i="8" s="1"/>
  <c r="G60" i="8"/>
  <c r="Y89" i="5"/>
  <c r="G89" i="8"/>
  <c r="Z77" i="5"/>
  <c r="I77" i="8" s="1"/>
  <c r="G77" i="8"/>
  <c r="Z163" i="5"/>
  <c r="I163" i="8" s="1"/>
  <c r="G163" i="8"/>
  <c r="Y142" i="5"/>
  <c r="H142" i="8" s="1"/>
  <c r="G142" i="8"/>
  <c r="AA76" i="5"/>
  <c r="J76" i="8" s="1"/>
  <c r="G76" i="8"/>
  <c r="G112" i="8"/>
  <c r="AC111" i="5"/>
  <c r="G111" i="8"/>
  <c r="Z63" i="5"/>
  <c r="I63" i="8" s="1"/>
  <c r="G63" i="8"/>
  <c r="AA110" i="5"/>
  <c r="J110" i="8" s="1"/>
  <c r="G110" i="8"/>
  <c r="Z99" i="5"/>
  <c r="I99" i="8" s="1"/>
  <c r="G99" i="8"/>
  <c r="AC113" i="5"/>
  <c r="G113" i="8"/>
  <c r="AC94" i="5"/>
  <c r="G94" i="8"/>
  <c r="AB106" i="5"/>
  <c r="K106" i="8" s="1"/>
  <c r="G106" i="8"/>
  <c r="AB166" i="5"/>
  <c r="K166" i="8" s="1"/>
  <c r="G166" i="8"/>
  <c r="AB67" i="5"/>
  <c r="K67" i="8" s="1"/>
  <c r="G67" i="8"/>
  <c r="Y129" i="5"/>
  <c r="H129" i="8" s="1"/>
  <c r="G129" i="8"/>
  <c r="Y16" i="5"/>
  <c r="H16" i="8" s="1"/>
  <c r="G16" i="8"/>
  <c r="Y149" i="5"/>
  <c r="G149" i="8"/>
  <c r="Y43" i="5"/>
  <c r="G43" i="8"/>
  <c r="AA63" i="5"/>
  <c r="J63" i="8" s="1"/>
  <c r="Y63" i="5"/>
  <c r="H63" i="8" s="1"/>
  <c r="Z168" i="5"/>
  <c r="I168" i="8" s="1"/>
  <c r="AB168" i="5"/>
  <c r="K168" i="8" s="1"/>
  <c r="AA100" i="5"/>
  <c r="J100" i="8" s="1"/>
  <c r="Y100" i="5"/>
  <c r="H100" i="8" s="1"/>
  <c r="Z17" i="5"/>
  <c r="I17" i="8" s="1"/>
  <c r="Y17" i="5"/>
  <c r="H17" i="8" s="1"/>
  <c r="Y161" i="5"/>
  <c r="H161" i="8" s="1"/>
  <c r="AB161" i="5"/>
  <c r="K161" i="8" s="1"/>
  <c r="Y115" i="5"/>
  <c r="AA165" i="5"/>
  <c r="J165" i="8" s="1"/>
  <c r="Y165" i="5"/>
  <c r="H165" i="8" s="1"/>
  <c r="Y151" i="5"/>
  <c r="H151" i="8" s="1"/>
  <c r="Z151" i="5"/>
  <c r="I151" i="8" s="1"/>
  <c r="Z34" i="5"/>
  <c r="I34" i="8" s="1"/>
  <c r="AB34" i="5"/>
  <c r="K34" i="8" s="1"/>
  <c r="W48" i="5"/>
  <c r="X48" i="5" s="1"/>
  <c r="G48" i="8" s="1"/>
  <c r="W136" i="5"/>
  <c r="X136" i="5" s="1"/>
  <c r="W44" i="5"/>
  <c r="X44" i="5" s="1"/>
  <c r="W65" i="5"/>
  <c r="X65" i="5" s="1"/>
  <c r="AA65" i="5" s="1"/>
  <c r="J65" i="8" s="1"/>
  <c r="W64" i="5"/>
  <c r="X64" i="5" s="1"/>
  <c r="W49" i="5"/>
  <c r="X49" i="5" s="1"/>
  <c r="G49" i="8" s="1"/>
  <c r="W147" i="5"/>
  <c r="X147" i="5" s="1"/>
  <c r="AA147" i="5" s="1"/>
  <c r="J147" i="8" s="1"/>
  <c r="W144" i="5"/>
  <c r="X144" i="5" s="1"/>
  <c r="G144" i="8" s="1"/>
  <c r="W170" i="5"/>
  <c r="X170" i="5" s="1"/>
  <c r="W56" i="5"/>
  <c r="X56" i="5" s="1"/>
  <c r="Y22" i="5"/>
  <c r="Y110" i="5"/>
  <c r="H110" i="8" s="1"/>
  <c r="AB28" i="5"/>
  <c r="W25" i="5"/>
  <c r="X25" i="5" s="1"/>
  <c r="Z55" i="5"/>
  <c r="I55" i="8" s="1"/>
  <c r="Y55" i="5"/>
  <c r="H55" i="8" s="1"/>
  <c r="Y40" i="5"/>
  <c r="Y38" i="5"/>
  <c r="W92" i="5"/>
  <c r="X92" i="5"/>
  <c r="G92" i="8" s="1"/>
  <c r="W105" i="5"/>
  <c r="X105" i="5" s="1"/>
  <c r="G105" i="8" s="1"/>
  <c r="W83" i="5"/>
  <c r="X83" i="5"/>
  <c r="W116" i="5"/>
  <c r="X116" i="5" s="1"/>
  <c r="G116" i="8" s="1"/>
  <c r="W54" i="5"/>
  <c r="X54" i="5" s="1"/>
  <c r="W84" i="5"/>
  <c r="X84" i="5"/>
  <c r="Y93" i="5"/>
  <c r="W120" i="5"/>
  <c r="X120" i="5" s="1"/>
  <c r="G120" i="8" s="1"/>
  <c r="W98" i="5"/>
  <c r="X98" i="5"/>
  <c r="AB98" i="5" s="1"/>
  <c r="K98" i="8" s="1"/>
  <c r="Z129" i="5"/>
  <c r="W75" i="5"/>
  <c r="X75" i="5"/>
  <c r="AA60" i="5"/>
  <c r="W33" i="5"/>
  <c r="X33" i="5" s="1"/>
  <c r="G33" i="8" s="1"/>
  <c r="W52" i="5"/>
  <c r="X52" i="5"/>
  <c r="W143" i="5"/>
  <c r="X143" i="5" s="1"/>
  <c r="AA143" i="5" s="1"/>
  <c r="J143" i="8" s="1"/>
  <c r="W146" i="5"/>
  <c r="X146" i="5" s="1"/>
  <c r="Z142" i="5"/>
  <c r="W97" i="5"/>
  <c r="X97" i="5" s="1"/>
  <c r="G97" i="8" s="1"/>
  <c r="W138" i="5"/>
  <c r="X138" i="5"/>
  <c r="W7" i="5"/>
  <c r="X7" i="5"/>
  <c r="W126" i="5"/>
  <c r="X126" i="5"/>
  <c r="Y67" i="5"/>
  <c r="W160" i="5"/>
  <c r="X160" i="5" s="1"/>
  <c r="G160" i="8" s="1"/>
  <c r="W150" i="5"/>
  <c r="X150" i="5" s="1"/>
  <c r="Y132" i="5"/>
  <c r="W137" i="5"/>
  <c r="X137" i="5"/>
  <c r="AA17" i="5"/>
  <c r="J17" i="8" s="1"/>
  <c r="W169" i="5"/>
  <c r="X169" i="5" s="1"/>
  <c r="G169" i="8" s="1"/>
  <c r="W141" i="5"/>
  <c r="X141" i="5"/>
  <c r="W157" i="5"/>
  <c r="X157" i="5" s="1"/>
  <c r="G157" i="8" s="1"/>
  <c r="X45" i="5"/>
  <c r="G45" i="8" s="1"/>
  <c r="W45" i="5"/>
  <c r="W153" i="5"/>
  <c r="X153" i="5" s="1"/>
  <c r="G153" i="8" s="1"/>
  <c r="W156" i="5"/>
  <c r="X156" i="5" s="1"/>
  <c r="W140" i="5"/>
  <c r="X140" i="5" s="1"/>
  <c r="G140" i="8" s="1"/>
  <c r="W36" i="5"/>
  <c r="X36" i="5"/>
  <c r="G36" i="8" s="1"/>
  <c r="Y34" i="5"/>
  <c r="H34" i="8" s="1"/>
  <c r="X23" i="5"/>
  <c r="W23" i="5"/>
  <c r="W12" i="5"/>
  <c r="X12" i="5" s="1"/>
  <c r="W13" i="5"/>
  <c r="X13" i="5"/>
  <c r="W131" i="5"/>
  <c r="X131" i="5"/>
  <c r="Y69" i="5"/>
  <c r="Y135" i="5"/>
  <c r="W155" i="5"/>
  <c r="X155" i="5" s="1"/>
  <c r="AB155" i="5" s="1"/>
  <c r="K155" i="8" s="1"/>
  <c r="W119" i="5"/>
  <c r="X119" i="5" s="1"/>
  <c r="G119" i="8" s="1"/>
  <c r="W117" i="5"/>
  <c r="X117" i="5"/>
  <c r="G117" i="8" s="1"/>
  <c r="W58" i="5"/>
  <c r="X58" i="5"/>
  <c r="Y106" i="5"/>
  <c r="W20" i="5"/>
  <c r="X20" i="5"/>
  <c r="Y20" i="5" s="1"/>
  <c r="H20" i="8" s="1"/>
  <c r="W19" i="5"/>
  <c r="X19" i="5"/>
  <c r="G19" i="8" s="1"/>
  <c r="W8" i="5"/>
  <c r="X8" i="5"/>
  <c r="G8" i="8" s="1"/>
  <c r="AA99" i="5"/>
  <c r="Y163" i="5"/>
  <c r="H163" i="8" s="1"/>
  <c r="Y139" i="5"/>
  <c r="W72" i="5"/>
  <c r="X72" i="5" s="1"/>
  <c r="G72" i="8" s="1"/>
  <c r="W85" i="5"/>
  <c r="X85" i="5"/>
  <c r="W108" i="5"/>
  <c r="X108" i="5"/>
  <c r="Y48" i="5"/>
  <c r="H48" i="8" s="1"/>
  <c r="E47" i="11" s="1"/>
  <c r="D47" i="11" s="1"/>
  <c r="Y96" i="5"/>
  <c r="W122" i="5"/>
  <c r="X122" i="5"/>
  <c r="Y122" i="5" s="1"/>
  <c r="H122" i="8" s="1"/>
  <c r="E121" i="11" s="1"/>
  <c r="D121" i="11" s="1"/>
  <c r="W3" i="5"/>
  <c r="X3" i="5"/>
  <c r="G3" i="8" s="1"/>
  <c r="W37" i="5"/>
  <c r="X37" i="5" s="1"/>
  <c r="G37" i="8" s="1"/>
  <c r="X9" i="5"/>
  <c r="W9" i="5"/>
  <c r="AA151" i="5"/>
  <c r="J151" i="8" s="1"/>
  <c r="W50" i="5"/>
  <c r="X50" i="5"/>
  <c r="W31" i="5"/>
  <c r="X31" i="5"/>
  <c r="G31" i="8" s="1"/>
  <c r="W74" i="5"/>
  <c r="X74" i="5"/>
  <c r="G74" i="8" s="1"/>
  <c r="W118" i="5"/>
  <c r="X118" i="5" s="1"/>
  <c r="W102" i="5"/>
  <c r="X102" i="5"/>
  <c r="W158" i="5"/>
  <c r="X158" i="5" s="1"/>
  <c r="Y57" i="5"/>
  <c r="W104" i="5"/>
  <c r="X104" i="5"/>
  <c r="G104" i="8" s="1"/>
  <c r="W73" i="5"/>
  <c r="X73" i="5"/>
  <c r="Y73" i="5" s="1"/>
  <c r="H73" i="8" s="1"/>
  <c r="E72" i="11" s="1"/>
  <c r="D72" i="11" s="1"/>
  <c r="Y123" i="5"/>
  <c r="W133" i="5"/>
  <c r="X133" i="5"/>
  <c r="W152" i="5"/>
  <c r="X152" i="5"/>
  <c r="Z152" i="5" s="1"/>
  <c r="I152" i="8" s="1"/>
  <c r="Y70" i="5"/>
  <c r="Y39" i="5"/>
  <c r="W101" i="5"/>
  <c r="X101" i="5" s="1"/>
  <c r="G101" i="8" s="1"/>
  <c r="W125" i="5"/>
  <c r="X125" i="5"/>
  <c r="G125" i="8" s="1"/>
  <c r="W18" i="5"/>
  <c r="X18" i="5" s="1"/>
  <c r="G18" i="8" s="1"/>
  <c r="X71" i="5"/>
  <c r="G71" i="8" s="1"/>
  <c r="W71" i="5"/>
  <c r="X5" i="5"/>
  <c r="W5" i="5"/>
  <c r="W87" i="5"/>
  <c r="X87" i="5"/>
  <c r="Y87" i="5" s="1"/>
  <c r="H87" i="8" s="1"/>
  <c r="E86" i="11" s="1"/>
  <c r="D86" i="11" s="1"/>
  <c r="W59" i="5"/>
  <c r="X59" i="5" s="1"/>
  <c r="G59" i="8" s="1"/>
  <c r="W26" i="5"/>
  <c r="X26" i="5"/>
  <c r="Y26" i="5" s="1"/>
  <c r="H26" i="8" s="1"/>
  <c r="E25" i="11" s="1"/>
  <c r="D25" i="11" s="1"/>
  <c r="W82" i="5"/>
  <c r="X82" i="5"/>
  <c r="Z82" i="5" s="1"/>
  <c r="I82" i="8" s="1"/>
  <c r="AA168" i="5"/>
  <c r="J168" i="8" s="1"/>
  <c r="Y166" i="5"/>
  <c r="W124" i="5"/>
  <c r="X124" i="5" s="1"/>
  <c r="G124" i="8" s="1"/>
  <c r="W107" i="5"/>
  <c r="X107" i="5" s="1"/>
  <c r="W61" i="5"/>
  <c r="X61" i="5"/>
  <c r="G61" i="8" s="1"/>
  <c r="W154" i="5"/>
  <c r="X154" i="5"/>
  <c r="G154" i="8" s="1"/>
  <c r="W164" i="5"/>
  <c r="X164" i="5" s="1"/>
  <c r="G164" i="8" s="1"/>
  <c r="W11" i="5"/>
  <c r="X11" i="5"/>
  <c r="Y41" i="5"/>
  <c r="W66" i="5"/>
  <c r="X66" i="5" s="1"/>
  <c r="Z66" i="5" s="1"/>
  <c r="I66" i="8" s="1"/>
  <c r="W159" i="5"/>
  <c r="X159" i="5" s="1"/>
  <c r="W47" i="5"/>
  <c r="X47" i="5" s="1"/>
  <c r="G47" i="8" s="1"/>
  <c r="W134" i="5"/>
  <c r="X134" i="5"/>
  <c r="Z134" i="5" s="1"/>
  <c r="I134" i="8" s="1"/>
  <c r="W30" i="5"/>
  <c r="X30" i="5"/>
  <c r="G30" i="8" s="1"/>
  <c r="W167" i="5"/>
  <c r="X167" i="5"/>
  <c r="G167" i="8" s="1"/>
  <c r="Y24" i="5"/>
  <c r="Y79" i="5"/>
  <c r="X80" i="5"/>
  <c r="G80" i="8" s="1"/>
  <c r="W80" i="5"/>
  <c r="W86" i="5"/>
  <c r="X86" i="5"/>
  <c r="G86" i="8" s="1"/>
  <c r="W128" i="5"/>
  <c r="X128" i="5" s="1"/>
  <c r="G128" i="8" s="1"/>
  <c r="AB100" i="5"/>
  <c r="K100" i="8" s="1"/>
  <c r="W53" i="5"/>
  <c r="X53" i="5" s="1"/>
  <c r="W90" i="5"/>
  <c r="X90" i="5"/>
  <c r="W14" i="5"/>
  <c r="X14" i="5"/>
  <c r="G14" i="8" s="1"/>
  <c r="W91" i="5"/>
  <c r="X91" i="5"/>
  <c r="AB91" i="5" s="1"/>
  <c r="K91" i="8" s="1"/>
  <c r="Y88" i="5"/>
  <c r="X62" i="5"/>
  <c r="W62" i="5"/>
  <c r="Y27" i="5"/>
  <c r="W78" i="5"/>
  <c r="X78" i="5"/>
  <c r="W114" i="5"/>
  <c r="X114" i="5" s="1"/>
  <c r="G114" i="8" s="1"/>
  <c r="W4" i="5"/>
  <c r="X4" i="5"/>
  <c r="W145" i="5"/>
  <c r="X145" i="5" s="1"/>
  <c r="G145" i="8" s="1"/>
  <c r="Y148" i="5"/>
  <c r="W29" i="5"/>
  <c r="X29" i="5"/>
  <c r="W162" i="5"/>
  <c r="X162" i="5" s="1"/>
  <c r="G162" i="8" s="1"/>
  <c r="X15" i="5"/>
  <c r="W15" i="5"/>
  <c r="W10" i="5"/>
  <c r="X10" i="5"/>
  <c r="G10" i="8" s="1"/>
  <c r="W81" i="5"/>
  <c r="X81" i="5"/>
  <c r="G81" i="8" s="1"/>
  <c r="W95" i="5"/>
  <c r="X95" i="5" s="1"/>
  <c r="G95" i="8" s="1"/>
  <c r="AB16" i="5"/>
  <c r="Y76" i="5"/>
  <c r="H76" i="8" s="1"/>
  <c r="W130" i="5"/>
  <c r="X130" i="5"/>
  <c r="AB165" i="5"/>
  <c r="K165" i="8" s="1"/>
  <c r="W109" i="5"/>
  <c r="X109" i="5" s="1"/>
  <c r="W32" i="5"/>
  <c r="X32" i="5"/>
  <c r="G32" i="8" s="1"/>
  <c r="W121" i="5"/>
  <c r="X121" i="5"/>
  <c r="G121" i="8" s="1"/>
  <c r="W103" i="5"/>
  <c r="X103" i="5"/>
  <c r="G103" i="8" s="1"/>
  <c r="W6" i="5"/>
  <c r="X6" i="5"/>
  <c r="W42" i="5"/>
  <c r="X42" i="5" s="1"/>
  <c r="G42" i="8" s="1"/>
  <c r="W35" i="5"/>
  <c r="X35" i="5" s="1"/>
  <c r="W68" i="5"/>
  <c r="X68" i="5" s="1"/>
  <c r="W46" i="5"/>
  <c r="X46" i="5" s="1"/>
  <c r="G46" i="8" s="1"/>
  <c r="W127" i="5"/>
  <c r="X127" i="5" s="1"/>
  <c r="Y77" i="5"/>
  <c r="H77" i="8" s="1"/>
  <c r="E111" i="11" l="1"/>
  <c r="D111" i="11" s="1"/>
  <c r="E33" i="11"/>
  <c r="D33" i="11" s="1"/>
  <c r="G68" i="8"/>
  <c r="C67" i="11" s="1"/>
  <c r="Z68" i="5"/>
  <c r="I68" i="8" s="1"/>
  <c r="Z156" i="5"/>
  <c r="I156" i="8" s="1"/>
  <c r="AB156" i="5"/>
  <c r="K156" i="8" s="1"/>
  <c r="Z64" i="5"/>
  <c r="I64" i="8" s="1"/>
  <c r="AB64" i="5"/>
  <c r="K64" i="8" s="1"/>
  <c r="G90" i="8"/>
  <c r="C89" i="11" s="1"/>
  <c r="AA90" i="5"/>
  <c r="J90" i="8" s="1"/>
  <c r="Y49" i="5"/>
  <c r="H49" i="8" s="1"/>
  <c r="E48" i="11" s="1"/>
  <c r="D48" i="11" s="1"/>
  <c r="AC112" i="5"/>
  <c r="G58" i="8"/>
  <c r="C57" i="11" s="1"/>
  <c r="Y58" i="5"/>
  <c r="H58" i="8" s="1"/>
  <c r="G126" i="8"/>
  <c r="C125" i="11" s="1"/>
  <c r="Y126" i="5"/>
  <c r="H126" i="8" s="1"/>
  <c r="G138" i="8"/>
  <c r="C137" i="11" s="1"/>
  <c r="Y138" i="5"/>
  <c r="H138" i="8" s="1"/>
  <c r="Z98" i="5"/>
  <c r="I98" i="8" s="1"/>
  <c r="Y98" i="5"/>
  <c r="H98" i="8" s="1"/>
  <c r="E97" i="11" s="1"/>
  <c r="D97" i="11" s="1"/>
  <c r="G4" i="8"/>
  <c r="C3" i="11" s="1"/>
  <c r="Y4" i="5"/>
  <c r="H4" i="8" s="1"/>
  <c r="G50" i="8"/>
  <c r="C49" i="11" s="1"/>
  <c r="Y50" i="5"/>
  <c r="H50" i="8" s="1"/>
  <c r="G52" i="8"/>
  <c r="C51" i="11" s="1"/>
  <c r="Y52" i="5"/>
  <c r="H52" i="8" s="1"/>
  <c r="G11" i="8"/>
  <c r="C10" i="11" s="1"/>
  <c r="Y11" i="5"/>
  <c r="H11" i="8" s="1"/>
  <c r="G84" i="8"/>
  <c r="C83" i="11" s="1"/>
  <c r="Z84" i="5"/>
  <c r="I84" i="8" s="1"/>
  <c r="G91" i="8"/>
  <c r="C90" i="11" s="1"/>
  <c r="Z91" i="5"/>
  <c r="I91" i="8" s="1"/>
  <c r="G137" i="8"/>
  <c r="C136" i="11" s="1"/>
  <c r="AA137" i="5"/>
  <c r="J137" i="8" s="1"/>
  <c r="G65" i="8"/>
  <c r="C64" i="11" s="1"/>
  <c r="Z65" i="5"/>
  <c r="I65" i="8" s="1"/>
  <c r="G85" i="8"/>
  <c r="C84" i="11" s="1"/>
  <c r="Z85" i="5"/>
  <c r="I85" i="8" s="1"/>
  <c r="G146" i="8"/>
  <c r="C145" i="11" s="1"/>
  <c r="Z146" i="5"/>
  <c r="I146" i="8" s="1"/>
  <c r="G155" i="8"/>
  <c r="C154" i="11" s="1"/>
  <c r="AA155" i="5"/>
  <c r="J155" i="8" s="1"/>
  <c r="G143" i="8"/>
  <c r="C142" i="11" s="1"/>
  <c r="AB143" i="5"/>
  <c r="K143" i="8" s="1"/>
  <c r="G131" i="8"/>
  <c r="C130" i="11" s="1"/>
  <c r="Z131" i="5"/>
  <c r="I131" i="8" s="1"/>
  <c r="G108" i="8"/>
  <c r="C107" i="11" s="1"/>
  <c r="Y108" i="5"/>
  <c r="H108" i="8" s="1"/>
  <c r="Y144" i="5"/>
  <c r="H144" i="8" s="1"/>
  <c r="E143" i="11" s="1"/>
  <c r="D143" i="11" s="1"/>
  <c r="AC21" i="5"/>
  <c r="AC60" i="5"/>
  <c r="J60" i="8"/>
  <c r="E59" i="11" s="1"/>
  <c r="D59" i="11" s="1"/>
  <c r="E54" i="11"/>
  <c r="D54" i="11" s="1"/>
  <c r="AC67" i="5"/>
  <c r="H67" i="8"/>
  <c r="E66" i="11" s="1"/>
  <c r="D66" i="11" s="1"/>
  <c r="AC129" i="5"/>
  <c r="I129" i="8"/>
  <c r="AC99" i="5"/>
  <c r="J99" i="8"/>
  <c r="E98" i="11" s="1"/>
  <c r="D98" i="11" s="1"/>
  <c r="AC24" i="5"/>
  <c r="H24" i="8"/>
  <c r="E23" i="11" s="1"/>
  <c r="D23" i="11" s="1"/>
  <c r="AC142" i="5"/>
  <c r="I142" i="8"/>
  <c r="E141" i="11" s="1"/>
  <c r="D141" i="11" s="1"/>
  <c r="AC28" i="5"/>
  <c r="K28" i="8"/>
  <c r="E27" i="11" s="1"/>
  <c r="D27" i="11" s="1"/>
  <c r="AC39" i="5"/>
  <c r="H39" i="8"/>
  <c r="E38" i="11" s="1"/>
  <c r="D38" i="11" s="1"/>
  <c r="AC96" i="5"/>
  <c r="H96" i="8"/>
  <c r="E95" i="11" s="1"/>
  <c r="D95" i="11" s="1"/>
  <c r="AC70" i="5"/>
  <c r="H70" i="8"/>
  <c r="E69" i="11" s="1"/>
  <c r="D69" i="11" s="1"/>
  <c r="AC106" i="5"/>
  <c r="H106" i="8"/>
  <c r="E105" i="11" s="1"/>
  <c r="D105" i="11" s="1"/>
  <c r="AC22" i="5"/>
  <c r="H22" i="8"/>
  <c r="E21" i="11" s="1"/>
  <c r="D21" i="11" s="1"/>
  <c r="AC132" i="5"/>
  <c r="H132" i="8"/>
  <c r="E131" i="11" s="1"/>
  <c r="D131" i="11" s="1"/>
  <c r="AC79" i="5"/>
  <c r="H79" i="8"/>
  <c r="E78" i="11" s="1"/>
  <c r="D78" i="11" s="1"/>
  <c r="AC166" i="5"/>
  <c r="H166" i="8"/>
  <c r="E165" i="11" s="1"/>
  <c r="D165" i="11" s="1"/>
  <c r="AC69" i="5"/>
  <c r="H69" i="8"/>
  <c r="E68" i="11" s="1"/>
  <c r="D68" i="11" s="1"/>
  <c r="AC38" i="5"/>
  <c r="H38" i="8"/>
  <c r="E37" i="11" s="1"/>
  <c r="D37" i="11" s="1"/>
  <c r="AC43" i="5"/>
  <c r="H43" i="8"/>
  <c r="E42" i="11" s="1"/>
  <c r="D42" i="11" s="1"/>
  <c r="AC16" i="5"/>
  <c r="K16" i="8"/>
  <c r="E15" i="11" s="1"/>
  <c r="D15" i="11" s="1"/>
  <c r="AC27" i="5"/>
  <c r="H27" i="8"/>
  <c r="E26" i="11" s="1"/>
  <c r="D26" i="11" s="1"/>
  <c r="AC41" i="5"/>
  <c r="H41" i="8"/>
  <c r="E40" i="11" s="1"/>
  <c r="D40" i="11" s="1"/>
  <c r="AC57" i="5"/>
  <c r="H57" i="8"/>
  <c r="E56" i="11" s="1"/>
  <c r="D56" i="11" s="1"/>
  <c r="AC139" i="5"/>
  <c r="H139" i="8"/>
  <c r="E138" i="11" s="1"/>
  <c r="D138" i="11" s="1"/>
  <c r="AC40" i="5"/>
  <c r="H40" i="8"/>
  <c r="E39" i="11" s="1"/>
  <c r="D39" i="11" s="1"/>
  <c r="C9" i="11"/>
  <c r="C124" i="11"/>
  <c r="C47" i="11"/>
  <c r="C153" i="11"/>
  <c r="C103" i="11"/>
  <c r="C73" i="11"/>
  <c r="C104" i="11"/>
  <c r="C48" i="11"/>
  <c r="E99" i="11"/>
  <c r="D99" i="11" s="1"/>
  <c r="E167" i="11"/>
  <c r="D167" i="11" s="1"/>
  <c r="C148" i="11"/>
  <c r="C105" i="11"/>
  <c r="C112" i="11"/>
  <c r="C111" i="11"/>
  <c r="C75" i="11"/>
  <c r="C2" i="11"/>
  <c r="C156" i="11"/>
  <c r="E162" i="11"/>
  <c r="D162" i="11" s="1"/>
  <c r="C120" i="11"/>
  <c r="C94" i="11"/>
  <c r="C144" i="11"/>
  <c r="C113" i="11"/>
  <c r="C166" i="11"/>
  <c r="C58" i="11"/>
  <c r="C100" i="11"/>
  <c r="E150" i="11"/>
  <c r="D150" i="11" s="1"/>
  <c r="C32" i="11"/>
  <c r="C119" i="11"/>
  <c r="E62" i="11"/>
  <c r="D62" i="11" s="1"/>
  <c r="E75" i="11"/>
  <c r="D75" i="11" s="1"/>
  <c r="C127" i="11"/>
  <c r="C41" i="11"/>
  <c r="C163" i="11"/>
  <c r="C80" i="11"/>
  <c r="C70" i="11"/>
  <c r="C35" i="11"/>
  <c r="C152" i="11"/>
  <c r="E160" i="11"/>
  <c r="D160" i="11" s="1"/>
  <c r="C128" i="11"/>
  <c r="C66" i="11"/>
  <c r="C165" i="11"/>
  <c r="C93" i="11"/>
  <c r="C98" i="11"/>
  <c r="C109" i="11"/>
  <c r="C59" i="11"/>
  <c r="C102" i="11"/>
  <c r="C168" i="11"/>
  <c r="C60" i="11"/>
  <c r="C118" i="11"/>
  <c r="C45" i="11"/>
  <c r="C31" i="11"/>
  <c r="C85" i="11"/>
  <c r="C29" i="11"/>
  <c r="C71" i="11"/>
  <c r="C96" i="11"/>
  <c r="E128" i="11"/>
  <c r="D128" i="11" s="1"/>
  <c r="E109" i="11"/>
  <c r="D109" i="11" s="1"/>
  <c r="C36" i="11"/>
  <c r="C7" i="11"/>
  <c r="E16" i="11"/>
  <c r="D16" i="11" s="1"/>
  <c r="C62" i="11"/>
  <c r="C76" i="11"/>
  <c r="C88" i="11"/>
  <c r="C56" i="11"/>
  <c r="E20" i="11"/>
  <c r="D20" i="11" s="1"/>
  <c r="C18" i="11"/>
  <c r="C13" i="11"/>
  <c r="C123" i="11"/>
  <c r="C30" i="11"/>
  <c r="C159" i="11"/>
  <c r="C91" i="11"/>
  <c r="C143" i="11"/>
  <c r="E164" i="11"/>
  <c r="D164" i="11" s="1"/>
  <c r="E76" i="11"/>
  <c r="D76" i="11" s="1"/>
  <c r="C161" i="11"/>
  <c r="C79" i="11"/>
  <c r="C46" i="11"/>
  <c r="C17" i="11"/>
  <c r="C116" i="11"/>
  <c r="C139" i="11"/>
  <c r="C44" i="11"/>
  <c r="C115" i="11"/>
  <c r="C42" i="11"/>
  <c r="C15" i="11"/>
  <c r="C110" i="11"/>
  <c r="C141" i="11"/>
  <c r="C162" i="11"/>
  <c r="AC163" i="5"/>
  <c r="AC76" i="5"/>
  <c r="AC77" i="5"/>
  <c r="AC110" i="5"/>
  <c r="AC100" i="5"/>
  <c r="AB75" i="5"/>
  <c r="K75" i="8" s="1"/>
  <c r="G75" i="8"/>
  <c r="AA35" i="5"/>
  <c r="J35" i="8" s="1"/>
  <c r="G35" i="8"/>
  <c r="AB82" i="5"/>
  <c r="K82" i="8" s="1"/>
  <c r="G82" i="8"/>
  <c r="Y102" i="5"/>
  <c r="H102" i="8" s="1"/>
  <c r="G102" i="8"/>
  <c r="AC115" i="5"/>
  <c r="H115" i="8"/>
  <c r="AC123" i="5"/>
  <c r="H123" i="8"/>
  <c r="Y134" i="5"/>
  <c r="G134" i="8"/>
  <c r="AC93" i="5"/>
  <c r="H93" i="8"/>
  <c r="Y118" i="5"/>
  <c r="H118" i="8" s="1"/>
  <c r="G118" i="8"/>
  <c r="Y141" i="5"/>
  <c r="H141" i="8" s="1"/>
  <c r="G141" i="8"/>
  <c r="AB25" i="5"/>
  <c r="K25" i="8" s="1"/>
  <c r="G25" i="8"/>
  <c r="AB130" i="5"/>
  <c r="K130" i="8" s="1"/>
  <c r="G130" i="8"/>
  <c r="AA156" i="5"/>
  <c r="J156" i="8" s="1"/>
  <c r="G156" i="8"/>
  <c r="AA29" i="5"/>
  <c r="J29" i="8" s="1"/>
  <c r="G29" i="8"/>
  <c r="Z20" i="5"/>
  <c r="I20" i="8" s="1"/>
  <c r="G20" i="8"/>
  <c r="AC135" i="5"/>
  <c r="H135" i="8"/>
  <c r="AA5" i="5"/>
  <c r="J5" i="8" s="1"/>
  <c r="G5" i="8"/>
  <c r="Y64" i="5"/>
  <c r="G64" i="8"/>
  <c r="Z78" i="5"/>
  <c r="I78" i="8" s="1"/>
  <c r="G78" i="8"/>
  <c r="AC26" i="5"/>
  <c r="G26" i="8"/>
  <c r="Y15" i="5"/>
  <c r="H15" i="8" s="1"/>
  <c r="G15" i="8"/>
  <c r="AC148" i="5"/>
  <c r="H148" i="8"/>
  <c r="AC88" i="5"/>
  <c r="H88" i="8"/>
  <c r="G98" i="8"/>
  <c r="Z83" i="5"/>
  <c r="I83" i="8" s="1"/>
  <c r="G83" i="8"/>
  <c r="Y150" i="5"/>
  <c r="H150" i="8" s="1"/>
  <c r="G150" i="8"/>
  <c r="Y147" i="5"/>
  <c r="G147" i="8"/>
  <c r="Y127" i="5"/>
  <c r="H127" i="8" s="1"/>
  <c r="G127" i="8"/>
  <c r="Z159" i="5"/>
  <c r="I159" i="8" s="1"/>
  <c r="G159" i="8"/>
  <c r="Y23" i="5"/>
  <c r="G23" i="8"/>
  <c r="Z7" i="5"/>
  <c r="I7" i="8" s="1"/>
  <c r="G7" i="8"/>
  <c r="Y44" i="5"/>
  <c r="G44" i="8"/>
  <c r="Y53" i="5"/>
  <c r="H53" i="8" s="1"/>
  <c r="G53" i="8"/>
  <c r="AB66" i="5"/>
  <c r="K66" i="8" s="1"/>
  <c r="G66" i="8"/>
  <c r="Y107" i="5"/>
  <c r="H107" i="8" s="1"/>
  <c r="G107" i="8"/>
  <c r="Y152" i="5"/>
  <c r="H152" i="8" s="1"/>
  <c r="G152" i="8"/>
  <c r="Y13" i="5"/>
  <c r="H13" i="8" s="1"/>
  <c r="G13" i="8"/>
  <c r="Z12" i="5"/>
  <c r="I12" i="8" s="1"/>
  <c r="G12" i="8"/>
  <c r="Y56" i="5"/>
  <c r="G56" i="8"/>
  <c r="Y136" i="5"/>
  <c r="G136" i="8"/>
  <c r="Y158" i="5"/>
  <c r="G158" i="8"/>
  <c r="AB9" i="5"/>
  <c r="K9" i="8" s="1"/>
  <c r="G9" i="8"/>
  <c r="Z54" i="5"/>
  <c r="I54" i="8" s="1"/>
  <c r="G54" i="8"/>
  <c r="AC149" i="5"/>
  <c r="H149" i="8"/>
  <c r="AC89" i="5"/>
  <c r="H89" i="8"/>
  <c r="AA6" i="5"/>
  <c r="J6" i="8" s="1"/>
  <c r="G6" i="8"/>
  <c r="AC87" i="5"/>
  <c r="G87" i="8"/>
  <c r="Y170" i="5"/>
  <c r="H170" i="8" s="1"/>
  <c r="E169" i="11" s="1"/>
  <c r="D169" i="11" s="1"/>
  <c r="G170" i="8"/>
  <c r="Y133" i="5"/>
  <c r="G133" i="8"/>
  <c r="AC73" i="5"/>
  <c r="G73" i="8"/>
  <c r="Z109" i="5"/>
  <c r="I109" i="8" s="1"/>
  <c r="G109" i="8"/>
  <c r="Z62" i="5"/>
  <c r="I62" i="8" s="1"/>
  <c r="G62" i="8"/>
  <c r="AC122" i="5"/>
  <c r="G122" i="8"/>
  <c r="AC63" i="5"/>
  <c r="AC165" i="5"/>
  <c r="AC48" i="5"/>
  <c r="AC151" i="5"/>
  <c r="AC161" i="5"/>
  <c r="AC168" i="5"/>
  <c r="AC17" i="5"/>
  <c r="Y25" i="5"/>
  <c r="H25" i="8" s="1"/>
  <c r="Y105" i="5"/>
  <c r="Y116" i="5"/>
  <c r="Z101" i="5"/>
  <c r="I101" i="8" s="1"/>
  <c r="Y101" i="5"/>
  <c r="H101" i="8" s="1"/>
  <c r="Y91" i="5"/>
  <c r="Z11" i="5"/>
  <c r="Y92" i="5"/>
  <c r="Z8" i="5"/>
  <c r="I8" i="8" s="1"/>
  <c r="AB8" i="5"/>
  <c r="K8" i="8" s="1"/>
  <c r="Y95" i="5"/>
  <c r="Y164" i="5"/>
  <c r="H164" i="8" s="1"/>
  <c r="AB164" i="5"/>
  <c r="K164" i="8" s="1"/>
  <c r="AB74" i="5"/>
  <c r="K74" i="8" s="1"/>
  <c r="Z74" i="5"/>
  <c r="I74" i="8" s="1"/>
  <c r="AA4" i="5"/>
  <c r="AB154" i="5"/>
  <c r="K154" i="8" s="1"/>
  <c r="Z154" i="5"/>
  <c r="I154" i="8" s="1"/>
  <c r="Y117" i="5"/>
  <c r="Z138" i="5"/>
  <c r="Y120" i="5"/>
  <c r="AA61" i="5"/>
  <c r="J61" i="8" s="1"/>
  <c r="Z61" i="5"/>
  <c r="I61" i="8" s="1"/>
  <c r="Z126" i="5"/>
  <c r="I126" i="8" s="1"/>
  <c r="AB126" i="5"/>
  <c r="K126" i="8" s="1"/>
  <c r="Z10" i="5"/>
  <c r="I10" i="8" s="1"/>
  <c r="Y10" i="5"/>
  <c r="H10" i="8" s="1"/>
  <c r="AB90" i="5"/>
  <c r="K90" i="8" s="1"/>
  <c r="Z90" i="5"/>
  <c r="I90" i="8" s="1"/>
  <c r="AC34" i="5"/>
  <c r="Y14" i="5"/>
  <c r="H14" i="8" s="1"/>
  <c r="Z14" i="5"/>
  <c r="I14" i="8" s="1"/>
  <c r="Y65" i="5"/>
  <c r="H65" i="8" s="1"/>
  <c r="AB65" i="5"/>
  <c r="K65" i="8" s="1"/>
  <c r="AA160" i="5"/>
  <c r="J160" i="8" s="1"/>
  <c r="AB160" i="5"/>
  <c r="K160" i="8" s="1"/>
  <c r="AC55" i="5"/>
  <c r="AB152" i="5"/>
  <c r="K152" i="8" s="1"/>
  <c r="AA152" i="5"/>
  <c r="J152" i="8" s="1"/>
  <c r="AB162" i="5"/>
  <c r="K162" i="8" s="1"/>
  <c r="Y162" i="5"/>
  <c r="H162" i="8" s="1"/>
  <c r="AB58" i="5"/>
  <c r="K58" i="8" s="1"/>
  <c r="Z58" i="5"/>
  <c r="I58" i="8" s="1"/>
  <c r="Y42" i="5"/>
  <c r="Z118" i="5"/>
  <c r="I118" i="8" s="1"/>
  <c r="Z52" i="5"/>
  <c r="Z107" i="5"/>
  <c r="I107" i="8" s="1"/>
  <c r="Y119" i="5"/>
  <c r="Y121" i="5"/>
  <c r="Y6" i="5"/>
  <c r="H6" i="8" s="1"/>
  <c r="Y5" i="5"/>
  <c r="H5" i="8" s="1"/>
  <c r="AB50" i="5"/>
  <c r="AA108" i="5"/>
  <c r="Y18" i="5"/>
  <c r="Y12" i="5"/>
  <c r="H12" i="8" s="1"/>
  <c r="Y59" i="5"/>
  <c r="Y54" i="5"/>
  <c r="Y156" i="5"/>
  <c r="H156" i="8" s="1"/>
  <c r="Y35" i="5"/>
  <c r="H35" i="8" s="1"/>
  <c r="Y37" i="5"/>
  <c r="Y143" i="5"/>
  <c r="AA10" i="5"/>
  <c r="J10" i="8" s="1"/>
  <c r="Y8" i="5"/>
  <c r="H8" i="8" s="1"/>
  <c r="Y140" i="5"/>
  <c r="Z141" i="5"/>
  <c r="Y137" i="5"/>
  <c r="Y83" i="5"/>
  <c r="H83" i="8" s="1"/>
  <c r="Y145" i="5"/>
  <c r="Y32" i="5"/>
  <c r="Y47" i="5"/>
  <c r="Z15" i="5"/>
  <c r="I15" i="8" s="1"/>
  <c r="Y159" i="5"/>
  <c r="Y154" i="5"/>
  <c r="H154" i="8" s="1"/>
  <c r="Y125" i="5"/>
  <c r="Z102" i="5"/>
  <c r="I102" i="8" s="1"/>
  <c r="AB20" i="5"/>
  <c r="K20" i="8" s="1"/>
  <c r="Y155" i="5"/>
  <c r="Y153" i="5"/>
  <c r="Y7" i="5"/>
  <c r="H7" i="8" s="1"/>
  <c r="Y33" i="5"/>
  <c r="Z162" i="5"/>
  <c r="I162" i="8" s="1"/>
  <c r="Z127" i="5"/>
  <c r="I127" i="8" s="1"/>
  <c r="Y109" i="5"/>
  <c r="Y46" i="5"/>
  <c r="Y86" i="5"/>
  <c r="Z150" i="5"/>
  <c r="I150" i="8" s="1"/>
  <c r="Y72" i="5"/>
  <c r="AA53" i="5"/>
  <c r="Y66" i="5"/>
  <c r="Y61" i="5"/>
  <c r="H61" i="8" s="1"/>
  <c r="Y31" i="5"/>
  <c r="Y9" i="5"/>
  <c r="AA58" i="5"/>
  <c r="J58" i="8" s="1"/>
  <c r="Z13" i="5"/>
  <c r="Y169" i="5"/>
  <c r="Y160" i="5"/>
  <c r="H160" i="8" s="1"/>
  <c r="Y97" i="5"/>
  <c r="Y130" i="5"/>
  <c r="AA101" i="5"/>
  <c r="J101" i="8" s="1"/>
  <c r="Y68" i="5"/>
  <c r="Y80" i="5"/>
  <c r="Y104" i="5"/>
  <c r="Y131" i="5"/>
  <c r="Y84" i="5"/>
  <c r="Y29" i="5"/>
  <c r="Y30" i="5"/>
  <c r="Y103" i="5"/>
  <c r="Y62" i="5"/>
  <c r="H62" i="8" s="1"/>
  <c r="AA62" i="5"/>
  <c r="J62" i="8" s="1"/>
  <c r="Y128" i="5"/>
  <c r="Y45" i="5"/>
  <c r="Y114" i="5"/>
  <c r="Y78" i="5"/>
  <c r="H78" i="8" s="1"/>
  <c r="AA14" i="5"/>
  <c r="J14" i="8" s="1"/>
  <c r="Y90" i="5"/>
  <c r="H90" i="8" s="1"/>
  <c r="Y124" i="5"/>
  <c r="Y82" i="5"/>
  <c r="Y19" i="5"/>
  <c r="Y36" i="5"/>
  <c r="Y157" i="5"/>
  <c r="AA126" i="5"/>
  <c r="J126" i="8" s="1"/>
  <c r="Y146" i="5"/>
  <c r="Y75" i="5"/>
  <c r="Y81" i="5"/>
  <c r="Y74" i="5"/>
  <c r="H74" i="8" s="1"/>
  <c r="Y167" i="5"/>
  <c r="Y71" i="5"/>
  <c r="Y3" i="5"/>
  <c r="Y85" i="5"/>
  <c r="E64" i="11" l="1"/>
  <c r="D64" i="11" s="1"/>
  <c r="AC98" i="5"/>
  <c r="AC49" i="5"/>
  <c r="AC170" i="5"/>
  <c r="AC144" i="5"/>
  <c r="AC19" i="5"/>
  <c r="H19" i="8"/>
  <c r="E18" i="11" s="1"/>
  <c r="D18" i="11" s="1"/>
  <c r="AC66" i="5"/>
  <c r="H66" i="8"/>
  <c r="E65" i="11" s="1"/>
  <c r="D65" i="11" s="1"/>
  <c r="AC141" i="5"/>
  <c r="I141" i="8"/>
  <c r="E140" i="11" s="1"/>
  <c r="D140" i="11" s="1"/>
  <c r="AC71" i="5"/>
  <c r="H71" i="8"/>
  <c r="E70" i="11" s="1"/>
  <c r="D70" i="11" s="1"/>
  <c r="AC81" i="5"/>
  <c r="H81" i="8"/>
  <c r="E80" i="11" s="1"/>
  <c r="D80" i="11" s="1"/>
  <c r="AC29" i="5"/>
  <c r="H29" i="8"/>
  <c r="E28" i="11" s="1"/>
  <c r="D28" i="11" s="1"/>
  <c r="AC53" i="5"/>
  <c r="J53" i="8"/>
  <c r="E52" i="11" s="1"/>
  <c r="D52" i="11" s="1"/>
  <c r="AC33" i="5"/>
  <c r="H33" i="8"/>
  <c r="E32" i="11" s="1"/>
  <c r="D32" i="11" s="1"/>
  <c r="AC45" i="5"/>
  <c r="H45" i="8"/>
  <c r="E44" i="11" s="1"/>
  <c r="D44" i="11" s="1"/>
  <c r="AC130" i="5"/>
  <c r="H130" i="8"/>
  <c r="E129" i="11" s="1"/>
  <c r="D129" i="11" s="1"/>
  <c r="AC167" i="5"/>
  <c r="H167" i="8"/>
  <c r="E166" i="11" s="1"/>
  <c r="D166" i="11" s="1"/>
  <c r="AC140" i="5"/>
  <c r="H140" i="8"/>
  <c r="E139" i="11" s="1"/>
  <c r="D139" i="11" s="1"/>
  <c r="AC18" i="5"/>
  <c r="H18" i="8"/>
  <c r="E17" i="11" s="1"/>
  <c r="D17" i="11" s="1"/>
  <c r="E13" i="11"/>
  <c r="D13" i="11" s="1"/>
  <c r="AC136" i="5"/>
  <c r="H136" i="8"/>
  <c r="E135" i="11" s="1"/>
  <c r="D135" i="11" s="1"/>
  <c r="AC75" i="5"/>
  <c r="H75" i="8"/>
  <c r="E74" i="11" s="1"/>
  <c r="D74" i="11" s="1"/>
  <c r="AC46" i="5"/>
  <c r="H46" i="8"/>
  <c r="E45" i="11" s="1"/>
  <c r="D45" i="11" s="1"/>
  <c r="AC125" i="5"/>
  <c r="H125" i="8"/>
  <c r="E124" i="11" s="1"/>
  <c r="D124" i="11" s="1"/>
  <c r="AC47" i="5"/>
  <c r="H47" i="8"/>
  <c r="E46" i="11" s="1"/>
  <c r="D46" i="11" s="1"/>
  <c r="AC108" i="5"/>
  <c r="J108" i="8"/>
  <c r="E107" i="11" s="1"/>
  <c r="D107" i="11" s="1"/>
  <c r="AC52" i="5"/>
  <c r="I52" i="8"/>
  <c r="E51" i="11" s="1"/>
  <c r="D51" i="11" s="1"/>
  <c r="E57" i="11"/>
  <c r="D57" i="11" s="1"/>
  <c r="AC146" i="5"/>
  <c r="H146" i="8"/>
  <c r="E145" i="11" s="1"/>
  <c r="D145" i="11" s="1"/>
  <c r="AC143" i="5"/>
  <c r="H143" i="8"/>
  <c r="E142" i="11" s="1"/>
  <c r="D142" i="11" s="1"/>
  <c r="AC50" i="5"/>
  <c r="K50" i="8"/>
  <c r="E49" i="11" s="1"/>
  <c r="D49" i="11" s="1"/>
  <c r="AC56" i="5"/>
  <c r="H56" i="8"/>
  <c r="E55" i="11" s="1"/>
  <c r="D55" i="11" s="1"/>
  <c r="AC23" i="5"/>
  <c r="H23" i="8"/>
  <c r="E22" i="11" s="1"/>
  <c r="D22" i="11" s="1"/>
  <c r="AC64" i="5"/>
  <c r="H64" i="8"/>
  <c r="E63" i="11" s="1"/>
  <c r="D63" i="11" s="1"/>
  <c r="AC84" i="5"/>
  <c r="H84" i="8"/>
  <c r="E83" i="11" s="1"/>
  <c r="D83" i="11" s="1"/>
  <c r="AC153" i="5"/>
  <c r="H153" i="8"/>
  <c r="E152" i="11" s="1"/>
  <c r="D152" i="11" s="1"/>
  <c r="AC32" i="5"/>
  <c r="H32" i="8"/>
  <c r="E31" i="11" s="1"/>
  <c r="D31" i="11" s="1"/>
  <c r="AC68" i="5"/>
  <c r="H68" i="8"/>
  <c r="E67" i="11" s="1"/>
  <c r="D67" i="11" s="1"/>
  <c r="AC145" i="5"/>
  <c r="H145" i="8"/>
  <c r="E144" i="11" s="1"/>
  <c r="D144" i="11" s="1"/>
  <c r="AC37" i="5"/>
  <c r="H37" i="8"/>
  <c r="E36" i="11" s="1"/>
  <c r="D36" i="11" s="1"/>
  <c r="AC9" i="5"/>
  <c r="H9" i="8"/>
  <c r="E8" i="11" s="1"/>
  <c r="D8" i="11" s="1"/>
  <c r="AC42" i="5"/>
  <c r="H42" i="8"/>
  <c r="E41" i="11" s="1"/>
  <c r="D41" i="11" s="1"/>
  <c r="AC36" i="5"/>
  <c r="H36" i="8"/>
  <c r="E35" i="11" s="1"/>
  <c r="D35" i="11" s="1"/>
  <c r="AC131" i="5"/>
  <c r="H131" i="8"/>
  <c r="E130" i="11" s="1"/>
  <c r="D130" i="11" s="1"/>
  <c r="AC31" i="5"/>
  <c r="H31" i="8"/>
  <c r="E30" i="11" s="1"/>
  <c r="D30" i="11" s="1"/>
  <c r="AC121" i="5"/>
  <c r="H121" i="8"/>
  <c r="E120" i="11" s="1"/>
  <c r="D120" i="11" s="1"/>
  <c r="AC44" i="5"/>
  <c r="H44" i="8"/>
  <c r="E43" i="11" s="1"/>
  <c r="D43" i="11" s="1"/>
  <c r="AC54" i="5"/>
  <c r="H54" i="8"/>
  <c r="E53" i="11" s="1"/>
  <c r="D53" i="11" s="1"/>
  <c r="AC103" i="5"/>
  <c r="H103" i="8"/>
  <c r="E102" i="11" s="1"/>
  <c r="D102" i="11" s="1"/>
  <c r="AC158" i="5"/>
  <c r="H158" i="8"/>
  <c r="E157" i="11" s="1"/>
  <c r="D157" i="11" s="1"/>
  <c r="AC134" i="5"/>
  <c r="H134" i="8"/>
  <c r="E133" i="11" s="1"/>
  <c r="D133" i="11" s="1"/>
  <c r="AC104" i="5"/>
  <c r="H104" i="8"/>
  <c r="E103" i="11" s="1"/>
  <c r="D103" i="11" s="1"/>
  <c r="AC72" i="5"/>
  <c r="H72" i="8"/>
  <c r="E71" i="11" s="1"/>
  <c r="D71" i="11" s="1"/>
  <c r="AC59" i="5"/>
  <c r="H59" i="8"/>
  <c r="E58" i="11" s="1"/>
  <c r="D58" i="11" s="1"/>
  <c r="AC30" i="5"/>
  <c r="H30" i="8"/>
  <c r="E29" i="11" s="1"/>
  <c r="D29" i="11" s="1"/>
  <c r="AC133" i="5"/>
  <c r="H133" i="8"/>
  <c r="E132" i="11" s="1"/>
  <c r="D132" i="11" s="1"/>
  <c r="AC147" i="5"/>
  <c r="H147" i="8"/>
  <c r="E146" i="11" s="1"/>
  <c r="D146" i="11" s="1"/>
  <c r="AC35" i="5"/>
  <c r="E159" i="11"/>
  <c r="D159" i="11" s="1"/>
  <c r="E148" i="11"/>
  <c r="D148" i="11" s="1"/>
  <c r="C55" i="11"/>
  <c r="C43" i="11"/>
  <c r="C101" i="11"/>
  <c r="E11" i="11"/>
  <c r="D11" i="11" s="1"/>
  <c r="E14" i="11"/>
  <c r="D14" i="11" s="1"/>
  <c r="E101" i="11"/>
  <c r="D101" i="11" s="1"/>
  <c r="C11" i="11"/>
  <c r="C14" i="11"/>
  <c r="E114" i="11"/>
  <c r="D114" i="11" s="1"/>
  <c r="E161" i="11"/>
  <c r="D161" i="11" s="1"/>
  <c r="C72" i="11"/>
  <c r="C169" i="11"/>
  <c r="C8" i="11"/>
  <c r="C12" i="11"/>
  <c r="C151" i="11"/>
  <c r="C52" i="11"/>
  <c r="C149" i="11"/>
  <c r="C25" i="11"/>
  <c r="C19" i="11"/>
  <c r="C133" i="11"/>
  <c r="C74" i="11"/>
  <c r="C61" i="11"/>
  <c r="C22" i="11"/>
  <c r="C146" i="11"/>
  <c r="E87" i="11"/>
  <c r="D87" i="11" s="1"/>
  <c r="E125" i="11"/>
  <c r="D125" i="11" s="1"/>
  <c r="E100" i="11"/>
  <c r="D100" i="11" s="1"/>
  <c r="E73" i="11"/>
  <c r="D73" i="11" s="1"/>
  <c r="E151" i="11"/>
  <c r="D151" i="11" s="1"/>
  <c r="E149" i="11"/>
  <c r="D149" i="11" s="1"/>
  <c r="E19" i="11"/>
  <c r="D19" i="11" s="1"/>
  <c r="C121" i="11"/>
  <c r="C108" i="11"/>
  <c r="C53" i="11"/>
  <c r="C65" i="11"/>
  <c r="C97" i="11"/>
  <c r="E7" i="11"/>
  <c r="D7" i="11" s="1"/>
  <c r="C132" i="11"/>
  <c r="C5" i="11"/>
  <c r="C6" i="11"/>
  <c r="C126" i="11"/>
  <c r="C82" i="11"/>
  <c r="C77" i="11"/>
  <c r="C63" i="11"/>
  <c r="C4" i="11"/>
  <c r="C155" i="11"/>
  <c r="C140" i="11"/>
  <c r="E92" i="11"/>
  <c r="D92" i="11" s="1"/>
  <c r="E122" i="11"/>
  <c r="D122" i="11" s="1"/>
  <c r="E60" i="11"/>
  <c r="D60" i="11" s="1"/>
  <c r="E5" i="11"/>
  <c r="D5" i="11" s="1"/>
  <c r="E6" i="11"/>
  <c r="D6" i="11" s="1"/>
  <c r="E126" i="11"/>
  <c r="D126" i="11" s="1"/>
  <c r="E82" i="11"/>
  <c r="D82" i="11" s="1"/>
  <c r="E77" i="11"/>
  <c r="D77" i="11" s="1"/>
  <c r="E4" i="11"/>
  <c r="D4" i="11" s="1"/>
  <c r="E155" i="11"/>
  <c r="D155" i="11" s="1"/>
  <c r="C157" i="11"/>
  <c r="C135" i="11"/>
  <c r="C106" i="11"/>
  <c r="E134" i="11"/>
  <c r="D134" i="11" s="1"/>
  <c r="C28" i="11"/>
  <c r="C129" i="11"/>
  <c r="C81" i="11"/>
  <c r="E153" i="11"/>
  <c r="D153" i="11" s="1"/>
  <c r="C86" i="11"/>
  <c r="E88" i="11"/>
  <c r="D88" i="11" s="1"/>
  <c r="C158" i="11"/>
  <c r="E147" i="11"/>
  <c r="D147" i="11" s="1"/>
  <c r="C24" i="11"/>
  <c r="C117" i="11"/>
  <c r="C34" i="11"/>
  <c r="E61" i="11"/>
  <c r="D61" i="11" s="1"/>
  <c r="E89" i="11"/>
  <c r="D89" i="11" s="1"/>
  <c r="E9" i="11"/>
  <c r="D9" i="11" s="1"/>
  <c r="E163" i="11"/>
  <c r="D163" i="11" s="1"/>
  <c r="E106" i="11"/>
  <c r="D106" i="11" s="1"/>
  <c r="E24" i="11"/>
  <c r="D24" i="11" s="1"/>
  <c r="E117" i="11"/>
  <c r="D117" i="11" s="1"/>
  <c r="E34" i="11"/>
  <c r="D34" i="11" s="1"/>
  <c r="AC156" i="5"/>
  <c r="AC5" i="5"/>
  <c r="AC102" i="5"/>
  <c r="AC127" i="5"/>
  <c r="AC78" i="5"/>
  <c r="AC25" i="5"/>
  <c r="AC150" i="5"/>
  <c r="AC83" i="5"/>
  <c r="AC118" i="5"/>
  <c r="AC20" i="5"/>
  <c r="AC15" i="5"/>
  <c r="AC12" i="5"/>
  <c r="AC107" i="5"/>
  <c r="AC7" i="5"/>
  <c r="AC6" i="5"/>
  <c r="AC85" i="5"/>
  <c r="H85" i="8"/>
  <c r="AC137" i="5"/>
  <c r="H137" i="8"/>
  <c r="AC120" i="5"/>
  <c r="H120" i="8"/>
  <c r="AC119" i="5"/>
  <c r="H119" i="8"/>
  <c r="AC116" i="5"/>
  <c r="H116" i="8"/>
  <c r="AC105" i="5"/>
  <c r="H105" i="8"/>
  <c r="AC114" i="5"/>
  <c r="H114" i="8"/>
  <c r="AC138" i="5"/>
  <c r="I138" i="8"/>
  <c r="AC82" i="5"/>
  <c r="H82" i="8"/>
  <c r="AC92" i="5"/>
  <c r="H92" i="8"/>
  <c r="AC80" i="5"/>
  <c r="H80" i="8"/>
  <c r="AC13" i="5"/>
  <c r="I13" i="8"/>
  <c r="AC124" i="5"/>
  <c r="H124" i="8"/>
  <c r="AC128" i="5"/>
  <c r="H128" i="8"/>
  <c r="AC117" i="5"/>
  <c r="H117" i="8"/>
  <c r="AC95" i="5"/>
  <c r="H95" i="8"/>
  <c r="AC11" i="5"/>
  <c r="I11" i="8"/>
  <c r="AC109" i="5"/>
  <c r="H109" i="8"/>
  <c r="AC159" i="5"/>
  <c r="H159" i="8"/>
  <c r="AC91" i="5"/>
  <c r="H91" i="8"/>
  <c r="AC169" i="5"/>
  <c r="H169" i="8"/>
  <c r="AC157" i="5"/>
  <c r="H157" i="8"/>
  <c r="AC97" i="5"/>
  <c r="H97" i="8"/>
  <c r="AC86" i="5"/>
  <c r="H86" i="8"/>
  <c r="AC155" i="5"/>
  <c r="H155" i="8"/>
  <c r="AC4" i="5"/>
  <c r="J4" i="8"/>
  <c r="AC3" i="5"/>
  <c r="H3" i="8"/>
  <c r="AC74" i="5"/>
  <c r="AC61" i="5"/>
  <c r="AC126" i="5"/>
  <c r="AC8" i="5"/>
  <c r="AC154" i="5"/>
  <c r="AC160" i="5"/>
  <c r="AC90" i="5"/>
  <c r="AC164" i="5"/>
  <c r="AC14" i="5"/>
  <c r="AC101" i="5"/>
  <c r="AC10" i="5"/>
  <c r="AC162" i="5"/>
  <c r="AC152" i="5"/>
  <c r="AC58" i="5"/>
  <c r="AC65" i="5"/>
  <c r="AC62" i="5"/>
  <c r="E3" i="11" l="1"/>
  <c r="D3" i="11" s="1"/>
  <c r="E156" i="11"/>
  <c r="D156" i="11" s="1"/>
  <c r="E90" i="11"/>
  <c r="D90" i="11" s="1"/>
  <c r="E10" i="11"/>
  <c r="D10" i="11" s="1"/>
  <c r="E81" i="11"/>
  <c r="D81" i="11" s="1"/>
  <c r="E104" i="11"/>
  <c r="D104" i="11" s="1"/>
  <c r="E94" i="11"/>
  <c r="D94" i="11" s="1"/>
  <c r="E12" i="11"/>
  <c r="D12" i="11" s="1"/>
  <c r="E137" i="11"/>
  <c r="D137" i="11" s="1"/>
  <c r="E118" i="11"/>
  <c r="D118" i="11" s="1"/>
  <c r="E158" i="11"/>
  <c r="D158" i="11" s="1"/>
  <c r="E2" i="11"/>
  <c r="D2" i="11" s="1"/>
  <c r="E85" i="11"/>
  <c r="D85" i="11" s="1"/>
  <c r="E96" i="11"/>
  <c r="D96" i="11" s="1"/>
  <c r="E108" i="11"/>
  <c r="D108" i="11" s="1"/>
  <c r="E116" i="11"/>
  <c r="D116" i="11" s="1"/>
  <c r="E127" i="11"/>
  <c r="D127" i="11" s="1"/>
  <c r="E79" i="11"/>
  <c r="D79" i="11" s="1"/>
  <c r="E91" i="11"/>
  <c r="D91" i="11" s="1"/>
  <c r="E136" i="11"/>
  <c r="D136" i="11" s="1"/>
  <c r="E84" i="11"/>
  <c r="D84" i="11" s="1"/>
  <c r="E154" i="11"/>
  <c r="D154" i="11" s="1"/>
  <c r="E168" i="11"/>
  <c r="D168" i="11" s="1"/>
  <c r="E123" i="11"/>
  <c r="D123" i="11" s="1"/>
  <c r="E113" i="11"/>
  <c r="D113" i="11" s="1"/>
  <c r="E115" i="11"/>
  <c r="D115" i="11" s="1"/>
  <c r="E119" i="11"/>
  <c r="D119" i="11" s="1"/>
  <c r="AE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tc={AF9AA084-FF18-4710-BE43-36CFC06E7B0A}</author>
  </authors>
  <commentList>
    <comment ref="G2" authorId="0" shapeId="0" xr:uid="{AF9AA084-FF18-4710-BE43-36CFC06E7B0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updated</t>
      </text>
    </comment>
  </commentList>
</comments>
</file>

<file path=xl/sharedStrings.xml><?xml version="1.0" encoding="utf-8"?>
<sst xmlns="http://schemas.openxmlformats.org/spreadsheetml/2006/main" count="756" uniqueCount="167">
  <si>
    <t>NORWICH</t>
  </si>
  <si>
    <t>IPSWICH</t>
  </si>
  <si>
    <t>LONDON LIVERPOOL STREET</t>
  </si>
  <si>
    <t>BRUNDALL</t>
  </si>
  <si>
    <t>DISS</t>
  </si>
  <si>
    <t>COLCHESTER</t>
  </si>
  <si>
    <t>ELY</t>
  </si>
  <si>
    <t>THETFORD</t>
  </si>
  <si>
    <t>STOWMARKET</t>
  </si>
  <si>
    <t>GREAT YARMOUTH</t>
  </si>
  <si>
    <t>ATTLEBOROUGH</t>
  </si>
  <si>
    <t>WYMONDHAM</t>
  </si>
  <si>
    <t>BRUNDALL GARDENS</t>
  </si>
  <si>
    <t>OULTON BROAD NORTH JN</t>
  </si>
  <si>
    <t>LOWESTOFT</t>
  </si>
  <si>
    <t>REEDHAM (NORFOLK)</t>
  </si>
  <si>
    <t>ACLE</t>
  </si>
  <si>
    <t>LINGWOOD</t>
  </si>
  <si>
    <t>HOVETON &amp; WROXHAM</t>
  </si>
  <si>
    <t>NORTH WALSHAM</t>
  </si>
  <si>
    <t>CROMER</t>
  </si>
  <si>
    <t>CANTLEY</t>
  </si>
  <si>
    <t>WEST RUNTON</t>
  </si>
  <si>
    <t>SHERINGHAM</t>
  </si>
  <si>
    <t>BRANDON</t>
  </si>
  <si>
    <t>CAMBRIDGE</t>
  </si>
  <si>
    <t>MANNINGTREE</t>
  </si>
  <si>
    <t>CAMBNTH</t>
  </si>
  <si>
    <t>PETERBOROUGH</t>
  </si>
  <si>
    <t>STRATFORD</t>
  </si>
  <si>
    <t>SOMERLEYTON</t>
  </si>
  <si>
    <t>HADDISCOE</t>
  </si>
  <si>
    <t>ROUGHTON ROAD</t>
  </si>
  <si>
    <t>CHELMSFORD</t>
  </si>
  <si>
    <t>WORSTEAD</t>
  </si>
  <si>
    <t>GUNTON</t>
  </si>
  <si>
    <t>SALHOUSE</t>
  </si>
  <si>
    <t>MARCH</t>
  </si>
  <si>
    <t>BERNEY ARMS</t>
  </si>
  <si>
    <t>ECCLES ROAD</t>
  </si>
  <si>
    <t>HARLING ROAD</t>
  </si>
  <si>
    <t>SPOONER ROW</t>
  </si>
  <si>
    <t>WATERBCH</t>
  </si>
  <si>
    <t>SHIPPEA HILL</t>
  </si>
  <si>
    <t>SHENFIELD</t>
  </si>
  <si>
    <t>WITHAM</t>
  </si>
  <si>
    <t>KING'S LYNN</t>
  </si>
  <si>
    <t>WATLINGTON</t>
  </si>
  <si>
    <t>DOWNHAM MARKET</t>
  </si>
  <si>
    <t>LITTLEPORT</t>
  </si>
  <si>
    <t>Main</t>
  </si>
  <si>
    <t>Local</t>
  </si>
  <si>
    <t>platforms</t>
  </si>
  <si>
    <t>local</t>
  </si>
  <si>
    <t>ID</t>
  </si>
  <si>
    <t>Station 1</t>
  </si>
  <si>
    <t>Station 2</t>
  </si>
  <si>
    <t>Station 3</t>
  </si>
  <si>
    <t>Station 4</t>
  </si>
  <si>
    <t>Station 5</t>
  </si>
  <si>
    <t>Name of Station</t>
  </si>
  <si>
    <t>Distance to Station (KM)</t>
  </si>
  <si>
    <t>Station Size</t>
  </si>
  <si>
    <t>Cambridge North</t>
  </si>
  <si>
    <t>id</t>
  </si>
  <si>
    <t>Name</t>
  </si>
  <si>
    <t>Zone_Id</t>
  </si>
  <si>
    <t>Zone_Name</t>
  </si>
  <si>
    <t>X_Coord</t>
  </si>
  <si>
    <t>Y_Coord</t>
  </si>
  <si>
    <t>SectorID</t>
  </si>
  <si>
    <t>Zone_Area</t>
  </si>
  <si>
    <t>Area_ID</t>
  </si>
  <si>
    <t>Sim</t>
  </si>
  <si>
    <t>Radius</t>
  </si>
  <si>
    <t>Unkown</t>
  </si>
  <si>
    <t>MSOA_Layer</t>
  </si>
  <si>
    <t>_Object</t>
  </si>
  <si>
    <t>Study_Area</t>
  </si>
  <si>
    <t>ModelZone</t>
  </si>
  <si>
    <t>TEMProStud</t>
  </si>
  <si>
    <t>District</t>
  </si>
  <si>
    <t>Regions</t>
  </si>
  <si>
    <t>lookup</t>
  </si>
  <si>
    <t>Zone</t>
  </si>
  <si>
    <t>Test_Len</t>
  </si>
  <si>
    <t>NewSector</t>
  </si>
  <si>
    <t>Region</t>
  </si>
  <si>
    <t>Study Area 4</t>
  </si>
  <si>
    <t>Norwich</t>
  </si>
  <si>
    <t>EAST</t>
  </si>
  <si>
    <t>E02004843</t>
  </si>
  <si>
    <t>Study Area 6</t>
  </si>
  <si>
    <t>SE</t>
  </si>
  <si>
    <t>Other</t>
  </si>
  <si>
    <t>E02000002</t>
  </si>
  <si>
    <t>Study Area 9</t>
  </si>
  <si>
    <t>LON</t>
  </si>
  <si>
    <t>Study Area 1</t>
  </si>
  <si>
    <t>Broadland</t>
  </si>
  <si>
    <t>E02005607</t>
  </si>
  <si>
    <t>Study Area 3</t>
  </si>
  <si>
    <t>South Norfolk</t>
  </si>
  <si>
    <t>E02003237</t>
  </si>
  <si>
    <t>Cambridgeshire</t>
  </si>
  <si>
    <t>E02005512</t>
  </si>
  <si>
    <t>Study Area 2</t>
  </si>
  <si>
    <t>Breckland</t>
  </si>
  <si>
    <t>E02005541</t>
  </si>
  <si>
    <t>Study Area 5</t>
  </si>
  <si>
    <t>Great Yarmouth</t>
  </si>
  <si>
    <t>E02005513</t>
  </si>
  <si>
    <t>E02006302</t>
  </si>
  <si>
    <t>Suffolk</t>
  </si>
  <si>
    <t>E02005537</t>
  </si>
  <si>
    <t>E02005533</t>
  </si>
  <si>
    <t>North Norfolk</t>
  </si>
  <si>
    <t>E02005576</t>
  </si>
  <si>
    <t>E02005570</t>
  </si>
  <si>
    <t>E02005536</t>
  </si>
  <si>
    <t>E02005509</t>
  </si>
  <si>
    <t>E02005604</t>
  </si>
  <si>
    <t>E02005581</t>
  </si>
  <si>
    <t>E02005527</t>
  </si>
  <si>
    <t>E02005603</t>
  </si>
  <si>
    <t>E02005555</t>
  </si>
  <si>
    <t>King's Lynn and West Norfolk</t>
  </si>
  <si>
    <t>E02005558</t>
  </si>
  <si>
    <t>E02005567</t>
  </si>
  <si>
    <t>Location of Station</t>
  </si>
  <si>
    <t>if first is main assagin 100% of trips to that station</t>
  </si>
  <si>
    <t xml:space="preserve">if first isn't main but there is a main within 10km assagin </t>
  </si>
  <si>
    <t>Minor</t>
  </si>
  <si>
    <t>y = 10x</t>
  </si>
  <si>
    <t>y = x^2</t>
  </si>
  <si>
    <t>X^2</t>
  </si>
  <si>
    <t>10X</t>
  </si>
  <si>
    <t>Going To main</t>
  </si>
  <si>
    <t>y=(X^2+10X)*0.5</t>
  </si>
  <si>
    <t>If no main in list or close local apply 100% to nearest</t>
  </si>
  <si>
    <t>if next local is within 2km then apply factor (50-25X)</t>
  </si>
  <si>
    <t>Count Mains</t>
  </si>
  <si>
    <t>Distance 1 to 2</t>
  </si>
  <si>
    <t>True/False</t>
  </si>
  <si>
    <t>Main Order</t>
  </si>
  <si>
    <t>distance from 1st to Main</t>
  </si>
  <si>
    <t>X^2+10X)*0.5</t>
  </si>
  <si>
    <t>50-25X</t>
  </si>
  <si>
    <t>Proportion of Trips (%)</t>
  </si>
  <si>
    <t>Check</t>
  </si>
  <si>
    <t>Rules</t>
  </si>
  <si>
    <t>Factor 1</t>
  </si>
  <si>
    <t>Factor 2</t>
  </si>
  <si>
    <t>Factor 3</t>
  </si>
  <si>
    <t>Factor 4</t>
  </si>
  <si>
    <t>Factor 5</t>
  </si>
  <si>
    <t>Factor for Station</t>
  </si>
  <si>
    <t>Zone 1</t>
  </si>
  <si>
    <t>Zone 2</t>
  </si>
  <si>
    <t>FID</t>
  </si>
  <si>
    <t>Shape *</t>
  </si>
  <si>
    <t>result_zon</t>
  </si>
  <si>
    <t>x_coord</t>
  </si>
  <si>
    <t>y_coord</t>
  </si>
  <si>
    <t>long</t>
  </si>
  <si>
    <t>lat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</si>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</sst>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123825</xdr:rowOff>
    </xdr:from>
    <xdr:to>
      <xdr:col>11</xdr:col>
      <xdr:colOff>485775</xdr:colOff>
      <xdr:row>24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8E5F44-8F89-46C3-9808-B5B08C3C1509}"/>
            </a:ext>
          </a:extLst>
        </xdr:cNvPr>
        <xdr:cNvSpPr txBox="1"/>
      </xdr:nvSpPr>
      <xdr:spPr>
        <a:xfrm>
          <a:off x="209550" y="123825"/>
          <a:ext cx="6981825" cy="461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workbook is to assign trips to and from the rail stations, in the Norwich area. 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distance matrix has been created based on the mean coordinates of all OA population weighted centroids, if a model zone does not contain any OAs the centroid is based on geometry of the model zone. The distance was then calculated using QGIS distance matrix to obtain a full distance matrix. From here the 5 closest train stations were taken. 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Stations were classified as either Main or local stations with more emphases being put on the main station. 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following rules were applied to work out station preference: 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first train station a is main station assign 100% of trips to that station.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first isn't main but there is a main within 10km assagin trips using the equation y = 100 - (X^2 + 10x)*0.5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next local is within 2km then apply factor (50-25X)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no main in list or close local apply 100% to nearest local station.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output sheet has the final Trip nodes and %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Created by DCJ 01/05/2020 WSP</a:t>
          </a:r>
        </a:p>
        <a:p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rbajo Fuertes, Eduardo" id="{3F4AE617-58F3-47B4-907A-6D7DE74701B2}" userId="S::Eduardo.CarbajoFuertes@wsp.com::8eb4bb2f-52a2-446a-bbec-d531d6f696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11-24T16:29:06.51" personId="{3F4AE617-58F3-47B4-907A-6D7DE74701B2}" id="{AF9AA084-FF18-4710-BE43-36CFC06E7B0A}">
    <text>Not updated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074B-6940-4315-911B-B518A1564C29}">
  <dimension ref="A1"/>
  <sheetViews>
    <sheetView workbookViewId="0">
      <selection activeCell="D38" sqref="D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CE11-5517-4885-A062-69FA52C28D54}">
  <dimension ref="C3:M16"/>
  <sheetViews>
    <sheetView workbookViewId="0">
      <selection activeCell="D17" sqref="D17"/>
    </sheetView>
  </sheetViews>
  <sheetFormatPr defaultRowHeight="14.4" x14ac:dyDescent="0.3"/>
  <cols>
    <col min="4" max="4" width="52.109375" bestFit="1" customWidth="1"/>
    <col min="9" max="9" width="10.44140625" customWidth="1"/>
    <col min="13" max="13" width="15.44140625" bestFit="1" customWidth="1"/>
  </cols>
  <sheetData>
    <row r="3" spans="3:13" x14ac:dyDescent="0.3">
      <c r="D3" t="s">
        <v>150</v>
      </c>
    </row>
    <row r="4" spans="3:13" x14ac:dyDescent="0.3">
      <c r="C4" s="5"/>
      <c r="D4" t="s">
        <v>130</v>
      </c>
    </row>
    <row r="5" spans="3:13" x14ac:dyDescent="0.3">
      <c r="C5" s="6"/>
      <c r="D5" t="s">
        <v>131</v>
      </c>
      <c r="I5" t="s">
        <v>133</v>
      </c>
    </row>
    <row r="6" spans="3:13" x14ac:dyDescent="0.3">
      <c r="C6" s="8"/>
      <c r="D6" t="s">
        <v>140</v>
      </c>
      <c r="I6" t="s">
        <v>134</v>
      </c>
    </row>
    <row r="7" spans="3:13" x14ac:dyDescent="0.3">
      <c r="C7" s="7"/>
      <c r="D7" t="s">
        <v>139</v>
      </c>
      <c r="G7">
        <v>5</v>
      </c>
    </row>
    <row r="9" spans="3:13" x14ac:dyDescent="0.3">
      <c r="K9" s="10" t="s">
        <v>137</v>
      </c>
      <c r="L9" s="10"/>
      <c r="M9" s="10"/>
    </row>
    <row r="10" spans="3:13" x14ac:dyDescent="0.3">
      <c r="I10" t="s">
        <v>132</v>
      </c>
      <c r="J10" t="s">
        <v>50</v>
      </c>
      <c r="K10" t="s">
        <v>135</v>
      </c>
      <c r="L10" t="s">
        <v>136</v>
      </c>
      <c r="M10" t="s">
        <v>138</v>
      </c>
    </row>
    <row r="11" spans="3:13" x14ac:dyDescent="0.3">
      <c r="I11">
        <v>0</v>
      </c>
      <c r="J11">
        <v>10</v>
      </c>
      <c r="K11">
        <f t="shared" ref="K11:K15" si="0">100-J11*J11</f>
        <v>0</v>
      </c>
      <c r="L11">
        <f t="shared" ref="L11:L15" si="1">100-J11*10</f>
        <v>0</v>
      </c>
      <c r="M11">
        <f t="shared" ref="M11:M15" si="2">AVERAGE(K11:L11)</f>
        <v>0</v>
      </c>
    </row>
    <row r="12" spans="3:13" x14ac:dyDescent="0.3">
      <c r="I12">
        <v>0</v>
      </c>
      <c r="J12">
        <v>8</v>
      </c>
      <c r="K12">
        <f t="shared" si="0"/>
        <v>36</v>
      </c>
      <c r="L12">
        <f t="shared" si="1"/>
        <v>20</v>
      </c>
      <c r="M12">
        <f t="shared" si="2"/>
        <v>28</v>
      </c>
    </row>
    <row r="13" spans="3:13" x14ac:dyDescent="0.3">
      <c r="I13">
        <v>0</v>
      </c>
      <c r="J13">
        <v>6</v>
      </c>
      <c r="K13">
        <f t="shared" si="0"/>
        <v>64</v>
      </c>
      <c r="L13">
        <f t="shared" si="1"/>
        <v>40</v>
      </c>
      <c r="M13">
        <f t="shared" si="2"/>
        <v>52</v>
      </c>
    </row>
    <row r="14" spans="3:13" x14ac:dyDescent="0.3">
      <c r="I14">
        <v>0</v>
      </c>
      <c r="J14">
        <v>4</v>
      </c>
      <c r="K14">
        <f t="shared" si="0"/>
        <v>84</v>
      </c>
      <c r="L14">
        <f t="shared" si="1"/>
        <v>60</v>
      </c>
      <c r="M14">
        <f t="shared" si="2"/>
        <v>72</v>
      </c>
    </row>
    <row r="15" spans="3:13" x14ac:dyDescent="0.3">
      <c r="I15">
        <v>0</v>
      </c>
      <c r="J15">
        <v>2</v>
      </c>
      <c r="K15">
        <f t="shared" si="0"/>
        <v>96</v>
      </c>
      <c r="L15">
        <f t="shared" si="1"/>
        <v>80</v>
      </c>
      <c r="M15">
        <f t="shared" si="2"/>
        <v>88</v>
      </c>
    </row>
    <row r="16" spans="3:13" x14ac:dyDescent="0.3">
      <c r="I16">
        <v>0</v>
      </c>
      <c r="J16">
        <v>0</v>
      </c>
      <c r="K16">
        <f>100-J16*J16</f>
        <v>100</v>
      </c>
      <c r="L16">
        <f>100-J16*10</f>
        <v>100</v>
      </c>
      <c r="M16">
        <f>AVERAGE(K16:L16)</f>
        <v>100</v>
      </c>
    </row>
  </sheetData>
  <mergeCells count="1">
    <mergeCell ref="K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7373-669B-4E70-A4E0-C0CFC0EB7ECE}">
  <dimension ref="A1:D51"/>
  <sheetViews>
    <sheetView workbookViewId="0">
      <selection activeCell="D28" sqref="D28"/>
    </sheetView>
  </sheetViews>
  <sheetFormatPr defaultRowHeight="14.4" x14ac:dyDescent="0.3"/>
  <cols>
    <col min="1" max="1" width="26.109375" bestFit="1" customWidth="1"/>
    <col min="2" max="2" width="9.33203125" customWidth="1"/>
    <col min="3" max="3" width="9.5546875" bestFit="1" customWidth="1"/>
  </cols>
  <sheetData>
    <row r="1" spans="1:3" x14ac:dyDescent="0.3">
      <c r="C1" t="s">
        <v>52</v>
      </c>
    </row>
    <row r="2" spans="1:3" x14ac:dyDescent="0.3">
      <c r="A2" t="s">
        <v>0</v>
      </c>
      <c r="B2" t="s">
        <v>50</v>
      </c>
      <c r="C2">
        <v>6</v>
      </c>
    </row>
    <row r="3" spans="1:3" x14ac:dyDescent="0.3">
      <c r="A3" t="s">
        <v>1</v>
      </c>
      <c r="B3" t="s">
        <v>50</v>
      </c>
      <c r="C3">
        <v>4</v>
      </c>
    </row>
    <row r="4" spans="1:3" x14ac:dyDescent="0.3">
      <c r="A4" t="s">
        <v>2</v>
      </c>
      <c r="B4" t="s">
        <v>50</v>
      </c>
      <c r="C4">
        <v>18</v>
      </c>
    </row>
    <row r="5" spans="1:3" x14ac:dyDescent="0.3">
      <c r="A5" t="s">
        <v>3</v>
      </c>
      <c r="B5" t="s">
        <v>51</v>
      </c>
      <c r="C5">
        <v>2</v>
      </c>
    </row>
    <row r="6" spans="1:3" x14ac:dyDescent="0.3">
      <c r="A6" t="s">
        <v>4</v>
      </c>
      <c r="B6" t="s">
        <v>53</v>
      </c>
      <c r="C6">
        <v>2</v>
      </c>
    </row>
    <row r="7" spans="1:3" x14ac:dyDescent="0.3">
      <c r="A7" t="s">
        <v>5</v>
      </c>
      <c r="B7" t="s">
        <v>50</v>
      </c>
      <c r="C7">
        <v>6</v>
      </c>
    </row>
    <row r="8" spans="1:3" x14ac:dyDescent="0.3">
      <c r="A8" t="s">
        <v>6</v>
      </c>
      <c r="B8" t="s">
        <v>50</v>
      </c>
      <c r="C8">
        <v>3</v>
      </c>
    </row>
    <row r="9" spans="1:3" x14ac:dyDescent="0.3">
      <c r="A9" t="s">
        <v>7</v>
      </c>
      <c r="B9" t="s">
        <v>50</v>
      </c>
      <c r="C9">
        <v>2</v>
      </c>
    </row>
    <row r="10" spans="1:3" x14ac:dyDescent="0.3">
      <c r="A10" t="s">
        <v>8</v>
      </c>
      <c r="B10" t="s">
        <v>50</v>
      </c>
      <c r="C10">
        <v>2</v>
      </c>
    </row>
    <row r="11" spans="1:3" x14ac:dyDescent="0.3">
      <c r="A11" t="s">
        <v>9</v>
      </c>
      <c r="B11" t="s">
        <v>50</v>
      </c>
      <c r="C11">
        <v>3</v>
      </c>
    </row>
    <row r="12" spans="1:3" x14ac:dyDescent="0.3">
      <c r="A12" t="s">
        <v>10</v>
      </c>
      <c r="B12" t="s">
        <v>53</v>
      </c>
      <c r="C12">
        <v>2</v>
      </c>
    </row>
    <row r="13" spans="1:3" x14ac:dyDescent="0.3">
      <c r="A13" t="s">
        <v>11</v>
      </c>
      <c r="B13" t="s">
        <v>53</v>
      </c>
      <c r="C13">
        <v>2</v>
      </c>
    </row>
    <row r="14" spans="1:3" x14ac:dyDescent="0.3">
      <c r="A14" t="s">
        <v>12</v>
      </c>
      <c r="B14" t="s">
        <v>53</v>
      </c>
      <c r="C14">
        <v>2</v>
      </c>
    </row>
    <row r="15" spans="1:3" x14ac:dyDescent="0.3">
      <c r="A15" t="s">
        <v>13</v>
      </c>
      <c r="B15" t="s">
        <v>53</v>
      </c>
      <c r="C15">
        <v>2</v>
      </c>
    </row>
    <row r="16" spans="1:3" x14ac:dyDescent="0.3">
      <c r="A16" t="s">
        <v>14</v>
      </c>
      <c r="B16" t="s">
        <v>50</v>
      </c>
      <c r="C16">
        <v>3</v>
      </c>
    </row>
    <row r="17" spans="1:4" x14ac:dyDescent="0.3">
      <c r="A17" t="s">
        <v>15</v>
      </c>
      <c r="B17" t="s">
        <v>53</v>
      </c>
      <c r="C17">
        <v>2</v>
      </c>
    </row>
    <row r="18" spans="1:4" x14ac:dyDescent="0.3">
      <c r="A18" t="s">
        <v>16</v>
      </c>
      <c r="B18" t="s">
        <v>53</v>
      </c>
      <c r="C18">
        <v>2</v>
      </c>
    </row>
    <row r="19" spans="1:4" x14ac:dyDescent="0.3">
      <c r="A19" t="s">
        <v>17</v>
      </c>
      <c r="B19" t="s">
        <v>53</v>
      </c>
      <c r="C19">
        <v>1</v>
      </c>
    </row>
    <row r="20" spans="1:4" x14ac:dyDescent="0.3">
      <c r="A20" t="s">
        <v>18</v>
      </c>
      <c r="B20" t="s">
        <v>53</v>
      </c>
      <c r="C20">
        <v>2</v>
      </c>
    </row>
    <row r="21" spans="1:4" x14ac:dyDescent="0.3">
      <c r="A21" t="s">
        <v>19</v>
      </c>
      <c r="B21" t="s">
        <v>53</v>
      </c>
      <c r="C21">
        <v>2</v>
      </c>
    </row>
    <row r="22" spans="1:4" x14ac:dyDescent="0.3">
      <c r="A22" t="s">
        <v>20</v>
      </c>
      <c r="B22" t="s">
        <v>53</v>
      </c>
      <c r="C22">
        <v>2</v>
      </c>
    </row>
    <row r="23" spans="1:4" x14ac:dyDescent="0.3">
      <c r="A23" t="s">
        <v>21</v>
      </c>
      <c r="B23" t="s">
        <v>53</v>
      </c>
      <c r="C23">
        <v>2</v>
      </c>
    </row>
    <row r="24" spans="1:4" x14ac:dyDescent="0.3">
      <c r="A24" t="s">
        <v>22</v>
      </c>
      <c r="B24" t="s">
        <v>51</v>
      </c>
      <c r="C24">
        <v>1</v>
      </c>
    </row>
    <row r="25" spans="1:4" x14ac:dyDescent="0.3">
      <c r="A25" t="s">
        <v>23</v>
      </c>
      <c r="B25" t="s">
        <v>51</v>
      </c>
      <c r="C25">
        <v>3</v>
      </c>
    </row>
    <row r="26" spans="1:4" x14ac:dyDescent="0.3">
      <c r="A26" t="s">
        <v>24</v>
      </c>
      <c r="B26" t="s">
        <v>53</v>
      </c>
      <c r="C26">
        <v>2</v>
      </c>
    </row>
    <row r="27" spans="1:4" x14ac:dyDescent="0.3">
      <c r="A27" t="s">
        <v>25</v>
      </c>
      <c r="B27" t="s">
        <v>50</v>
      </c>
      <c r="C27">
        <v>8</v>
      </c>
    </row>
    <row r="28" spans="1:4" x14ac:dyDescent="0.3">
      <c r="A28" t="s">
        <v>26</v>
      </c>
      <c r="B28" t="s">
        <v>51</v>
      </c>
      <c r="C28">
        <v>3</v>
      </c>
    </row>
    <row r="29" spans="1:4" x14ac:dyDescent="0.3">
      <c r="A29" t="s">
        <v>27</v>
      </c>
      <c r="B29" t="s">
        <v>50</v>
      </c>
      <c r="C29">
        <v>3</v>
      </c>
      <c r="D29" t="s">
        <v>63</v>
      </c>
    </row>
    <row r="30" spans="1:4" x14ac:dyDescent="0.3">
      <c r="A30" t="s">
        <v>28</v>
      </c>
      <c r="B30" t="s">
        <v>50</v>
      </c>
      <c r="C30">
        <v>7</v>
      </c>
    </row>
    <row r="31" spans="1:4" x14ac:dyDescent="0.3">
      <c r="A31" t="s">
        <v>29</v>
      </c>
      <c r="B31" t="s">
        <v>50</v>
      </c>
      <c r="C31">
        <v>17</v>
      </c>
    </row>
    <row r="32" spans="1:4" x14ac:dyDescent="0.3">
      <c r="A32" t="s">
        <v>30</v>
      </c>
      <c r="B32" t="s">
        <v>53</v>
      </c>
      <c r="C32">
        <v>2</v>
      </c>
    </row>
    <row r="33" spans="1:3" x14ac:dyDescent="0.3">
      <c r="A33" t="s">
        <v>31</v>
      </c>
      <c r="B33" t="s">
        <v>53</v>
      </c>
      <c r="C33">
        <v>2</v>
      </c>
    </row>
    <row r="34" spans="1:3" x14ac:dyDescent="0.3">
      <c r="A34" t="s">
        <v>32</v>
      </c>
      <c r="B34" t="s">
        <v>53</v>
      </c>
      <c r="C34">
        <v>1</v>
      </c>
    </row>
    <row r="35" spans="1:3" x14ac:dyDescent="0.3">
      <c r="A35" t="s">
        <v>33</v>
      </c>
      <c r="B35" t="s">
        <v>50</v>
      </c>
      <c r="C35">
        <v>2</v>
      </c>
    </row>
    <row r="36" spans="1:3" x14ac:dyDescent="0.3">
      <c r="A36" t="s">
        <v>34</v>
      </c>
      <c r="B36" t="s">
        <v>53</v>
      </c>
      <c r="C36">
        <v>1</v>
      </c>
    </row>
    <row r="37" spans="1:3" x14ac:dyDescent="0.3">
      <c r="A37" t="s">
        <v>35</v>
      </c>
      <c r="B37" t="s">
        <v>53</v>
      </c>
      <c r="C37">
        <v>1</v>
      </c>
    </row>
    <row r="38" spans="1:3" x14ac:dyDescent="0.3">
      <c r="A38" t="s">
        <v>36</v>
      </c>
      <c r="B38" t="s">
        <v>53</v>
      </c>
      <c r="C38">
        <v>2</v>
      </c>
    </row>
    <row r="39" spans="1:3" x14ac:dyDescent="0.3">
      <c r="A39" t="s">
        <v>37</v>
      </c>
      <c r="B39" t="s">
        <v>53</v>
      </c>
      <c r="C39">
        <v>2</v>
      </c>
    </row>
    <row r="40" spans="1:3" x14ac:dyDescent="0.3">
      <c r="A40" t="s">
        <v>38</v>
      </c>
      <c r="B40" t="s">
        <v>53</v>
      </c>
      <c r="C40">
        <v>1</v>
      </c>
    </row>
    <row r="41" spans="1:3" x14ac:dyDescent="0.3">
      <c r="A41" t="s">
        <v>39</v>
      </c>
      <c r="B41" t="s">
        <v>53</v>
      </c>
      <c r="C41">
        <v>2</v>
      </c>
    </row>
    <row r="42" spans="1:3" x14ac:dyDescent="0.3">
      <c r="A42" t="s">
        <v>40</v>
      </c>
      <c r="B42" t="s">
        <v>53</v>
      </c>
      <c r="C42">
        <v>2</v>
      </c>
    </row>
    <row r="43" spans="1:3" x14ac:dyDescent="0.3">
      <c r="A43" t="s">
        <v>41</v>
      </c>
      <c r="B43" t="s">
        <v>53</v>
      </c>
      <c r="C43">
        <v>2</v>
      </c>
    </row>
    <row r="44" spans="1:3" x14ac:dyDescent="0.3">
      <c r="A44" t="s">
        <v>42</v>
      </c>
      <c r="B44" t="s">
        <v>53</v>
      </c>
      <c r="C44">
        <v>2</v>
      </c>
    </row>
    <row r="45" spans="1:3" x14ac:dyDescent="0.3">
      <c r="A45" t="s">
        <v>43</v>
      </c>
      <c r="B45" t="s">
        <v>53</v>
      </c>
      <c r="C45">
        <v>2</v>
      </c>
    </row>
    <row r="46" spans="1:3" x14ac:dyDescent="0.3">
      <c r="A46" t="s">
        <v>44</v>
      </c>
      <c r="B46" t="s">
        <v>50</v>
      </c>
      <c r="C46">
        <v>6</v>
      </c>
    </row>
    <row r="47" spans="1:3" x14ac:dyDescent="0.3">
      <c r="A47" t="s">
        <v>45</v>
      </c>
      <c r="B47" t="s">
        <v>50</v>
      </c>
      <c r="C47">
        <v>4</v>
      </c>
    </row>
    <row r="48" spans="1:3" x14ac:dyDescent="0.3">
      <c r="A48" t="s">
        <v>46</v>
      </c>
      <c r="B48" t="s">
        <v>50</v>
      </c>
      <c r="C48">
        <v>2</v>
      </c>
    </row>
    <row r="49" spans="1:3" x14ac:dyDescent="0.3">
      <c r="A49" t="s">
        <v>47</v>
      </c>
      <c r="B49" t="s">
        <v>53</v>
      </c>
      <c r="C49">
        <v>2</v>
      </c>
    </row>
    <row r="50" spans="1:3" x14ac:dyDescent="0.3">
      <c r="A50" t="s">
        <v>48</v>
      </c>
      <c r="B50" t="s">
        <v>53</v>
      </c>
      <c r="C50">
        <v>2</v>
      </c>
    </row>
    <row r="51" spans="1:3" x14ac:dyDescent="0.3">
      <c r="A51" t="s">
        <v>49</v>
      </c>
      <c r="B51" t="s">
        <v>53</v>
      </c>
      <c r="C51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0157-70B8-4522-B857-5FEAC7EBCDEA}">
  <dimension ref="A1:AE544"/>
  <sheetViews>
    <sheetView workbookViewId="0">
      <selection activeCell="B3" sqref="B3"/>
    </sheetView>
  </sheetViews>
  <sheetFormatPr defaultColWidth="5.88671875" defaultRowHeight="14.4" x14ac:dyDescent="0.3"/>
  <cols>
    <col min="1" max="1" width="6" bestFit="1" customWidth="1"/>
    <col min="2" max="3" width="26.109375" bestFit="1" customWidth="1"/>
    <col min="4" max="5" width="22.44140625" bestFit="1" customWidth="1"/>
    <col min="6" max="6" width="24.88671875" bestFit="1" customWidth="1"/>
    <col min="7" max="16" width="8.6640625" bestFit="1" customWidth="1"/>
    <col min="17" max="17" width="12.109375" bestFit="1" customWidth="1"/>
    <col min="18" max="18" width="13.88671875" bestFit="1" customWidth="1"/>
    <col min="19" max="19" width="13" customWidth="1"/>
    <col min="20" max="20" width="11.109375" bestFit="1" customWidth="1"/>
    <col min="21" max="21" width="23.88671875" bestFit="1" customWidth="1"/>
    <col min="22" max="22" width="12.5546875" bestFit="1" customWidth="1"/>
    <col min="23" max="23" width="6.88671875" bestFit="1" customWidth="1"/>
    <col min="24" max="28" width="12" bestFit="1" customWidth="1"/>
  </cols>
  <sheetData>
    <row r="1" spans="1:31" x14ac:dyDescent="0.3">
      <c r="B1" s="11" t="s">
        <v>60</v>
      </c>
      <c r="C1" s="11"/>
      <c r="D1" s="11"/>
      <c r="E1" s="11"/>
      <c r="F1" s="11"/>
      <c r="G1" s="11" t="s">
        <v>61</v>
      </c>
      <c r="H1" s="11"/>
      <c r="I1" s="11"/>
      <c r="J1" s="11"/>
      <c r="K1" s="11"/>
      <c r="L1" s="11" t="s">
        <v>62</v>
      </c>
      <c r="M1" s="11"/>
      <c r="N1" s="11"/>
      <c r="O1" s="11"/>
      <c r="P1" s="11"/>
      <c r="Q1" s="8"/>
      <c r="R1" s="8"/>
      <c r="X1" s="11" t="s">
        <v>148</v>
      </c>
      <c r="Y1" s="11"/>
      <c r="Z1" s="11"/>
      <c r="AA1" s="11"/>
      <c r="AB1" s="11"/>
      <c r="AE1">
        <f ca="1">MIN(AC3:AC544)</f>
        <v>3</v>
      </c>
    </row>
    <row r="2" spans="1:31" x14ac:dyDescent="0.3">
      <c r="A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55</v>
      </c>
      <c r="H2" s="2" t="s">
        <v>56</v>
      </c>
      <c r="I2" s="2" t="s">
        <v>57</v>
      </c>
      <c r="J2" s="2" t="s">
        <v>58</v>
      </c>
      <c r="K2" s="2" t="s">
        <v>59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141</v>
      </c>
      <c r="R2" s="2" t="s">
        <v>142</v>
      </c>
      <c r="S2" s="2" t="s">
        <v>143</v>
      </c>
      <c r="T2" s="2" t="s">
        <v>144</v>
      </c>
      <c r="U2" s="2" t="s">
        <v>145</v>
      </c>
      <c r="V2" s="2" t="s">
        <v>146</v>
      </c>
      <c r="W2" s="2" t="s">
        <v>147</v>
      </c>
      <c r="X2" s="2" t="s">
        <v>55</v>
      </c>
      <c r="Y2" s="2" t="s">
        <v>56</v>
      </c>
      <c r="Z2" s="2" t="s">
        <v>57</v>
      </c>
      <c r="AA2" s="2" t="s">
        <v>58</v>
      </c>
      <c r="AB2" s="2" t="s">
        <v>59</v>
      </c>
      <c r="AC2" s="2" t="s">
        <v>149</v>
      </c>
    </row>
    <row r="3" spans="1:31" x14ac:dyDescent="0.3">
      <c r="A3">
        <v>501</v>
      </c>
      <c r="B3" t="str">
        <f>INDEX(Matrix_Distance!$B$1:$AX$1,0,MATCH(SMALL(Matrix_Distance!$B2:$AX2,1),Matrix_Distance!$B2:$AX2,0))</f>
        <v>KING'S LYNN</v>
      </c>
      <c r="C3" t="str">
        <f>INDEX(Matrix_Distance!$B$1:$AX$1,0,MATCH(SMALL(Matrix_Distance!$B2:$AX2,2),Matrix_Distance!$B2:$AX2,0))</f>
        <v>WATLINGTON</v>
      </c>
      <c r="D3" t="str">
        <f>INDEX(Matrix_Distance!$B$1:$AX$1,0,MATCH(SMALL(Matrix_Distance!$B2:$AX2,3),Matrix_Distance!$B2:$AX2,0))</f>
        <v>DOWNHAM MARKET</v>
      </c>
      <c r="E3" t="str">
        <f>INDEX(Matrix_Distance!$B$1:$AX$1,0,MATCH(SMALL(Matrix_Distance!$B2:$AX2,4),Matrix_Distance!$B2:$AX2,0))</f>
        <v>MARCH</v>
      </c>
      <c r="F3" t="str">
        <f>INDEX(Matrix_Distance!$B$1:$AX$1,0,MATCH(SMALL(Matrix_Distance!$B2:$AX2,5),Matrix_Distance!$B2:$AX2,0))</f>
        <v>LITTLEPORT</v>
      </c>
      <c r="G3" s="1">
        <f>SMALL(Matrix_Distance!$B2:$AX2,1)/1000</f>
        <v>0.70591809333662081</v>
      </c>
      <c r="H3" s="1">
        <f>SMALL(Matrix_Distance!$B2:$AX2,2)/1000</f>
        <v>8.5985541688123259</v>
      </c>
      <c r="I3" s="1">
        <f>SMALL(Matrix_Distance!$B2:$AX2,3)/1000</f>
        <v>16.384628979979968</v>
      </c>
      <c r="J3" s="1">
        <f>SMALL(Matrix_Distance!$B2:$AX2,4)/1000</f>
        <v>29.49732755397341</v>
      </c>
      <c r="K3" s="1">
        <f>SMALL(Matrix_Distance!$B2:$AX2,5)/1000</f>
        <v>32.452420315367881</v>
      </c>
      <c r="L3" t="str">
        <f>VLOOKUP(B3,'Station List'!$A$2:$B$51,2,0)</f>
        <v>Main</v>
      </c>
      <c r="M3" t="str">
        <f>VLOOKUP(C3,'Station List'!$A$2:$B$51,2,0)</f>
        <v>local</v>
      </c>
      <c r="N3" t="str">
        <f>VLOOKUP(D3,'Station List'!$A$2:$B$51,2,0)</f>
        <v>local</v>
      </c>
      <c r="O3" t="str">
        <f>VLOOKUP(E3,'Station List'!$A$2:$B$51,2,0)</f>
        <v>local</v>
      </c>
      <c r="P3" t="str">
        <f>VLOOKUP(F3,'Station List'!$A$2:$B$51,2,0)</f>
        <v>local</v>
      </c>
      <c r="Q3">
        <f>COUNTIFS(L3:P3,"Main")</f>
        <v>1</v>
      </c>
      <c r="R3" s="1">
        <f>H3-G3</f>
        <v>7.8926360754757052</v>
      </c>
      <c r="S3" t="b">
        <f ca="1">OR(AND(Q3=0,R3&lt;2),AND(Q3&gt;0,U3&lt;10))</f>
        <v>1</v>
      </c>
      <c r="T3">
        <f>IF(Q3&gt;0,MATCH("Main",L3:P3,0),"")</f>
        <v>1</v>
      </c>
      <c r="U3" s="1">
        <f ca="1">IF(T3&lt;&gt;"",OFFSET(G3,0,T3-1)-G3,"")</f>
        <v>0</v>
      </c>
      <c r="V3">
        <f ca="1">IF(OR(U3="",U3&gt;10),"",IF(OR(U3=0,U3&gt;10),100,100-((U3*U3+10*U3)*0.5)))</f>
        <v>100</v>
      </c>
      <c r="W3" t="str">
        <f ca="1">IF(AND(S3=TRUE,V3=""),50-25*R3,"")</f>
        <v/>
      </c>
      <c r="X3" s="1">
        <f t="shared" ref="X3:X66" ca="1" si="0">IF(S3=FALSE,100,IF(T3="",100-W3,IF(AND(T3&gt;0,U3&gt;0),100-V3,100)))</f>
        <v>100</v>
      </c>
      <c r="Y3" s="1">
        <f>IF(T3="",100-X3,IF(T3=2,100-X3,0))</f>
        <v>0</v>
      </c>
      <c r="Z3" s="1">
        <f>IF(T3=3,100-X3,0)</f>
        <v>0</v>
      </c>
      <c r="AA3" s="1">
        <f>IF(T3=4,100-X3,0)</f>
        <v>0</v>
      </c>
      <c r="AB3" s="1">
        <f>IF(T3=5,100-X3,0)</f>
        <v>0</v>
      </c>
      <c r="AC3">
        <f ca="1">COUNTIFS(X3:AB3,0)</f>
        <v>4</v>
      </c>
    </row>
    <row r="4" spans="1:31" x14ac:dyDescent="0.3">
      <c r="A4">
        <v>502</v>
      </c>
      <c r="B4" t="str">
        <f>INDEX(Matrix_Distance!$B$1:$AX$1,0,MATCH(SMALL(Matrix_Distance!$B3:$AX3,1),Matrix_Distance!$B3:$AX3,0))</f>
        <v>KING'S LYNN</v>
      </c>
      <c r="C4" t="str">
        <f>INDEX(Matrix_Distance!$B$1:$AX$1,0,MATCH(SMALL(Matrix_Distance!$B3:$AX3,2),Matrix_Distance!$B3:$AX3,0))</f>
        <v>WATLINGTON</v>
      </c>
      <c r="D4" t="str">
        <f>INDEX(Matrix_Distance!$B$1:$AX$1,0,MATCH(SMALL(Matrix_Distance!$B3:$AX3,3),Matrix_Distance!$B3:$AX3,0))</f>
        <v>DOWNHAM MARKET</v>
      </c>
      <c r="E4" t="str">
        <f>INDEX(Matrix_Distance!$B$1:$AX$1,0,MATCH(SMALL(Matrix_Distance!$B3:$AX3,4),Matrix_Distance!$B3:$AX3,0))</f>
        <v>MARCH</v>
      </c>
      <c r="F4" t="str">
        <f>INDEX(Matrix_Distance!$B$1:$AX$1,0,MATCH(SMALL(Matrix_Distance!$B3:$AX3,5),Matrix_Distance!$B3:$AX3,0))</f>
        <v>LITTLEPORT</v>
      </c>
      <c r="G4" s="1">
        <f>SMALL(Matrix_Distance!$B3:$AX3,1)/1000</f>
        <v>0.7293298667269994</v>
      </c>
      <c r="H4" s="1">
        <f>SMALL(Matrix_Distance!$B3:$AX3,2)/1000</f>
        <v>9.3791724685070079</v>
      </c>
      <c r="I4" s="1">
        <f>SMALL(Matrix_Distance!$B3:$AX3,3)/1000</f>
        <v>17.161657542661761</v>
      </c>
      <c r="J4" s="1">
        <f>SMALL(Matrix_Distance!$B3:$AX3,4)/1000</f>
        <v>30.042122335587393</v>
      </c>
      <c r="K4" s="1">
        <f>SMALL(Matrix_Distance!$B3:$AX3,5)/1000</f>
        <v>33.223053153274485</v>
      </c>
      <c r="L4" t="str">
        <f>VLOOKUP(B4,'Station List'!$A$2:$B$51,2,0)</f>
        <v>Main</v>
      </c>
      <c r="M4" t="str">
        <f>VLOOKUP(C4,'Station List'!$A$2:$B$51,2,0)</f>
        <v>local</v>
      </c>
      <c r="N4" t="str">
        <f>VLOOKUP(D4,'Station List'!$A$2:$B$51,2,0)</f>
        <v>local</v>
      </c>
      <c r="O4" t="str">
        <f>VLOOKUP(E4,'Station List'!$A$2:$B$51,2,0)</f>
        <v>local</v>
      </c>
      <c r="P4" t="str">
        <f>VLOOKUP(F4,'Station List'!$A$2:$B$51,2,0)</f>
        <v>local</v>
      </c>
      <c r="Q4">
        <f t="shared" ref="Q4:Q67" si="1">COUNTIFS(L4:P4,"Main")</f>
        <v>1</v>
      </c>
      <c r="R4" s="1">
        <f t="shared" ref="R4:R67" si="2">H4-G4</f>
        <v>8.6498426017800085</v>
      </c>
      <c r="S4" t="b">
        <f t="shared" ref="S4:S67" ca="1" si="3">OR(AND(Q4=0,R4&lt;2),AND(Q4&gt;0,U4&lt;10))</f>
        <v>1</v>
      </c>
      <c r="T4">
        <f t="shared" ref="T4:T67" si="4">IF(Q4&gt;0,MATCH("Main",L4:P4,0),"")</f>
        <v>1</v>
      </c>
      <c r="U4" s="1">
        <f t="shared" ref="U4:U67" ca="1" si="5">IF(T4&lt;&gt;"",OFFSET(G4,0,T4-1)-G4,"")</f>
        <v>0</v>
      </c>
      <c r="V4">
        <f t="shared" ref="V4:V67" ca="1" si="6">IF(OR(U4="",U4&gt;10),"",IF(OR(U4=0,U4&gt;10),100,100-((U4*U4+10*U4)*0.5)))</f>
        <v>100</v>
      </c>
      <c r="W4" t="str">
        <f t="shared" ref="W4:W67" ca="1" si="7">IF(AND(S4=TRUE,V4=""),50-25*R4,"")</f>
        <v/>
      </c>
      <c r="X4" s="1">
        <f t="shared" ca="1" si="0"/>
        <v>100</v>
      </c>
      <c r="Y4" s="1">
        <f t="shared" ref="Y4:Y67" si="8">IF(T4="",100-X4,IF(T4=2,100-X4,0))</f>
        <v>0</v>
      </c>
      <c r="Z4" s="1">
        <f t="shared" ref="Z4:Z67" si="9">IF(T4=3,100-X4,0)</f>
        <v>0</v>
      </c>
      <c r="AA4" s="1">
        <f t="shared" ref="AA4:AA67" si="10">IF(T4=4,100-X4,0)</f>
        <v>0</v>
      </c>
      <c r="AB4" s="1">
        <f t="shared" ref="AB4:AB67" si="11">IF(T4=5,100-X4,0)</f>
        <v>0</v>
      </c>
      <c r="AC4">
        <f t="shared" ref="AC4:AC67" ca="1" si="12">COUNTIFS(X4:AB4,0)</f>
        <v>4</v>
      </c>
    </row>
    <row r="5" spans="1:31" x14ac:dyDescent="0.3">
      <c r="A5">
        <v>504</v>
      </c>
      <c r="B5" t="str">
        <f>INDEX(Matrix_Distance!$B$1:$AX$1,0,MATCH(SMALL(Matrix_Distance!$B4:$AX4,1),Matrix_Distance!$B4:$AX4,0))</f>
        <v>KING'S LYNN</v>
      </c>
      <c r="C5" t="str">
        <f>INDEX(Matrix_Distance!$B$1:$AX$1,0,MATCH(SMALL(Matrix_Distance!$B4:$AX4,2),Matrix_Distance!$B4:$AX4,0))</f>
        <v>WATLINGTON</v>
      </c>
      <c r="D5" t="str">
        <f>INDEX(Matrix_Distance!$B$1:$AX$1,0,MATCH(SMALL(Matrix_Distance!$B4:$AX4,3),Matrix_Distance!$B4:$AX4,0))</f>
        <v>DOWNHAM MARKET</v>
      </c>
      <c r="E5" t="str">
        <f>INDEX(Matrix_Distance!$B$1:$AX$1,0,MATCH(SMALL(Matrix_Distance!$B4:$AX4,4),Matrix_Distance!$B4:$AX4,0))</f>
        <v>MARCH</v>
      </c>
      <c r="F5" t="str">
        <f>INDEX(Matrix_Distance!$B$1:$AX$1,0,MATCH(SMALL(Matrix_Distance!$B4:$AX4,5),Matrix_Distance!$B4:$AX4,0))</f>
        <v>LITTLEPORT</v>
      </c>
      <c r="G5" s="1">
        <f>SMALL(Matrix_Distance!$B4:$AX4,1)/1000</f>
        <v>0.31824489705258424</v>
      </c>
      <c r="H5" s="1">
        <f>SMALL(Matrix_Distance!$B4:$AX4,2)/1000</f>
        <v>9.1853436949305181</v>
      </c>
      <c r="I5" s="1">
        <f>SMALL(Matrix_Distance!$B4:$AX4,3)/1000</f>
        <v>16.976770516549941</v>
      </c>
      <c r="J5" s="1">
        <f>SMALL(Matrix_Distance!$B4:$AX4,4)/1000</f>
        <v>30.111404868361738</v>
      </c>
      <c r="K5" s="1">
        <f>SMALL(Matrix_Distance!$B4:$AX4,5)/1000</f>
        <v>33.053256359779468</v>
      </c>
      <c r="L5" t="str">
        <f>VLOOKUP(B5,'Station List'!$A$2:$B$51,2,0)</f>
        <v>Main</v>
      </c>
      <c r="M5" t="str">
        <f>VLOOKUP(C5,'Station List'!$A$2:$B$51,2,0)</f>
        <v>local</v>
      </c>
      <c r="N5" t="str">
        <f>VLOOKUP(D5,'Station List'!$A$2:$B$51,2,0)</f>
        <v>local</v>
      </c>
      <c r="O5" t="str">
        <f>VLOOKUP(E5,'Station List'!$A$2:$B$51,2,0)</f>
        <v>local</v>
      </c>
      <c r="P5" t="str">
        <f>VLOOKUP(F5,'Station List'!$A$2:$B$51,2,0)</f>
        <v>local</v>
      </c>
      <c r="Q5">
        <f t="shared" si="1"/>
        <v>1</v>
      </c>
      <c r="R5" s="1">
        <f t="shared" si="2"/>
        <v>8.867098797877933</v>
      </c>
      <c r="S5" t="b">
        <f t="shared" ca="1" si="3"/>
        <v>1</v>
      </c>
      <c r="T5">
        <f t="shared" si="4"/>
        <v>1</v>
      </c>
      <c r="U5" s="1">
        <f t="shared" ca="1" si="5"/>
        <v>0</v>
      </c>
      <c r="V5">
        <f t="shared" ca="1" si="6"/>
        <v>100</v>
      </c>
      <c r="W5" t="str">
        <f t="shared" ca="1" si="7"/>
        <v/>
      </c>
      <c r="X5" s="1">
        <f t="shared" ca="1" si="0"/>
        <v>100</v>
      </c>
      <c r="Y5" s="1">
        <f t="shared" si="8"/>
        <v>0</v>
      </c>
      <c r="Z5" s="1">
        <f t="shared" si="9"/>
        <v>0</v>
      </c>
      <c r="AA5" s="1">
        <f t="shared" si="10"/>
        <v>0</v>
      </c>
      <c r="AB5" s="1">
        <f t="shared" si="11"/>
        <v>0</v>
      </c>
      <c r="AC5">
        <f t="shared" ca="1" si="12"/>
        <v>4</v>
      </c>
    </row>
    <row r="6" spans="1:31" x14ac:dyDescent="0.3">
      <c r="A6">
        <v>505</v>
      </c>
      <c r="B6" t="str">
        <f>INDEX(Matrix_Distance!$B$1:$AX$1,0,MATCH(SMALL(Matrix_Distance!$B5:$AX5,1),Matrix_Distance!$B5:$AX5,0))</f>
        <v>KING'S LYNN</v>
      </c>
      <c r="C6" t="str">
        <f>INDEX(Matrix_Distance!$B$1:$AX$1,0,MATCH(SMALL(Matrix_Distance!$B5:$AX5,2),Matrix_Distance!$B5:$AX5,0))</f>
        <v>WATLINGTON</v>
      </c>
      <c r="D6" t="str">
        <f>INDEX(Matrix_Distance!$B$1:$AX$1,0,MATCH(SMALL(Matrix_Distance!$B5:$AX5,3),Matrix_Distance!$B5:$AX5,0))</f>
        <v>DOWNHAM MARKET</v>
      </c>
      <c r="E6" t="str">
        <f>INDEX(Matrix_Distance!$B$1:$AX$1,0,MATCH(SMALL(Matrix_Distance!$B5:$AX5,4),Matrix_Distance!$B5:$AX5,0))</f>
        <v>MARCH</v>
      </c>
      <c r="F6" t="str">
        <f>INDEX(Matrix_Distance!$B$1:$AX$1,0,MATCH(SMALL(Matrix_Distance!$B5:$AX5,5),Matrix_Distance!$B5:$AX5,0))</f>
        <v>LITTLEPORT</v>
      </c>
      <c r="G6" s="1">
        <f>SMALL(Matrix_Distance!$B5:$AX5,1)/1000</f>
        <v>0.57378533834528911</v>
      </c>
      <c r="H6" s="1">
        <f>SMALL(Matrix_Distance!$B5:$AX5,2)/1000</f>
        <v>9.2470288306028241</v>
      </c>
      <c r="I6" s="1">
        <f>SMALL(Matrix_Distance!$B5:$AX5,3)/1000</f>
        <v>17.032982374546137</v>
      </c>
      <c r="J6" s="1">
        <f>SMALL(Matrix_Distance!$B5:$AX5,4)/1000</f>
        <v>30.007556514091565</v>
      </c>
      <c r="K6" s="1">
        <f>SMALL(Matrix_Distance!$B5:$AX5,5)/1000</f>
        <v>33.099598782844815</v>
      </c>
      <c r="L6" t="str">
        <f>VLOOKUP(B6,'Station List'!$A$2:$B$51,2,0)</f>
        <v>Main</v>
      </c>
      <c r="M6" t="str">
        <f>VLOOKUP(C6,'Station List'!$A$2:$B$51,2,0)</f>
        <v>local</v>
      </c>
      <c r="N6" t="str">
        <f>VLOOKUP(D6,'Station List'!$A$2:$B$51,2,0)</f>
        <v>local</v>
      </c>
      <c r="O6" t="str">
        <f>VLOOKUP(E6,'Station List'!$A$2:$B$51,2,0)</f>
        <v>local</v>
      </c>
      <c r="P6" t="str">
        <f>VLOOKUP(F6,'Station List'!$A$2:$B$51,2,0)</f>
        <v>local</v>
      </c>
      <c r="Q6">
        <f t="shared" si="1"/>
        <v>1</v>
      </c>
      <c r="R6" s="1">
        <f t="shared" si="2"/>
        <v>8.6732434922575354</v>
      </c>
      <c r="S6" t="b">
        <f t="shared" ca="1" si="3"/>
        <v>1</v>
      </c>
      <c r="T6">
        <f t="shared" si="4"/>
        <v>1</v>
      </c>
      <c r="U6" s="1">
        <f t="shared" ca="1" si="5"/>
        <v>0</v>
      </c>
      <c r="V6">
        <f t="shared" ca="1" si="6"/>
        <v>100</v>
      </c>
      <c r="W6" t="str">
        <f t="shared" ca="1" si="7"/>
        <v/>
      </c>
      <c r="X6" s="1">
        <f t="shared" ca="1" si="0"/>
        <v>100</v>
      </c>
      <c r="Y6" s="1">
        <f t="shared" si="8"/>
        <v>0</v>
      </c>
      <c r="Z6" s="1">
        <f t="shared" si="9"/>
        <v>0</v>
      </c>
      <c r="AA6" s="1">
        <f t="shared" si="10"/>
        <v>0</v>
      </c>
      <c r="AB6" s="1">
        <f t="shared" si="11"/>
        <v>0</v>
      </c>
      <c r="AC6">
        <f t="shared" ca="1" si="12"/>
        <v>4</v>
      </c>
    </row>
    <row r="7" spans="1:31" x14ac:dyDescent="0.3">
      <c r="A7">
        <v>506</v>
      </c>
      <c r="B7" t="str">
        <f>INDEX(Matrix_Distance!$B$1:$AX$1,0,MATCH(SMALL(Matrix_Distance!$B6:$AX6,1),Matrix_Distance!$B6:$AX6,0))</f>
        <v>KING'S LYNN</v>
      </c>
      <c r="C7" t="str">
        <f>INDEX(Matrix_Distance!$B$1:$AX$1,0,MATCH(SMALL(Matrix_Distance!$B6:$AX6,2),Matrix_Distance!$B6:$AX6,0))</f>
        <v>WATLINGTON</v>
      </c>
      <c r="D7" t="str">
        <f>INDEX(Matrix_Distance!$B$1:$AX$1,0,MATCH(SMALL(Matrix_Distance!$B6:$AX6,3),Matrix_Distance!$B6:$AX6,0))</f>
        <v>DOWNHAM MARKET</v>
      </c>
      <c r="E7" t="str">
        <f>INDEX(Matrix_Distance!$B$1:$AX$1,0,MATCH(SMALL(Matrix_Distance!$B6:$AX6,4),Matrix_Distance!$B6:$AX6,0))</f>
        <v>MARCH</v>
      </c>
      <c r="F7" t="str">
        <f>INDEX(Matrix_Distance!$B$1:$AX$1,0,MATCH(SMALL(Matrix_Distance!$B6:$AX6,5),Matrix_Distance!$B6:$AX6,0))</f>
        <v>LITTLEPORT</v>
      </c>
      <c r="G7" s="1">
        <f>SMALL(Matrix_Distance!$B6:$AX6,1)/1000</f>
        <v>0.39944343091357515</v>
      </c>
      <c r="H7" s="1">
        <f>SMALL(Matrix_Distance!$B6:$AX6,2)/1000</f>
        <v>9.4401252954608506</v>
      </c>
      <c r="I7" s="1">
        <f>SMALL(Matrix_Distance!$B6:$AX6,3)/1000</f>
        <v>17.233404370918688</v>
      </c>
      <c r="J7" s="1">
        <f>SMALL(Matrix_Distance!$B6:$AX6,4)/1000</f>
        <v>30.412713322332799</v>
      </c>
      <c r="K7" s="1">
        <f>SMALL(Matrix_Distance!$B6:$AX6,5)/1000</f>
        <v>33.315023392237052</v>
      </c>
      <c r="L7" t="str">
        <f>VLOOKUP(B7,'Station List'!$A$2:$B$51,2,0)</f>
        <v>Main</v>
      </c>
      <c r="M7" t="str">
        <f>VLOOKUP(C7,'Station List'!$A$2:$B$51,2,0)</f>
        <v>local</v>
      </c>
      <c r="N7" t="str">
        <f>VLOOKUP(D7,'Station List'!$A$2:$B$51,2,0)</f>
        <v>local</v>
      </c>
      <c r="O7" t="str">
        <f>VLOOKUP(E7,'Station List'!$A$2:$B$51,2,0)</f>
        <v>local</v>
      </c>
      <c r="P7" t="str">
        <f>VLOOKUP(F7,'Station List'!$A$2:$B$51,2,0)</f>
        <v>local</v>
      </c>
      <c r="Q7">
        <f t="shared" si="1"/>
        <v>1</v>
      </c>
      <c r="R7" s="1">
        <f t="shared" si="2"/>
        <v>9.0406818645472757</v>
      </c>
      <c r="S7" t="b">
        <f t="shared" ca="1" si="3"/>
        <v>1</v>
      </c>
      <c r="T7">
        <f t="shared" si="4"/>
        <v>1</v>
      </c>
      <c r="U7" s="1">
        <f t="shared" ca="1" si="5"/>
        <v>0</v>
      </c>
      <c r="V7">
        <f t="shared" ca="1" si="6"/>
        <v>100</v>
      </c>
      <c r="W7" t="str">
        <f t="shared" ca="1" si="7"/>
        <v/>
      </c>
      <c r="X7" s="1">
        <f t="shared" ca="1" si="0"/>
        <v>100</v>
      </c>
      <c r="Y7" s="1">
        <f t="shared" si="8"/>
        <v>0</v>
      </c>
      <c r="Z7" s="1">
        <f t="shared" si="9"/>
        <v>0</v>
      </c>
      <c r="AA7" s="1">
        <f t="shared" si="10"/>
        <v>0</v>
      </c>
      <c r="AB7" s="1">
        <f t="shared" si="11"/>
        <v>0</v>
      </c>
      <c r="AC7">
        <f t="shared" ca="1" si="12"/>
        <v>4</v>
      </c>
    </row>
    <row r="8" spans="1:31" x14ac:dyDescent="0.3">
      <c r="A8">
        <v>509</v>
      </c>
      <c r="B8" t="str">
        <f>INDEX(Matrix_Distance!$B$1:$AX$1,0,MATCH(SMALL(Matrix_Distance!$B7:$AX7,1),Matrix_Distance!$B7:$AX7,0))</f>
        <v>KING'S LYNN</v>
      </c>
      <c r="C8" t="str">
        <f>INDEX(Matrix_Distance!$B$1:$AX$1,0,MATCH(SMALL(Matrix_Distance!$B7:$AX7,2),Matrix_Distance!$B7:$AX7,0))</f>
        <v>WATLINGTON</v>
      </c>
      <c r="D8" t="str">
        <f>INDEX(Matrix_Distance!$B$1:$AX$1,0,MATCH(SMALL(Matrix_Distance!$B7:$AX7,3),Matrix_Distance!$B7:$AX7,0))</f>
        <v>DOWNHAM MARKET</v>
      </c>
      <c r="E8" t="str">
        <f>INDEX(Matrix_Distance!$B$1:$AX$1,0,MATCH(SMALL(Matrix_Distance!$B7:$AX7,4),Matrix_Distance!$B7:$AX7,0))</f>
        <v>MARCH</v>
      </c>
      <c r="F8" t="str">
        <f>INDEX(Matrix_Distance!$B$1:$AX$1,0,MATCH(SMALL(Matrix_Distance!$B7:$AX7,5),Matrix_Distance!$B7:$AX7,0))</f>
        <v>LITTLEPORT</v>
      </c>
      <c r="G8" s="1">
        <f>SMALL(Matrix_Distance!$B7:$AX7,1)/1000</f>
        <v>0.27727479961222296</v>
      </c>
      <c r="H8" s="1">
        <f>SMALL(Matrix_Distance!$B7:$AX7,2)/1000</f>
        <v>9.3056467542025132</v>
      </c>
      <c r="I8" s="1">
        <f>SMALL(Matrix_Distance!$B7:$AX7,3)/1000</f>
        <v>17.09913971086263</v>
      </c>
      <c r="J8" s="1">
        <f>SMALL(Matrix_Distance!$B7:$AX7,4)/1000</f>
        <v>30.4656190107209</v>
      </c>
      <c r="K8" s="1">
        <f>SMALL(Matrix_Distance!$B7:$AX7,5)/1000</f>
        <v>33.188330565506035</v>
      </c>
      <c r="L8" t="str">
        <f>VLOOKUP(B8,'Station List'!$A$2:$B$51,2,0)</f>
        <v>Main</v>
      </c>
      <c r="M8" t="str">
        <f>VLOOKUP(C8,'Station List'!$A$2:$B$51,2,0)</f>
        <v>local</v>
      </c>
      <c r="N8" t="str">
        <f>VLOOKUP(D8,'Station List'!$A$2:$B$51,2,0)</f>
        <v>local</v>
      </c>
      <c r="O8" t="str">
        <f>VLOOKUP(E8,'Station List'!$A$2:$B$51,2,0)</f>
        <v>local</v>
      </c>
      <c r="P8" t="str">
        <f>VLOOKUP(F8,'Station List'!$A$2:$B$51,2,0)</f>
        <v>local</v>
      </c>
      <c r="Q8">
        <f t="shared" si="1"/>
        <v>1</v>
      </c>
      <c r="R8" s="1">
        <f t="shared" si="2"/>
        <v>9.0283719545902894</v>
      </c>
      <c r="S8" t="b">
        <f t="shared" ca="1" si="3"/>
        <v>1</v>
      </c>
      <c r="T8">
        <f t="shared" si="4"/>
        <v>1</v>
      </c>
      <c r="U8" s="1">
        <f t="shared" ca="1" si="5"/>
        <v>0</v>
      </c>
      <c r="V8">
        <f t="shared" ca="1" si="6"/>
        <v>100</v>
      </c>
      <c r="W8" t="str">
        <f t="shared" ca="1" si="7"/>
        <v/>
      </c>
      <c r="X8" s="1">
        <f t="shared" ca="1" si="0"/>
        <v>100</v>
      </c>
      <c r="Y8" s="1">
        <f t="shared" si="8"/>
        <v>0</v>
      </c>
      <c r="Z8" s="1">
        <f t="shared" si="9"/>
        <v>0</v>
      </c>
      <c r="AA8" s="1">
        <f t="shared" si="10"/>
        <v>0</v>
      </c>
      <c r="AB8" s="1">
        <f t="shared" si="11"/>
        <v>0</v>
      </c>
      <c r="AC8">
        <f t="shared" ca="1" si="12"/>
        <v>4</v>
      </c>
    </row>
    <row r="9" spans="1:31" x14ac:dyDescent="0.3">
      <c r="A9">
        <v>511</v>
      </c>
      <c r="B9" t="str">
        <f>INDEX(Matrix_Distance!$B$1:$AX$1,0,MATCH(SMALL(Matrix_Distance!$B8:$AX8,1),Matrix_Distance!$B8:$AX8,0))</f>
        <v>KING'S LYNN</v>
      </c>
      <c r="C9" t="str">
        <f>INDEX(Matrix_Distance!$B$1:$AX$1,0,MATCH(SMALL(Matrix_Distance!$B8:$AX8,2),Matrix_Distance!$B8:$AX8,0))</f>
        <v>WATLINGTON</v>
      </c>
      <c r="D9" t="str">
        <f>INDEX(Matrix_Distance!$B$1:$AX$1,0,MATCH(SMALL(Matrix_Distance!$B8:$AX8,3),Matrix_Distance!$B8:$AX8,0))</f>
        <v>DOWNHAM MARKET</v>
      </c>
      <c r="E9" t="str">
        <f>INDEX(Matrix_Distance!$B$1:$AX$1,0,MATCH(SMALL(Matrix_Distance!$B8:$AX8,4),Matrix_Distance!$B8:$AX8,0))</f>
        <v>MARCH</v>
      </c>
      <c r="F9" t="str">
        <f>INDEX(Matrix_Distance!$B$1:$AX$1,0,MATCH(SMALL(Matrix_Distance!$B8:$AX8,5),Matrix_Distance!$B8:$AX8,0))</f>
        <v>LITTLEPORT</v>
      </c>
      <c r="G9" s="1">
        <f>SMALL(Matrix_Distance!$B8:$AX8,1)/1000</f>
        <v>0.24770981914328125</v>
      </c>
      <c r="H9" s="1">
        <f>SMALL(Matrix_Distance!$B8:$AX8,2)/1000</f>
        <v>8.8176057404490358</v>
      </c>
      <c r="I9" s="1">
        <f>SMALL(Matrix_Distance!$B8:$AX8,3)/1000</f>
        <v>16.611472252982253</v>
      </c>
      <c r="J9" s="1">
        <f>SMALL(Matrix_Distance!$B8:$AX8,4)/1000</f>
        <v>29.99510293408574</v>
      </c>
      <c r="K9" s="1">
        <f>SMALL(Matrix_Distance!$B8:$AX8,5)/1000</f>
        <v>32.697641696692777</v>
      </c>
      <c r="L9" t="str">
        <f>VLOOKUP(B9,'Station List'!$A$2:$B$51,2,0)</f>
        <v>Main</v>
      </c>
      <c r="M9" t="str">
        <f>VLOOKUP(C9,'Station List'!$A$2:$B$51,2,0)</f>
        <v>local</v>
      </c>
      <c r="N9" t="str">
        <f>VLOOKUP(D9,'Station List'!$A$2:$B$51,2,0)</f>
        <v>local</v>
      </c>
      <c r="O9" t="str">
        <f>VLOOKUP(E9,'Station List'!$A$2:$B$51,2,0)</f>
        <v>local</v>
      </c>
      <c r="P9" t="str">
        <f>VLOOKUP(F9,'Station List'!$A$2:$B$51,2,0)</f>
        <v>local</v>
      </c>
      <c r="Q9">
        <f t="shared" si="1"/>
        <v>1</v>
      </c>
      <c r="R9" s="1">
        <f t="shared" si="2"/>
        <v>8.5698959213057542</v>
      </c>
      <c r="S9" t="b">
        <f t="shared" ca="1" si="3"/>
        <v>1</v>
      </c>
      <c r="T9">
        <f t="shared" si="4"/>
        <v>1</v>
      </c>
      <c r="U9" s="1">
        <f t="shared" ca="1" si="5"/>
        <v>0</v>
      </c>
      <c r="V9">
        <f t="shared" ca="1" si="6"/>
        <v>100</v>
      </c>
      <c r="W9" t="str">
        <f t="shared" ca="1" si="7"/>
        <v/>
      </c>
      <c r="X9" s="1">
        <f t="shared" ca="1" si="0"/>
        <v>100</v>
      </c>
      <c r="Y9" s="1">
        <f t="shared" si="8"/>
        <v>0</v>
      </c>
      <c r="Z9" s="1">
        <f t="shared" si="9"/>
        <v>0</v>
      </c>
      <c r="AA9" s="1">
        <f t="shared" si="10"/>
        <v>0</v>
      </c>
      <c r="AB9" s="1">
        <f t="shared" si="11"/>
        <v>0</v>
      </c>
      <c r="AC9">
        <f t="shared" ca="1" si="12"/>
        <v>4</v>
      </c>
    </row>
    <row r="10" spans="1:31" x14ac:dyDescent="0.3">
      <c r="A10">
        <v>512</v>
      </c>
      <c r="B10" t="str">
        <f>INDEX(Matrix_Distance!$B$1:$AX$1,0,MATCH(SMALL(Matrix_Distance!$B9:$AX9,1),Matrix_Distance!$B9:$AX9,0))</f>
        <v>KING'S LYNN</v>
      </c>
      <c r="C10" t="str">
        <f>INDEX(Matrix_Distance!$B$1:$AX$1,0,MATCH(SMALL(Matrix_Distance!$B9:$AX9,2),Matrix_Distance!$B9:$AX9,0))</f>
        <v>WATLINGTON</v>
      </c>
      <c r="D10" t="str">
        <f>INDEX(Matrix_Distance!$B$1:$AX$1,0,MATCH(SMALL(Matrix_Distance!$B9:$AX9,3),Matrix_Distance!$B9:$AX9,0))</f>
        <v>DOWNHAM MARKET</v>
      </c>
      <c r="E10" t="str">
        <f>INDEX(Matrix_Distance!$B$1:$AX$1,0,MATCH(SMALL(Matrix_Distance!$B9:$AX9,4),Matrix_Distance!$B9:$AX9,0))</f>
        <v>MARCH</v>
      </c>
      <c r="F10" t="str">
        <f>INDEX(Matrix_Distance!$B$1:$AX$1,0,MATCH(SMALL(Matrix_Distance!$B9:$AX9,5),Matrix_Distance!$B9:$AX9,0))</f>
        <v>LITTLEPORT</v>
      </c>
      <c r="G10" s="1">
        <f>SMALL(Matrix_Distance!$B9:$AX9,1)/1000</f>
        <v>0.46174845370611678</v>
      </c>
      <c r="H10" s="1">
        <f>SMALL(Matrix_Distance!$B9:$AX9,2)/1000</f>
        <v>8.6486550303500831</v>
      </c>
      <c r="I10" s="1">
        <f>SMALL(Matrix_Distance!$B9:$AX9,3)/1000</f>
        <v>16.44163599072791</v>
      </c>
      <c r="J10" s="1">
        <f>SMALL(Matrix_Distance!$B9:$AX9,4)/1000</f>
        <v>29.966665722205381</v>
      </c>
      <c r="K10" s="1">
        <f>SMALL(Matrix_Distance!$B9:$AX9,5)/1000</f>
        <v>32.532374581104619</v>
      </c>
      <c r="L10" t="str">
        <f>VLOOKUP(B10,'Station List'!$A$2:$B$51,2,0)</f>
        <v>Main</v>
      </c>
      <c r="M10" t="str">
        <f>VLOOKUP(C10,'Station List'!$A$2:$B$51,2,0)</f>
        <v>local</v>
      </c>
      <c r="N10" t="str">
        <f>VLOOKUP(D10,'Station List'!$A$2:$B$51,2,0)</f>
        <v>local</v>
      </c>
      <c r="O10" t="str">
        <f>VLOOKUP(E10,'Station List'!$A$2:$B$51,2,0)</f>
        <v>local</v>
      </c>
      <c r="P10" t="str">
        <f>VLOOKUP(F10,'Station List'!$A$2:$B$51,2,0)</f>
        <v>local</v>
      </c>
      <c r="Q10">
        <f t="shared" si="1"/>
        <v>1</v>
      </c>
      <c r="R10" s="1">
        <f t="shared" si="2"/>
        <v>8.1869065766439668</v>
      </c>
      <c r="S10" t="b">
        <f t="shared" ca="1" si="3"/>
        <v>1</v>
      </c>
      <c r="T10">
        <f t="shared" si="4"/>
        <v>1</v>
      </c>
      <c r="U10" s="1">
        <f t="shared" ca="1" si="5"/>
        <v>0</v>
      </c>
      <c r="V10">
        <f t="shared" ca="1" si="6"/>
        <v>100</v>
      </c>
      <c r="W10" t="str">
        <f t="shared" ca="1" si="7"/>
        <v/>
      </c>
      <c r="X10" s="1">
        <f t="shared" ca="1" si="0"/>
        <v>100</v>
      </c>
      <c r="Y10" s="1">
        <f t="shared" si="8"/>
        <v>0</v>
      </c>
      <c r="Z10" s="1">
        <f t="shared" si="9"/>
        <v>0</v>
      </c>
      <c r="AA10" s="1">
        <f t="shared" si="10"/>
        <v>0</v>
      </c>
      <c r="AB10" s="1">
        <f t="shared" si="11"/>
        <v>0</v>
      </c>
      <c r="AC10">
        <f t="shared" ca="1" si="12"/>
        <v>4</v>
      </c>
    </row>
    <row r="11" spans="1:31" x14ac:dyDescent="0.3">
      <c r="A11">
        <v>513</v>
      </c>
      <c r="B11" t="str">
        <f>INDEX(Matrix_Distance!$B$1:$AX$1,0,MATCH(SMALL(Matrix_Distance!$B10:$AX10,1),Matrix_Distance!$B10:$AX10,0))</f>
        <v>KING'S LYNN</v>
      </c>
      <c r="C11" t="str">
        <f>INDEX(Matrix_Distance!$B$1:$AX$1,0,MATCH(SMALL(Matrix_Distance!$B10:$AX10,2),Matrix_Distance!$B10:$AX10,0))</f>
        <v>WATLINGTON</v>
      </c>
      <c r="D11" t="str">
        <f>INDEX(Matrix_Distance!$B$1:$AX$1,0,MATCH(SMALL(Matrix_Distance!$B10:$AX10,3),Matrix_Distance!$B10:$AX10,0))</f>
        <v>DOWNHAM MARKET</v>
      </c>
      <c r="E11" t="str">
        <f>INDEX(Matrix_Distance!$B$1:$AX$1,0,MATCH(SMALL(Matrix_Distance!$B10:$AX10,4),Matrix_Distance!$B10:$AX10,0))</f>
        <v>MARCH</v>
      </c>
      <c r="F11" t="str">
        <f>INDEX(Matrix_Distance!$B$1:$AX$1,0,MATCH(SMALL(Matrix_Distance!$B10:$AX10,5),Matrix_Distance!$B10:$AX10,0))</f>
        <v>LITTLEPORT</v>
      </c>
      <c r="G11" s="1">
        <f>SMALL(Matrix_Distance!$B10:$AX10,1)/1000</f>
        <v>0.82102603765044202</v>
      </c>
      <c r="H11" s="1">
        <f>SMALL(Matrix_Distance!$B10:$AX10,2)/1000</f>
        <v>8.2783764177524439</v>
      </c>
      <c r="I11" s="1">
        <f>SMALL(Matrix_Distance!$B10:$AX10,3)/1000</f>
        <v>16.070951225475092</v>
      </c>
      <c r="J11" s="1">
        <f>SMALL(Matrix_Distance!$B10:$AX10,4)/1000</f>
        <v>29.687195370839575</v>
      </c>
      <c r="K11" s="1">
        <f>SMALL(Matrix_Distance!$B10:$AX10,5)/1000</f>
        <v>32.162506792308676</v>
      </c>
      <c r="L11" t="str">
        <f>VLOOKUP(B11,'Station List'!$A$2:$B$51,2,0)</f>
        <v>Main</v>
      </c>
      <c r="M11" t="str">
        <f>VLOOKUP(C11,'Station List'!$A$2:$B$51,2,0)</f>
        <v>local</v>
      </c>
      <c r="N11" t="str">
        <f>VLOOKUP(D11,'Station List'!$A$2:$B$51,2,0)</f>
        <v>local</v>
      </c>
      <c r="O11" t="str">
        <f>VLOOKUP(E11,'Station List'!$A$2:$B$51,2,0)</f>
        <v>local</v>
      </c>
      <c r="P11" t="str">
        <f>VLOOKUP(F11,'Station List'!$A$2:$B$51,2,0)</f>
        <v>local</v>
      </c>
      <c r="Q11">
        <f t="shared" si="1"/>
        <v>1</v>
      </c>
      <c r="R11" s="1">
        <f t="shared" si="2"/>
        <v>7.4573503801020022</v>
      </c>
      <c r="S11" t="b">
        <f t="shared" ca="1" si="3"/>
        <v>1</v>
      </c>
      <c r="T11">
        <f t="shared" si="4"/>
        <v>1</v>
      </c>
      <c r="U11" s="1">
        <f t="shared" ca="1" si="5"/>
        <v>0</v>
      </c>
      <c r="V11">
        <f t="shared" ca="1" si="6"/>
        <v>100</v>
      </c>
      <c r="W11" t="str">
        <f t="shared" ca="1" si="7"/>
        <v/>
      </c>
      <c r="X11" s="1">
        <f t="shared" ca="1" si="0"/>
        <v>100</v>
      </c>
      <c r="Y11" s="1">
        <f t="shared" si="8"/>
        <v>0</v>
      </c>
      <c r="Z11" s="1">
        <f t="shared" si="9"/>
        <v>0</v>
      </c>
      <c r="AA11" s="1">
        <f t="shared" si="10"/>
        <v>0</v>
      </c>
      <c r="AB11" s="1">
        <f t="shared" si="11"/>
        <v>0</v>
      </c>
      <c r="AC11">
        <f t="shared" ca="1" si="12"/>
        <v>4</v>
      </c>
    </row>
    <row r="12" spans="1:31" x14ac:dyDescent="0.3">
      <c r="A12">
        <v>514</v>
      </c>
      <c r="B12" t="str">
        <f>INDEX(Matrix_Distance!$B$1:$AX$1,0,MATCH(SMALL(Matrix_Distance!$B11:$AX11,1),Matrix_Distance!$B11:$AX11,0))</f>
        <v>KING'S LYNN</v>
      </c>
      <c r="C12" t="str">
        <f>INDEX(Matrix_Distance!$B$1:$AX$1,0,MATCH(SMALL(Matrix_Distance!$B11:$AX11,2),Matrix_Distance!$B11:$AX11,0))</f>
        <v>WATLINGTON</v>
      </c>
      <c r="D12" t="str">
        <f>INDEX(Matrix_Distance!$B$1:$AX$1,0,MATCH(SMALL(Matrix_Distance!$B11:$AX11,3),Matrix_Distance!$B11:$AX11,0))</f>
        <v>DOWNHAM MARKET</v>
      </c>
      <c r="E12" t="str">
        <f>INDEX(Matrix_Distance!$B$1:$AX$1,0,MATCH(SMALL(Matrix_Distance!$B11:$AX11,4),Matrix_Distance!$B11:$AX11,0))</f>
        <v>MARCH</v>
      </c>
      <c r="F12" t="str">
        <f>INDEX(Matrix_Distance!$B$1:$AX$1,0,MATCH(SMALL(Matrix_Distance!$B11:$AX11,5),Matrix_Distance!$B11:$AX11,0))</f>
        <v>LITTLEPORT</v>
      </c>
      <c r="G12" s="1">
        <f>SMALL(Matrix_Distance!$B11:$AX11,1)/1000</f>
        <v>0.70196885579062407</v>
      </c>
      <c r="H12" s="1">
        <f>SMALL(Matrix_Distance!$B11:$AX11,2)/1000</f>
        <v>8.3864488166326883</v>
      </c>
      <c r="I12" s="1">
        <f>SMALL(Matrix_Distance!$B11:$AX11,3)/1000</f>
        <v>16.179311010410775</v>
      </c>
      <c r="J12" s="1">
        <f>SMALL(Matrix_Distance!$B11:$AX11,4)/1000</f>
        <v>29.537902727620978</v>
      </c>
      <c r="K12" s="1">
        <f>SMALL(Matrix_Distance!$B11:$AX11,5)/1000</f>
        <v>32.260151673005225</v>
      </c>
      <c r="L12" t="str">
        <f>VLOOKUP(B12,'Station List'!$A$2:$B$51,2,0)</f>
        <v>Main</v>
      </c>
      <c r="M12" t="str">
        <f>VLOOKUP(C12,'Station List'!$A$2:$B$51,2,0)</f>
        <v>local</v>
      </c>
      <c r="N12" t="str">
        <f>VLOOKUP(D12,'Station List'!$A$2:$B$51,2,0)</f>
        <v>local</v>
      </c>
      <c r="O12" t="str">
        <f>VLOOKUP(E12,'Station List'!$A$2:$B$51,2,0)</f>
        <v>local</v>
      </c>
      <c r="P12" t="str">
        <f>VLOOKUP(F12,'Station List'!$A$2:$B$51,2,0)</f>
        <v>local</v>
      </c>
      <c r="Q12">
        <f t="shared" si="1"/>
        <v>1</v>
      </c>
      <c r="R12" s="1">
        <f t="shared" si="2"/>
        <v>7.6844799608420642</v>
      </c>
      <c r="S12" t="b">
        <f t="shared" ca="1" si="3"/>
        <v>1</v>
      </c>
      <c r="T12">
        <f t="shared" si="4"/>
        <v>1</v>
      </c>
      <c r="U12" s="1">
        <f t="shared" ca="1" si="5"/>
        <v>0</v>
      </c>
      <c r="V12">
        <f t="shared" ca="1" si="6"/>
        <v>100</v>
      </c>
      <c r="W12" t="str">
        <f t="shared" ca="1" si="7"/>
        <v/>
      </c>
      <c r="X12" s="1">
        <f t="shared" ca="1" si="0"/>
        <v>100</v>
      </c>
      <c r="Y12" s="1">
        <f t="shared" si="8"/>
        <v>0</v>
      </c>
      <c r="Z12" s="1">
        <f t="shared" si="9"/>
        <v>0</v>
      </c>
      <c r="AA12" s="1">
        <f t="shared" si="10"/>
        <v>0</v>
      </c>
      <c r="AB12" s="1">
        <f t="shared" si="11"/>
        <v>0</v>
      </c>
      <c r="AC12">
        <f t="shared" ca="1" si="12"/>
        <v>4</v>
      </c>
    </row>
    <row r="13" spans="1:31" x14ac:dyDescent="0.3">
      <c r="A13">
        <v>515</v>
      </c>
      <c r="B13" t="str">
        <f>INDEX(Matrix_Distance!$B$1:$AX$1,0,MATCH(SMALL(Matrix_Distance!$B12:$AX12,1),Matrix_Distance!$B12:$AX12,0))</f>
        <v>KING'S LYNN</v>
      </c>
      <c r="C13" t="str">
        <f>INDEX(Matrix_Distance!$B$1:$AX$1,0,MATCH(SMALL(Matrix_Distance!$B12:$AX12,2),Matrix_Distance!$B12:$AX12,0))</f>
        <v>WATLINGTON</v>
      </c>
      <c r="D13" t="str">
        <f>INDEX(Matrix_Distance!$B$1:$AX$1,0,MATCH(SMALL(Matrix_Distance!$B12:$AX12,3),Matrix_Distance!$B12:$AX12,0))</f>
        <v>DOWNHAM MARKET</v>
      </c>
      <c r="E13" t="str">
        <f>INDEX(Matrix_Distance!$B$1:$AX$1,0,MATCH(SMALL(Matrix_Distance!$B12:$AX12,4),Matrix_Distance!$B12:$AX12,0))</f>
        <v>MARCH</v>
      </c>
      <c r="F13" t="str">
        <f>INDEX(Matrix_Distance!$B$1:$AX$1,0,MATCH(SMALL(Matrix_Distance!$B12:$AX12,5),Matrix_Distance!$B12:$AX12,0))</f>
        <v>LITTLEPORT</v>
      </c>
      <c r="G13" s="1">
        <f>SMALL(Matrix_Distance!$B12:$AX12,1)/1000</f>
        <v>0.48641674981440108</v>
      </c>
      <c r="H13" s="1">
        <f>SMALL(Matrix_Distance!$B12:$AX12,2)/1000</f>
        <v>8.7079108627729891</v>
      </c>
      <c r="I13" s="1">
        <f>SMALL(Matrix_Distance!$B12:$AX12,3)/1000</f>
        <v>16.49866720106807</v>
      </c>
      <c r="J13" s="1">
        <f>SMALL(Matrix_Distance!$B12:$AX12,4)/1000</f>
        <v>29.705827543200993</v>
      </c>
      <c r="K13" s="1">
        <f>SMALL(Matrix_Distance!$B12:$AX12,5)/1000</f>
        <v>32.574181429857944</v>
      </c>
      <c r="L13" t="str">
        <f>VLOOKUP(B13,'Station List'!$A$2:$B$51,2,0)</f>
        <v>Main</v>
      </c>
      <c r="M13" t="str">
        <f>VLOOKUP(C13,'Station List'!$A$2:$B$51,2,0)</f>
        <v>local</v>
      </c>
      <c r="N13" t="str">
        <f>VLOOKUP(D13,'Station List'!$A$2:$B$51,2,0)</f>
        <v>local</v>
      </c>
      <c r="O13" t="str">
        <f>VLOOKUP(E13,'Station List'!$A$2:$B$51,2,0)</f>
        <v>local</v>
      </c>
      <c r="P13" t="str">
        <f>VLOOKUP(F13,'Station List'!$A$2:$B$51,2,0)</f>
        <v>local</v>
      </c>
      <c r="Q13">
        <f t="shared" si="1"/>
        <v>1</v>
      </c>
      <c r="R13" s="1">
        <f t="shared" si="2"/>
        <v>8.2214941129585881</v>
      </c>
      <c r="S13" t="b">
        <f t="shared" ca="1" si="3"/>
        <v>1</v>
      </c>
      <c r="T13">
        <f t="shared" si="4"/>
        <v>1</v>
      </c>
      <c r="U13" s="1">
        <f t="shared" ca="1" si="5"/>
        <v>0</v>
      </c>
      <c r="V13">
        <f t="shared" ca="1" si="6"/>
        <v>100</v>
      </c>
      <c r="W13" t="str">
        <f t="shared" ca="1" si="7"/>
        <v/>
      </c>
      <c r="X13" s="1">
        <f t="shared" ca="1" si="0"/>
        <v>100</v>
      </c>
      <c r="Y13" s="1">
        <f t="shared" si="8"/>
        <v>0</v>
      </c>
      <c r="Z13" s="1">
        <f t="shared" si="9"/>
        <v>0</v>
      </c>
      <c r="AA13" s="1">
        <f t="shared" si="10"/>
        <v>0</v>
      </c>
      <c r="AB13" s="1">
        <f t="shared" si="11"/>
        <v>0</v>
      </c>
      <c r="AC13">
        <f t="shared" ca="1" si="12"/>
        <v>4</v>
      </c>
    </row>
    <row r="14" spans="1:31" x14ac:dyDescent="0.3">
      <c r="A14">
        <v>516</v>
      </c>
      <c r="B14" t="str">
        <f>INDEX(Matrix_Distance!$B$1:$AX$1,0,MATCH(SMALL(Matrix_Distance!$B13:$AX13,1),Matrix_Distance!$B13:$AX13,0))</f>
        <v>KING'S LYNN</v>
      </c>
      <c r="C14" t="str">
        <f>INDEX(Matrix_Distance!$B$1:$AX$1,0,MATCH(SMALL(Matrix_Distance!$B13:$AX13,2),Matrix_Distance!$B13:$AX13,0))</f>
        <v>WATLINGTON</v>
      </c>
      <c r="D14" t="str">
        <f>INDEX(Matrix_Distance!$B$1:$AX$1,0,MATCH(SMALL(Matrix_Distance!$B13:$AX13,3),Matrix_Distance!$B13:$AX13,0))</f>
        <v>DOWNHAM MARKET</v>
      </c>
      <c r="E14" t="str">
        <f>INDEX(Matrix_Distance!$B$1:$AX$1,0,MATCH(SMALL(Matrix_Distance!$B13:$AX13,4),Matrix_Distance!$B13:$AX13,0))</f>
        <v>MARCH</v>
      </c>
      <c r="F14" t="str">
        <f>INDEX(Matrix_Distance!$B$1:$AX$1,0,MATCH(SMALL(Matrix_Distance!$B13:$AX13,5),Matrix_Distance!$B13:$AX13,0))</f>
        <v>LITTLEPORT</v>
      </c>
      <c r="G14" s="1">
        <f>SMALL(Matrix_Distance!$B13:$AX13,1)/1000</f>
        <v>0.54475265442218312</v>
      </c>
      <c r="H14" s="1">
        <f>SMALL(Matrix_Distance!$B13:$AX13,2)/1000</f>
        <v>8.9685096016004717</v>
      </c>
      <c r="I14" s="1">
        <f>SMALL(Matrix_Distance!$B13:$AX13,3)/1000</f>
        <v>16.754568431672578</v>
      </c>
      <c r="J14" s="1">
        <f>SMALL(Matrix_Distance!$B13:$AX13,4)/1000</f>
        <v>29.788938595834509</v>
      </c>
      <c r="K14" s="1">
        <f>SMALL(Matrix_Distance!$B13:$AX13,5)/1000</f>
        <v>32.821765720102597</v>
      </c>
      <c r="L14" t="str">
        <f>VLOOKUP(B14,'Station List'!$A$2:$B$51,2,0)</f>
        <v>Main</v>
      </c>
      <c r="M14" t="str">
        <f>VLOOKUP(C14,'Station List'!$A$2:$B$51,2,0)</f>
        <v>local</v>
      </c>
      <c r="N14" t="str">
        <f>VLOOKUP(D14,'Station List'!$A$2:$B$51,2,0)</f>
        <v>local</v>
      </c>
      <c r="O14" t="str">
        <f>VLOOKUP(E14,'Station List'!$A$2:$B$51,2,0)</f>
        <v>local</v>
      </c>
      <c r="P14" t="str">
        <f>VLOOKUP(F14,'Station List'!$A$2:$B$51,2,0)</f>
        <v>local</v>
      </c>
      <c r="Q14">
        <f t="shared" si="1"/>
        <v>1</v>
      </c>
      <c r="R14" s="1">
        <f t="shared" si="2"/>
        <v>8.4237569471782887</v>
      </c>
      <c r="S14" t="b">
        <f t="shared" ca="1" si="3"/>
        <v>1</v>
      </c>
      <c r="T14">
        <f t="shared" si="4"/>
        <v>1</v>
      </c>
      <c r="U14" s="1">
        <f t="shared" ca="1" si="5"/>
        <v>0</v>
      </c>
      <c r="V14">
        <f t="shared" ca="1" si="6"/>
        <v>100</v>
      </c>
      <c r="W14" t="str">
        <f t="shared" ca="1" si="7"/>
        <v/>
      </c>
      <c r="X14" s="1">
        <f t="shared" ca="1" si="0"/>
        <v>100</v>
      </c>
      <c r="Y14" s="1">
        <f t="shared" si="8"/>
        <v>0</v>
      </c>
      <c r="Z14" s="1">
        <f t="shared" si="9"/>
        <v>0</v>
      </c>
      <c r="AA14" s="1">
        <f t="shared" si="10"/>
        <v>0</v>
      </c>
      <c r="AB14" s="1">
        <f t="shared" si="11"/>
        <v>0</v>
      </c>
      <c r="AC14">
        <f t="shared" ca="1" si="12"/>
        <v>4</v>
      </c>
    </row>
    <row r="15" spans="1:31" x14ac:dyDescent="0.3">
      <c r="A15">
        <v>517</v>
      </c>
      <c r="B15" t="str">
        <f>INDEX(Matrix_Distance!$B$1:$AX$1,0,MATCH(SMALL(Matrix_Distance!$B14:$AX14,1),Matrix_Distance!$B14:$AX14,0))</f>
        <v>KING'S LYNN</v>
      </c>
      <c r="C15" t="str">
        <f>INDEX(Matrix_Distance!$B$1:$AX$1,0,MATCH(SMALL(Matrix_Distance!$B14:$AX14,2),Matrix_Distance!$B14:$AX14,0))</f>
        <v>WATLINGTON</v>
      </c>
      <c r="D15" t="str">
        <f>INDEX(Matrix_Distance!$B$1:$AX$1,0,MATCH(SMALL(Matrix_Distance!$B14:$AX14,3),Matrix_Distance!$B14:$AX14,0))</f>
        <v>DOWNHAM MARKET</v>
      </c>
      <c r="E15" t="str">
        <f>INDEX(Matrix_Distance!$B$1:$AX$1,0,MATCH(SMALL(Matrix_Distance!$B14:$AX14,4),Matrix_Distance!$B14:$AX14,0))</f>
        <v>MARCH</v>
      </c>
      <c r="F15" t="str">
        <f>INDEX(Matrix_Distance!$B$1:$AX$1,0,MATCH(SMALL(Matrix_Distance!$B14:$AX14,5),Matrix_Distance!$B14:$AX14,0))</f>
        <v>LITTLEPORT</v>
      </c>
      <c r="G15" s="1">
        <f>SMALL(Matrix_Distance!$B14:$AX14,1)/1000</f>
        <v>0.29006853414323658</v>
      </c>
      <c r="H15" s="1">
        <f>SMALL(Matrix_Distance!$B14:$AX14,2)/1000</f>
        <v>8.9303516948662107</v>
      </c>
      <c r="I15" s="1">
        <f>SMALL(Matrix_Distance!$B14:$AX14,3)/1000</f>
        <v>16.722310893282643</v>
      </c>
      <c r="J15" s="1">
        <f>SMALL(Matrix_Distance!$B14:$AX14,4)/1000</f>
        <v>29.928540098481228</v>
      </c>
      <c r="K15" s="1">
        <f>SMALL(Matrix_Distance!$B14:$AX14,5)/1000</f>
        <v>32.800276080016488</v>
      </c>
      <c r="L15" t="str">
        <f>VLOOKUP(B15,'Station List'!$A$2:$B$51,2,0)</f>
        <v>Main</v>
      </c>
      <c r="M15" t="str">
        <f>VLOOKUP(C15,'Station List'!$A$2:$B$51,2,0)</f>
        <v>local</v>
      </c>
      <c r="N15" t="str">
        <f>VLOOKUP(D15,'Station List'!$A$2:$B$51,2,0)</f>
        <v>local</v>
      </c>
      <c r="O15" t="str">
        <f>VLOOKUP(E15,'Station List'!$A$2:$B$51,2,0)</f>
        <v>local</v>
      </c>
      <c r="P15" t="str">
        <f>VLOOKUP(F15,'Station List'!$A$2:$B$51,2,0)</f>
        <v>local</v>
      </c>
      <c r="Q15">
        <f t="shared" si="1"/>
        <v>1</v>
      </c>
      <c r="R15" s="1">
        <f t="shared" si="2"/>
        <v>8.6402831607229746</v>
      </c>
      <c r="S15" t="b">
        <f t="shared" ca="1" si="3"/>
        <v>1</v>
      </c>
      <c r="T15">
        <f t="shared" si="4"/>
        <v>1</v>
      </c>
      <c r="U15" s="1">
        <f t="shared" ca="1" si="5"/>
        <v>0</v>
      </c>
      <c r="V15">
        <f t="shared" ca="1" si="6"/>
        <v>100</v>
      </c>
      <c r="W15" t="str">
        <f t="shared" ca="1" si="7"/>
        <v/>
      </c>
      <c r="X15" s="1">
        <f t="shared" ca="1" si="0"/>
        <v>100</v>
      </c>
      <c r="Y15" s="1">
        <f t="shared" si="8"/>
        <v>0</v>
      </c>
      <c r="Z15" s="1">
        <f t="shared" si="9"/>
        <v>0</v>
      </c>
      <c r="AA15" s="1">
        <f t="shared" si="10"/>
        <v>0</v>
      </c>
      <c r="AB15" s="1">
        <f t="shared" si="11"/>
        <v>0</v>
      </c>
      <c r="AC15">
        <f t="shared" ca="1" si="12"/>
        <v>4</v>
      </c>
    </row>
    <row r="16" spans="1:31" x14ac:dyDescent="0.3">
      <c r="A16">
        <v>519</v>
      </c>
      <c r="B16" t="str">
        <f>INDEX(Matrix_Distance!$B$1:$AX$1,0,MATCH(SMALL(Matrix_Distance!$B15:$AX15,1),Matrix_Distance!$B15:$AX15,0))</f>
        <v>KING'S LYNN</v>
      </c>
      <c r="C16" t="str">
        <f>INDEX(Matrix_Distance!$B$1:$AX$1,0,MATCH(SMALL(Matrix_Distance!$B15:$AX15,2),Matrix_Distance!$B15:$AX15,0))</f>
        <v>WATLINGTON</v>
      </c>
      <c r="D16" t="str">
        <f>INDEX(Matrix_Distance!$B$1:$AX$1,0,MATCH(SMALL(Matrix_Distance!$B15:$AX15,3),Matrix_Distance!$B15:$AX15,0))</f>
        <v>DOWNHAM MARKET</v>
      </c>
      <c r="E16" t="str">
        <f>INDEX(Matrix_Distance!$B$1:$AX$1,0,MATCH(SMALL(Matrix_Distance!$B15:$AX15,4),Matrix_Distance!$B15:$AX15,0))</f>
        <v>MARCH</v>
      </c>
      <c r="F16" t="str">
        <f>INDEX(Matrix_Distance!$B$1:$AX$1,0,MATCH(SMALL(Matrix_Distance!$B15:$AX15,5),Matrix_Distance!$B15:$AX15,0))</f>
        <v>LITTLEPORT</v>
      </c>
      <c r="G16" s="1">
        <f>SMALL(Matrix_Distance!$B15:$AX15,1)/1000</f>
        <v>0.70436620766472802</v>
      </c>
      <c r="H16" s="1">
        <f>SMALL(Matrix_Distance!$B15:$AX15,2)/1000</f>
        <v>9.5779293938721306</v>
      </c>
      <c r="I16" s="1">
        <f>SMALL(Matrix_Distance!$B15:$AX15,3)/1000</f>
        <v>17.366405417690771</v>
      </c>
      <c r="J16" s="1">
        <f>SMALL(Matrix_Distance!$B15:$AX15,4)/1000</f>
        <v>30.885531536083345</v>
      </c>
      <c r="K16" s="1">
        <f>SMALL(Matrix_Distance!$B15:$AX15,5)/1000</f>
        <v>33.461850162316217</v>
      </c>
      <c r="L16" t="str">
        <f>VLOOKUP(B16,'Station List'!$A$2:$B$51,2,0)</f>
        <v>Main</v>
      </c>
      <c r="M16" t="str">
        <f>VLOOKUP(C16,'Station List'!$A$2:$B$51,2,0)</f>
        <v>local</v>
      </c>
      <c r="N16" t="str">
        <f>VLOOKUP(D16,'Station List'!$A$2:$B$51,2,0)</f>
        <v>local</v>
      </c>
      <c r="O16" t="str">
        <f>VLOOKUP(E16,'Station List'!$A$2:$B$51,2,0)</f>
        <v>local</v>
      </c>
      <c r="P16" t="str">
        <f>VLOOKUP(F16,'Station List'!$A$2:$B$51,2,0)</f>
        <v>local</v>
      </c>
      <c r="Q16">
        <f t="shared" si="1"/>
        <v>1</v>
      </c>
      <c r="R16" s="1">
        <f t="shared" si="2"/>
        <v>8.8735631862074023</v>
      </c>
      <c r="S16" t="b">
        <f t="shared" ca="1" si="3"/>
        <v>1</v>
      </c>
      <c r="T16">
        <f t="shared" si="4"/>
        <v>1</v>
      </c>
      <c r="U16" s="1">
        <f t="shared" ca="1" si="5"/>
        <v>0</v>
      </c>
      <c r="V16">
        <f t="shared" ca="1" si="6"/>
        <v>100</v>
      </c>
      <c r="W16" t="str">
        <f t="shared" ca="1" si="7"/>
        <v/>
      </c>
      <c r="X16" s="1">
        <f t="shared" ca="1" si="0"/>
        <v>100</v>
      </c>
      <c r="Y16" s="1">
        <f t="shared" si="8"/>
        <v>0</v>
      </c>
      <c r="Z16" s="1">
        <f t="shared" si="9"/>
        <v>0</v>
      </c>
      <c r="AA16" s="1">
        <f t="shared" si="10"/>
        <v>0</v>
      </c>
      <c r="AB16" s="1">
        <f t="shared" si="11"/>
        <v>0</v>
      </c>
      <c r="AC16">
        <f t="shared" ca="1" si="12"/>
        <v>4</v>
      </c>
    </row>
    <row r="17" spans="1:29" x14ac:dyDescent="0.3">
      <c r="A17">
        <v>520</v>
      </c>
      <c r="B17" t="str">
        <f>INDEX(Matrix_Distance!$B$1:$AX$1,0,MATCH(SMALL(Matrix_Distance!$B16:$AX16,1),Matrix_Distance!$B16:$AX16,0))</f>
        <v>KING'S LYNN</v>
      </c>
      <c r="C17" t="str">
        <f>INDEX(Matrix_Distance!$B$1:$AX$1,0,MATCH(SMALL(Matrix_Distance!$B16:$AX16,2),Matrix_Distance!$B16:$AX16,0))</f>
        <v>WATLINGTON</v>
      </c>
      <c r="D17" t="str">
        <f>INDEX(Matrix_Distance!$B$1:$AX$1,0,MATCH(SMALL(Matrix_Distance!$B16:$AX16,3),Matrix_Distance!$B16:$AX16,0))</f>
        <v>DOWNHAM MARKET</v>
      </c>
      <c r="E17" t="str">
        <f>INDEX(Matrix_Distance!$B$1:$AX$1,0,MATCH(SMALL(Matrix_Distance!$B16:$AX16,4),Matrix_Distance!$B16:$AX16,0))</f>
        <v>MARCH</v>
      </c>
      <c r="F17" t="str">
        <f>INDEX(Matrix_Distance!$B$1:$AX$1,0,MATCH(SMALL(Matrix_Distance!$B16:$AX16,5),Matrix_Distance!$B16:$AX16,0))</f>
        <v>LITTLEPORT</v>
      </c>
      <c r="G17" s="1">
        <f>SMALL(Matrix_Distance!$B16:$AX16,1)/1000</f>
        <v>0.42569448493020423</v>
      </c>
      <c r="H17" s="1">
        <f>SMALL(Matrix_Distance!$B16:$AX16,2)/1000</f>
        <v>9.3015860622799043</v>
      </c>
      <c r="I17" s="1">
        <f>SMALL(Matrix_Distance!$B16:$AX16,3)/1000</f>
        <v>17.092579090693111</v>
      </c>
      <c r="J17" s="1">
        <f>SMALL(Matrix_Distance!$B16:$AX16,4)/1000</f>
        <v>30.585892734174017</v>
      </c>
      <c r="K17" s="1">
        <f>SMALL(Matrix_Distance!$B16:$AX16,5)/1000</f>
        <v>33.186114682579245</v>
      </c>
      <c r="L17" t="str">
        <f>VLOOKUP(B17,'Station List'!$A$2:$B$51,2,0)</f>
        <v>Main</v>
      </c>
      <c r="M17" t="str">
        <f>VLOOKUP(C17,'Station List'!$A$2:$B$51,2,0)</f>
        <v>local</v>
      </c>
      <c r="N17" t="str">
        <f>VLOOKUP(D17,'Station List'!$A$2:$B$51,2,0)</f>
        <v>local</v>
      </c>
      <c r="O17" t="str">
        <f>VLOOKUP(E17,'Station List'!$A$2:$B$51,2,0)</f>
        <v>local</v>
      </c>
      <c r="P17" t="str">
        <f>VLOOKUP(F17,'Station List'!$A$2:$B$51,2,0)</f>
        <v>local</v>
      </c>
      <c r="Q17">
        <f t="shared" si="1"/>
        <v>1</v>
      </c>
      <c r="R17" s="1">
        <f t="shared" si="2"/>
        <v>8.8758915773496998</v>
      </c>
      <c r="S17" t="b">
        <f t="shared" ca="1" si="3"/>
        <v>1</v>
      </c>
      <c r="T17">
        <f t="shared" si="4"/>
        <v>1</v>
      </c>
      <c r="U17" s="1">
        <f t="shared" ca="1" si="5"/>
        <v>0</v>
      </c>
      <c r="V17">
        <f t="shared" ca="1" si="6"/>
        <v>100</v>
      </c>
      <c r="W17" t="str">
        <f t="shared" ca="1" si="7"/>
        <v/>
      </c>
      <c r="X17" s="1">
        <f t="shared" ca="1" si="0"/>
        <v>100</v>
      </c>
      <c r="Y17" s="1">
        <f t="shared" si="8"/>
        <v>0</v>
      </c>
      <c r="Z17" s="1">
        <f t="shared" si="9"/>
        <v>0</v>
      </c>
      <c r="AA17" s="1">
        <f t="shared" si="10"/>
        <v>0</v>
      </c>
      <c r="AB17" s="1">
        <f t="shared" si="11"/>
        <v>0</v>
      </c>
      <c r="AC17">
        <f t="shared" ca="1" si="12"/>
        <v>4</v>
      </c>
    </row>
    <row r="18" spans="1:29" x14ac:dyDescent="0.3">
      <c r="A18">
        <v>521</v>
      </c>
      <c r="B18" t="str">
        <f>INDEX(Matrix_Distance!$B$1:$AX$1,0,MATCH(SMALL(Matrix_Distance!$B17:$AX17,1),Matrix_Distance!$B17:$AX17,0))</f>
        <v>KING'S LYNN</v>
      </c>
      <c r="C18" t="str">
        <f>INDEX(Matrix_Distance!$B$1:$AX$1,0,MATCH(SMALL(Matrix_Distance!$B17:$AX17,2),Matrix_Distance!$B17:$AX17,0))</f>
        <v>WATLINGTON</v>
      </c>
      <c r="D18" t="str">
        <f>INDEX(Matrix_Distance!$B$1:$AX$1,0,MATCH(SMALL(Matrix_Distance!$B17:$AX17,3),Matrix_Distance!$B17:$AX17,0))</f>
        <v>DOWNHAM MARKET</v>
      </c>
      <c r="E18" t="str">
        <f>INDEX(Matrix_Distance!$B$1:$AX$1,0,MATCH(SMALL(Matrix_Distance!$B17:$AX17,4),Matrix_Distance!$B17:$AX17,0))</f>
        <v>MARCH</v>
      </c>
      <c r="F18" t="str">
        <f>INDEX(Matrix_Distance!$B$1:$AX$1,0,MATCH(SMALL(Matrix_Distance!$B17:$AX17,5),Matrix_Distance!$B17:$AX17,0))</f>
        <v>LITTLEPORT</v>
      </c>
      <c r="G18" s="1">
        <f>SMALL(Matrix_Distance!$B17:$AX17,1)/1000</f>
        <v>0.79014130033809549</v>
      </c>
      <c r="H18" s="1">
        <f>SMALL(Matrix_Distance!$B17:$AX17,2)/1000</f>
        <v>8.6297098904887726</v>
      </c>
      <c r="I18" s="1">
        <f>SMALL(Matrix_Distance!$B17:$AX17,3)/1000</f>
        <v>16.412716183849621</v>
      </c>
      <c r="J18" s="1">
        <f>SMALL(Matrix_Distance!$B17:$AX17,4)/1000</f>
        <v>30.203305671174451</v>
      </c>
      <c r="K18" s="1">
        <f>SMALL(Matrix_Distance!$B17:$AX17,5)/1000</f>
        <v>32.510113574783183</v>
      </c>
      <c r="L18" t="str">
        <f>VLOOKUP(B18,'Station List'!$A$2:$B$51,2,0)</f>
        <v>Main</v>
      </c>
      <c r="M18" t="str">
        <f>VLOOKUP(C18,'Station List'!$A$2:$B$51,2,0)</f>
        <v>local</v>
      </c>
      <c r="N18" t="str">
        <f>VLOOKUP(D18,'Station List'!$A$2:$B$51,2,0)</f>
        <v>local</v>
      </c>
      <c r="O18" t="str">
        <f>VLOOKUP(E18,'Station List'!$A$2:$B$51,2,0)</f>
        <v>local</v>
      </c>
      <c r="P18" t="str">
        <f>VLOOKUP(F18,'Station List'!$A$2:$B$51,2,0)</f>
        <v>local</v>
      </c>
      <c r="Q18">
        <f t="shared" si="1"/>
        <v>1</v>
      </c>
      <c r="R18" s="1">
        <f t="shared" si="2"/>
        <v>7.8395685901506766</v>
      </c>
      <c r="S18" t="b">
        <f t="shared" ca="1" si="3"/>
        <v>1</v>
      </c>
      <c r="T18">
        <f t="shared" si="4"/>
        <v>1</v>
      </c>
      <c r="U18" s="1">
        <f t="shared" ca="1" si="5"/>
        <v>0</v>
      </c>
      <c r="V18">
        <f t="shared" ca="1" si="6"/>
        <v>100</v>
      </c>
      <c r="W18" t="str">
        <f t="shared" ca="1" si="7"/>
        <v/>
      </c>
      <c r="X18" s="1">
        <f t="shared" ca="1" si="0"/>
        <v>100</v>
      </c>
      <c r="Y18" s="1">
        <f t="shared" si="8"/>
        <v>0</v>
      </c>
      <c r="Z18" s="1">
        <f t="shared" si="9"/>
        <v>0</v>
      </c>
      <c r="AA18" s="1">
        <f t="shared" si="10"/>
        <v>0</v>
      </c>
      <c r="AB18" s="1">
        <f t="shared" si="11"/>
        <v>0</v>
      </c>
      <c r="AC18">
        <f t="shared" ca="1" si="12"/>
        <v>4</v>
      </c>
    </row>
    <row r="19" spans="1:29" x14ac:dyDescent="0.3">
      <c r="A19">
        <v>523</v>
      </c>
      <c r="B19" t="str">
        <f>INDEX(Matrix_Distance!$B$1:$AX$1,0,MATCH(SMALL(Matrix_Distance!$B18:$AX18,1),Matrix_Distance!$B18:$AX18,0))</f>
        <v>KING'S LYNN</v>
      </c>
      <c r="C19" t="str">
        <f>INDEX(Matrix_Distance!$B$1:$AX$1,0,MATCH(SMALL(Matrix_Distance!$B18:$AX18,2),Matrix_Distance!$B18:$AX18,0))</f>
        <v>WATLINGTON</v>
      </c>
      <c r="D19" t="str">
        <f>INDEX(Matrix_Distance!$B$1:$AX$1,0,MATCH(SMALL(Matrix_Distance!$B18:$AX18,3),Matrix_Distance!$B18:$AX18,0))</f>
        <v>DOWNHAM MARKET</v>
      </c>
      <c r="E19" t="str">
        <f>INDEX(Matrix_Distance!$B$1:$AX$1,0,MATCH(SMALL(Matrix_Distance!$B18:$AX18,4),Matrix_Distance!$B18:$AX18,0))</f>
        <v>MARCH</v>
      </c>
      <c r="F19" t="str">
        <f>INDEX(Matrix_Distance!$B$1:$AX$1,0,MATCH(SMALL(Matrix_Distance!$B18:$AX18,5),Matrix_Distance!$B18:$AX18,0))</f>
        <v>LITTLEPORT</v>
      </c>
      <c r="G19" s="1">
        <f>SMALL(Matrix_Distance!$B18:$AX18,1)/1000</f>
        <v>1.0368715901691969</v>
      </c>
      <c r="H19" s="1">
        <f>SMALL(Matrix_Distance!$B18:$AX18,2)/1000</f>
        <v>8.081091742704066</v>
      </c>
      <c r="I19" s="1">
        <f>SMALL(Matrix_Distance!$B18:$AX18,3)/1000</f>
        <v>15.871797928766588</v>
      </c>
      <c r="J19" s="1">
        <f>SMALL(Matrix_Distance!$B18:$AX18,4)/1000</f>
        <v>29.208067347676373</v>
      </c>
      <c r="K19" s="1">
        <f>SMALL(Matrix_Distance!$B18:$AX18,5)/1000</f>
        <v>31.947873744355849</v>
      </c>
      <c r="L19" t="str">
        <f>VLOOKUP(B19,'Station List'!$A$2:$B$51,2,0)</f>
        <v>Main</v>
      </c>
      <c r="M19" t="str">
        <f>VLOOKUP(C19,'Station List'!$A$2:$B$51,2,0)</f>
        <v>local</v>
      </c>
      <c r="N19" t="str">
        <f>VLOOKUP(D19,'Station List'!$A$2:$B$51,2,0)</f>
        <v>local</v>
      </c>
      <c r="O19" t="str">
        <f>VLOOKUP(E19,'Station List'!$A$2:$B$51,2,0)</f>
        <v>local</v>
      </c>
      <c r="P19" t="str">
        <f>VLOOKUP(F19,'Station List'!$A$2:$B$51,2,0)</f>
        <v>local</v>
      </c>
      <c r="Q19">
        <f t="shared" si="1"/>
        <v>1</v>
      </c>
      <c r="R19" s="1">
        <f t="shared" si="2"/>
        <v>7.0442201525348693</v>
      </c>
      <c r="S19" t="b">
        <f t="shared" ca="1" si="3"/>
        <v>1</v>
      </c>
      <c r="T19">
        <f t="shared" si="4"/>
        <v>1</v>
      </c>
      <c r="U19" s="1">
        <f t="shared" ca="1" si="5"/>
        <v>0</v>
      </c>
      <c r="V19">
        <f t="shared" ca="1" si="6"/>
        <v>100</v>
      </c>
      <c r="W19" t="str">
        <f t="shared" ca="1" si="7"/>
        <v/>
      </c>
      <c r="X19" s="1">
        <f t="shared" ca="1" si="0"/>
        <v>100</v>
      </c>
      <c r="Y19" s="1">
        <f t="shared" si="8"/>
        <v>0</v>
      </c>
      <c r="Z19" s="1">
        <f t="shared" si="9"/>
        <v>0</v>
      </c>
      <c r="AA19" s="1">
        <f t="shared" si="10"/>
        <v>0</v>
      </c>
      <c r="AB19" s="1">
        <f t="shared" si="11"/>
        <v>0</v>
      </c>
      <c r="AC19">
        <f t="shared" ca="1" si="12"/>
        <v>4</v>
      </c>
    </row>
    <row r="20" spans="1:29" x14ac:dyDescent="0.3">
      <c r="A20">
        <v>524</v>
      </c>
      <c r="B20" t="str">
        <f>INDEX(Matrix_Distance!$B$1:$AX$1,0,MATCH(SMALL(Matrix_Distance!$B19:$AX19,1),Matrix_Distance!$B19:$AX19,0))</f>
        <v>KING'S LYNN</v>
      </c>
      <c r="C20" t="str">
        <f>INDEX(Matrix_Distance!$B$1:$AX$1,0,MATCH(SMALL(Matrix_Distance!$B19:$AX19,2),Matrix_Distance!$B19:$AX19,0))</f>
        <v>WATLINGTON</v>
      </c>
      <c r="D20" t="str">
        <f>INDEX(Matrix_Distance!$B$1:$AX$1,0,MATCH(SMALL(Matrix_Distance!$B19:$AX19,3),Matrix_Distance!$B19:$AX19,0))</f>
        <v>DOWNHAM MARKET</v>
      </c>
      <c r="E20" t="str">
        <f>INDEX(Matrix_Distance!$B$1:$AX$1,0,MATCH(SMALL(Matrix_Distance!$B19:$AX19,4),Matrix_Distance!$B19:$AX19,0))</f>
        <v>MARCH</v>
      </c>
      <c r="F20" t="str">
        <f>INDEX(Matrix_Distance!$B$1:$AX$1,0,MATCH(SMALL(Matrix_Distance!$B19:$AX19,5),Matrix_Distance!$B19:$AX19,0))</f>
        <v>LITTLEPORT</v>
      </c>
      <c r="G20" s="1">
        <f>SMALL(Matrix_Distance!$B19:$AX19,1)/1000</f>
        <v>1.9301276575656816</v>
      </c>
      <c r="H20" s="1">
        <f>SMALL(Matrix_Distance!$B19:$AX19,2)/1000</f>
        <v>7.1482486746055391</v>
      </c>
      <c r="I20" s="1">
        <f>SMALL(Matrix_Distance!$B19:$AX19,3)/1000</f>
        <v>14.940460455139908</v>
      </c>
      <c r="J20" s="1">
        <f>SMALL(Matrix_Distance!$B19:$AX19,4)/1000</f>
        <v>28.531294026496568</v>
      </c>
      <c r="K20" s="1">
        <f>SMALL(Matrix_Distance!$B19:$AX19,5)/1000</f>
        <v>31.020593443473995</v>
      </c>
      <c r="L20" t="str">
        <f>VLOOKUP(B20,'Station List'!$A$2:$B$51,2,0)</f>
        <v>Main</v>
      </c>
      <c r="M20" t="str">
        <f>VLOOKUP(C20,'Station List'!$A$2:$B$51,2,0)</f>
        <v>local</v>
      </c>
      <c r="N20" t="str">
        <f>VLOOKUP(D20,'Station List'!$A$2:$B$51,2,0)</f>
        <v>local</v>
      </c>
      <c r="O20" t="str">
        <f>VLOOKUP(E20,'Station List'!$A$2:$B$51,2,0)</f>
        <v>local</v>
      </c>
      <c r="P20" t="str">
        <f>VLOOKUP(F20,'Station List'!$A$2:$B$51,2,0)</f>
        <v>local</v>
      </c>
      <c r="Q20">
        <f t="shared" si="1"/>
        <v>1</v>
      </c>
      <c r="R20" s="1">
        <f t="shared" si="2"/>
        <v>5.2181210170398575</v>
      </c>
      <c r="S20" t="b">
        <f t="shared" ca="1" si="3"/>
        <v>1</v>
      </c>
      <c r="T20">
        <f t="shared" si="4"/>
        <v>1</v>
      </c>
      <c r="U20" s="1">
        <f t="shared" ca="1" si="5"/>
        <v>0</v>
      </c>
      <c r="V20">
        <f t="shared" ca="1" si="6"/>
        <v>100</v>
      </c>
      <c r="W20" t="str">
        <f t="shared" ca="1" si="7"/>
        <v/>
      </c>
      <c r="X20" s="1">
        <f t="shared" ca="1" si="0"/>
        <v>100</v>
      </c>
      <c r="Y20" s="1">
        <f t="shared" si="8"/>
        <v>0</v>
      </c>
      <c r="Z20" s="1">
        <f t="shared" si="9"/>
        <v>0</v>
      </c>
      <c r="AA20" s="1">
        <f t="shared" si="10"/>
        <v>0</v>
      </c>
      <c r="AB20" s="1">
        <f t="shared" si="11"/>
        <v>0</v>
      </c>
      <c r="AC20">
        <f t="shared" ca="1" si="12"/>
        <v>4</v>
      </c>
    </row>
    <row r="21" spans="1:29" x14ac:dyDescent="0.3">
      <c r="A21">
        <v>525</v>
      </c>
      <c r="B21" t="str">
        <f>INDEX(Matrix_Distance!$B$1:$AX$1,0,MATCH(SMALL(Matrix_Distance!$B20:$AX20,1),Matrix_Distance!$B20:$AX20,0))</f>
        <v>KING'S LYNN</v>
      </c>
      <c r="C21" t="str">
        <f>INDEX(Matrix_Distance!$B$1:$AX$1,0,MATCH(SMALL(Matrix_Distance!$B20:$AX20,2),Matrix_Distance!$B20:$AX20,0))</f>
        <v>WATLINGTON</v>
      </c>
      <c r="D21" t="str">
        <f>INDEX(Matrix_Distance!$B$1:$AX$1,0,MATCH(SMALL(Matrix_Distance!$B20:$AX20,3),Matrix_Distance!$B20:$AX20,0))</f>
        <v>DOWNHAM MARKET</v>
      </c>
      <c r="E21" t="str">
        <f>INDEX(Matrix_Distance!$B$1:$AX$1,0,MATCH(SMALL(Matrix_Distance!$B20:$AX20,4),Matrix_Distance!$B20:$AX20,0))</f>
        <v>MARCH</v>
      </c>
      <c r="F21" t="str">
        <f>INDEX(Matrix_Distance!$B$1:$AX$1,0,MATCH(SMALL(Matrix_Distance!$B20:$AX20,5),Matrix_Distance!$B20:$AX20,0))</f>
        <v>LITTLEPORT</v>
      </c>
      <c r="G21" s="1">
        <f>SMALL(Matrix_Distance!$B20:$AX20,1)/1000</f>
        <v>1.8016580570407916</v>
      </c>
      <c r="H21" s="1">
        <f>SMALL(Matrix_Distance!$B20:$AX20,2)/1000</f>
        <v>7.3999250694854926</v>
      </c>
      <c r="I21" s="1">
        <f>SMALL(Matrix_Distance!$B20:$AX20,3)/1000</f>
        <v>15.179841987701959</v>
      </c>
      <c r="J21" s="1">
        <f>SMALL(Matrix_Distance!$B20:$AX20,4)/1000</f>
        <v>28.458734391156586</v>
      </c>
      <c r="K21" s="1">
        <f>SMALL(Matrix_Distance!$B20:$AX20,5)/1000</f>
        <v>31.242089923775932</v>
      </c>
      <c r="L21" t="str">
        <f>VLOOKUP(B21,'Station List'!$A$2:$B$51,2,0)</f>
        <v>Main</v>
      </c>
      <c r="M21" t="str">
        <f>VLOOKUP(C21,'Station List'!$A$2:$B$51,2,0)</f>
        <v>local</v>
      </c>
      <c r="N21" t="str">
        <f>VLOOKUP(D21,'Station List'!$A$2:$B$51,2,0)</f>
        <v>local</v>
      </c>
      <c r="O21" t="str">
        <f>VLOOKUP(E21,'Station List'!$A$2:$B$51,2,0)</f>
        <v>local</v>
      </c>
      <c r="P21" t="str">
        <f>VLOOKUP(F21,'Station List'!$A$2:$B$51,2,0)</f>
        <v>local</v>
      </c>
      <c r="Q21">
        <f t="shared" si="1"/>
        <v>1</v>
      </c>
      <c r="R21" s="1">
        <f t="shared" si="2"/>
        <v>5.5982670124447012</v>
      </c>
      <c r="S21" t="b">
        <f t="shared" ca="1" si="3"/>
        <v>1</v>
      </c>
      <c r="T21">
        <f t="shared" si="4"/>
        <v>1</v>
      </c>
      <c r="U21" s="1">
        <f t="shared" ca="1" si="5"/>
        <v>0</v>
      </c>
      <c r="V21">
        <f t="shared" ca="1" si="6"/>
        <v>100</v>
      </c>
      <c r="W21" t="str">
        <f t="shared" ca="1" si="7"/>
        <v/>
      </c>
      <c r="X21" s="1">
        <f ca="1">IF(S21=FALSE,100,IF(T21="",100-W21,IF(AND(T21&gt;0,U21&gt;0),100-V21,100)))</f>
        <v>100</v>
      </c>
      <c r="Y21" s="1">
        <f t="shared" si="8"/>
        <v>0</v>
      </c>
      <c r="Z21" s="1">
        <f t="shared" si="9"/>
        <v>0</v>
      </c>
      <c r="AA21" s="1">
        <f t="shared" si="10"/>
        <v>0</v>
      </c>
      <c r="AB21" s="1">
        <f t="shared" si="11"/>
        <v>0</v>
      </c>
      <c r="AC21">
        <f t="shared" ca="1" si="12"/>
        <v>4</v>
      </c>
    </row>
    <row r="22" spans="1:29" x14ac:dyDescent="0.3">
      <c r="A22">
        <v>526</v>
      </c>
      <c r="B22" t="str">
        <f>INDEX(Matrix_Distance!$B$1:$AX$1,0,MATCH(SMALL(Matrix_Distance!$B21:$AX21,1),Matrix_Distance!$B21:$AX21,0))</f>
        <v>KING'S LYNN</v>
      </c>
      <c r="C22" t="str">
        <f>INDEX(Matrix_Distance!$B$1:$AX$1,0,MATCH(SMALL(Matrix_Distance!$B21:$AX21,2),Matrix_Distance!$B21:$AX21,0))</f>
        <v>WATLINGTON</v>
      </c>
      <c r="D22" t="str">
        <f>INDEX(Matrix_Distance!$B$1:$AX$1,0,MATCH(SMALL(Matrix_Distance!$B21:$AX21,3),Matrix_Distance!$B21:$AX21,0))</f>
        <v>DOWNHAM MARKET</v>
      </c>
      <c r="E22" t="str">
        <f>INDEX(Matrix_Distance!$B$1:$AX$1,0,MATCH(SMALL(Matrix_Distance!$B21:$AX21,4),Matrix_Distance!$B21:$AX21,0))</f>
        <v>MARCH</v>
      </c>
      <c r="F22" t="str">
        <f>INDEX(Matrix_Distance!$B$1:$AX$1,0,MATCH(SMALL(Matrix_Distance!$B21:$AX21,5),Matrix_Distance!$B21:$AX21,0))</f>
        <v>LITTLEPORT</v>
      </c>
      <c r="G22" s="1">
        <f>SMALL(Matrix_Distance!$B21:$AX21,1)/1000</f>
        <v>1.6586507270971897</v>
      </c>
      <c r="H22" s="1">
        <f>SMALL(Matrix_Distance!$B21:$AX21,2)/1000</f>
        <v>8.4547053191699071</v>
      </c>
      <c r="I22" s="1">
        <f>SMALL(Matrix_Distance!$B21:$AX21,3)/1000</f>
        <v>16.184279083468603</v>
      </c>
      <c r="J22" s="1">
        <f>SMALL(Matrix_Distance!$B21:$AX21,4)/1000</f>
        <v>28.730719505546652</v>
      </c>
      <c r="K22" s="1">
        <f>SMALL(Matrix_Distance!$B21:$AX21,5)/1000</f>
        <v>32.19530273013909</v>
      </c>
      <c r="L22" t="str">
        <f>VLOOKUP(B22,'Station List'!$A$2:$B$51,2,0)</f>
        <v>Main</v>
      </c>
      <c r="M22" t="str">
        <f>VLOOKUP(C22,'Station List'!$A$2:$B$51,2,0)</f>
        <v>local</v>
      </c>
      <c r="N22" t="str">
        <f>VLOOKUP(D22,'Station List'!$A$2:$B$51,2,0)</f>
        <v>local</v>
      </c>
      <c r="O22" t="str">
        <f>VLOOKUP(E22,'Station List'!$A$2:$B$51,2,0)</f>
        <v>local</v>
      </c>
      <c r="P22" t="str">
        <f>VLOOKUP(F22,'Station List'!$A$2:$B$51,2,0)</f>
        <v>local</v>
      </c>
      <c r="Q22">
        <f t="shared" si="1"/>
        <v>1</v>
      </c>
      <c r="R22" s="1">
        <f t="shared" si="2"/>
        <v>6.7960545920727178</v>
      </c>
      <c r="S22" t="b">
        <f t="shared" ca="1" si="3"/>
        <v>1</v>
      </c>
      <c r="T22">
        <f t="shared" si="4"/>
        <v>1</v>
      </c>
      <c r="U22" s="1">
        <f t="shared" ca="1" si="5"/>
        <v>0</v>
      </c>
      <c r="V22">
        <f t="shared" ca="1" si="6"/>
        <v>100</v>
      </c>
      <c r="W22" t="str">
        <f t="shared" ca="1" si="7"/>
        <v/>
      </c>
      <c r="X22" s="1">
        <f t="shared" ca="1" si="0"/>
        <v>100</v>
      </c>
      <c r="Y22" s="1">
        <f t="shared" si="8"/>
        <v>0</v>
      </c>
      <c r="Z22" s="1">
        <f t="shared" si="9"/>
        <v>0</v>
      </c>
      <c r="AA22" s="1">
        <f t="shared" si="10"/>
        <v>0</v>
      </c>
      <c r="AB22" s="1">
        <f t="shared" si="11"/>
        <v>0</v>
      </c>
      <c r="AC22">
        <f t="shared" ca="1" si="12"/>
        <v>4</v>
      </c>
    </row>
    <row r="23" spans="1:29" x14ac:dyDescent="0.3">
      <c r="A23">
        <v>527</v>
      </c>
      <c r="B23" t="str">
        <f>INDEX(Matrix_Distance!$B$1:$AX$1,0,MATCH(SMALL(Matrix_Distance!$B22:$AX22,1),Matrix_Distance!$B22:$AX22,0))</f>
        <v>KING'S LYNN</v>
      </c>
      <c r="C23" t="str">
        <f>INDEX(Matrix_Distance!$B$1:$AX$1,0,MATCH(SMALL(Matrix_Distance!$B22:$AX22,2),Matrix_Distance!$B22:$AX22,0))</f>
        <v>WATLINGTON</v>
      </c>
      <c r="D23" t="str">
        <f>INDEX(Matrix_Distance!$B$1:$AX$1,0,MATCH(SMALL(Matrix_Distance!$B22:$AX22,3),Matrix_Distance!$B22:$AX22,0))</f>
        <v>DOWNHAM MARKET</v>
      </c>
      <c r="E23" t="str">
        <f>INDEX(Matrix_Distance!$B$1:$AX$1,0,MATCH(SMALL(Matrix_Distance!$B22:$AX22,4),Matrix_Distance!$B22:$AX22,0))</f>
        <v>MARCH</v>
      </c>
      <c r="F23" t="str">
        <f>INDEX(Matrix_Distance!$B$1:$AX$1,0,MATCH(SMALL(Matrix_Distance!$B22:$AX22,5),Matrix_Distance!$B22:$AX22,0))</f>
        <v>LITTLEPORT</v>
      </c>
      <c r="G23" s="1">
        <f>SMALL(Matrix_Distance!$B22:$AX22,1)/1000</f>
        <v>1.1293531575641131</v>
      </c>
      <c r="H23" s="1">
        <f>SMALL(Matrix_Distance!$B22:$AX22,2)/1000</f>
        <v>9.1032725101470984</v>
      </c>
      <c r="I23" s="1">
        <f>SMALL(Matrix_Distance!$B22:$AX22,3)/1000</f>
        <v>16.863787338898678</v>
      </c>
      <c r="J23" s="1">
        <f>SMALL(Matrix_Distance!$B22:$AX22,4)/1000</f>
        <v>29.517003981203764</v>
      </c>
      <c r="K23" s="1">
        <f>SMALL(Matrix_Distance!$B22:$AX22,5)/1000</f>
        <v>32.900511982723039</v>
      </c>
      <c r="L23" t="str">
        <f>VLOOKUP(B23,'Station List'!$A$2:$B$51,2,0)</f>
        <v>Main</v>
      </c>
      <c r="M23" t="str">
        <f>VLOOKUP(C23,'Station List'!$A$2:$B$51,2,0)</f>
        <v>local</v>
      </c>
      <c r="N23" t="str">
        <f>VLOOKUP(D23,'Station List'!$A$2:$B$51,2,0)</f>
        <v>local</v>
      </c>
      <c r="O23" t="str">
        <f>VLOOKUP(E23,'Station List'!$A$2:$B$51,2,0)</f>
        <v>local</v>
      </c>
      <c r="P23" t="str">
        <f>VLOOKUP(F23,'Station List'!$A$2:$B$51,2,0)</f>
        <v>local</v>
      </c>
      <c r="Q23">
        <f t="shared" si="1"/>
        <v>1</v>
      </c>
      <c r="R23" s="1">
        <f t="shared" si="2"/>
        <v>7.9739193525829855</v>
      </c>
      <c r="S23" t="b">
        <f t="shared" ca="1" si="3"/>
        <v>1</v>
      </c>
      <c r="T23">
        <f t="shared" si="4"/>
        <v>1</v>
      </c>
      <c r="U23" s="1">
        <f t="shared" ca="1" si="5"/>
        <v>0</v>
      </c>
      <c r="V23">
        <f t="shared" ca="1" si="6"/>
        <v>100</v>
      </c>
      <c r="W23" t="str">
        <f t="shared" ca="1" si="7"/>
        <v/>
      </c>
      <c r="X23" s="1">
        <f t="shared" ca="1" si="0"/>
        <v>100</v>
      </c>
      <c r="Y23" s="1">
        <f t="shared" si="8"/>
        <v>0</v>
      </c>
      <c r="Z23" s="1">
        <f t="shared" si="9"/>
        <v>0</v>
      </c>
      <c r="AA23" s="1">
        <f t="shared" si="10"/>
        <v>0</v>
      </c>
      <c r="AB23" s="1">
        <f t="shared" si="11"/>
        <v>0</v>
      </c>
      <c r="AC23">
        <f t="shared" ca="1" si="12"/>
        <v>4</v>
      </c>
    </row>
    <row r="24" spans="1:29" x14ac:dyDescent="0.3">
      <c r="A24">
        <v>528</v>
      </c>
      <c r="B24" t="str">
        <f>INDEX(Matrix_Distance!$B$1:$AX$1,0,MATCH(SMALL(Matrix_Distance!$B23:$AX23,1),Matrix_Distance!$B23:$AX23,0))</f>
        <v>KING'S LYNN</v>
      </c>
      <c r="C24" t="str">
        <f>INDEX(Matrix_Distance!$B$1:$AX$1,0,MATCH(SMALL(Matrix_Distance!$B23:$AX23,2),Matrix_Distance!$B23:$AX23,0))</f>
        <v>WATLINGTON</v>
      </c>
      <c r="D24" t="str">
        <f>INDEX(Matrix_Distance!$B$1:$AX$1,0,MATCH(SMALL(Matrix_Distance!$B23:$AX23,3),Matrix_Distance!$B23:$AX23,0))</f>
        <v>DOWNHAM MARKET</v>
      </c>
      <c r="E24" t="str">
        <f>INDEX(Matrix_Distance!$B$1:$AX$1,0,MATCH(SMALL(Matrix_Distance!$B23:$AX23,4),Matrix_Distance!$B23:$AX23,0))</f>
        <v>MARCH</v>
      </c>
      <c r="F24" t="str">
        <f>INDEX(Matrix_Distance!$B$1:$AX$1,0,MATCH(SMALL(Matrix_Distance!$B23:$AX23,5),Matrix_Distance!$B23:$AX23,0))</f>
        <v>LITTLEPORT</v>
      </c>
      <c r="G24" s="1">
        <f>SMALL(Matrix_Distance!$B23:$AX23,1)/1000</f>
        <v>2.1102563670085361</v>
      </c>
      <c r="H24" s="1">
        <f>SMALL(Matrix_Distance!$B23:$AX23,2)/1000</f>
        <v>10.226732911052283</v>
      </c>
      <c r="I24" s="1">
        <f>SMALL(Matrix_Distance!$B23:$AX23,3)/1000</f>
        <v>17.944997928436752</v>
      </c>
      <c r="J24" s="1">
        <f>SMALL(Matrix_Distance!$B23:$AX23,4)/1000</f>
        <v>29.976257399922343</v>
      </c>
      <c r="K24" s="1">
        <f>SMALL(Matrix_Distance!$B23:$AX23,5)/1000</f>
        <v>33.935517523463552</v>
      </c>
      <c r="L24" t="str">
        <f>VLOOKUP(B24,'Station List'!$A$2:$B$51,2,0)</f>
        <v>Main</v>
      </c>
      <c r="M24" t="str">
        <f>VLOOKUP(C24,'Station List'!$A$2:$B$51,2,0)</f>
        <v>local</v>
      </c>
      <c r="N24" t="str">
        <f>VLOOKUP(D24,'Station List'!$A$2:$B$51,2,0)</f>
        <v>local</v>
      </c>
      <c r="O24" t="str">
        <f>VLOOKUP(E24,'Station List'!$A$2:$B$51,2,0)</f>
        <v>local</v>
      </c>
      <c r="P24" t="str">
        <f>VLOOKUP(F24,'Station List'!$A$2:$B$51,2,0)</f>
        <v>local</v>
      </c>
      <c r="Q24">
        <f t="shared" si="1"/>
        <v>1</v>
      </c>
      <c r="R24" s="1">
        <f t="shared" si="2"/>
        <v>8.1164765440437456</v>
      </c>
      <c r="S24" t="b">
        <f t="shared" ca="1" si="3"/>
        <v>1</v>
      </c>
      <c r="T24">
        <f t="shared" si="4"/>
        <v>1</v>
      </c>
      <c r="U24" s="1">
        <f t="shared" ca="1" si="5"/>
        <v>0</v>
      </c>
      <c r="V24">
        <f t="shared" ca="1" si="6"/>
        <v>100</v>
      </c>
      <c r="W24" t="str">
        <f t="shared" ca="1" si="7"/>
        <v/>
      </c>
      <c r="X24" s="1">
        <f t="shared" ca="1" si="0"/>
        <v>100</v>
      </c>
      <c r="Y24" s="1">
        <f t="shared" si="8"/>
        <v>0</v>
      </c>
      <c r="Z24" s="1">
        <f t="shared" si="9"/>
        <v>0</v>
      </c>
      <c r="AA24" s="1">
        <f t="shared" si="10"/>
        <v>0</v>
      </c>
      <c r="AB24" s="1">
        <f t="shared" si="11"/>
        <v>0</v>
      </c>
      <c r="AC24">
        <f t="shared" ca="1" si="12"/>
        <v>4</v>
      </c>
    </row>
    <row r="25" spans="1:29" x14ac:dyDescent="0.3">
      <c r="A25">
        <v>531</v>
      </c>
      <c r="B25" t="str">
        <f>INDEX(Matrix_Distance!$B$1:$AX$1,0,MATCH(SMALL(Matrix_Distance!$B24:$AX24,1),Matrix_Distance!$B24:$AX24,0))</f>
        <v>KING'S LYNN</v>
      </c>
      <c r="C25" t="str">
        <f>INDEX(Matrix_Distance!$B$1:$AX$1,0,MATCH(SMALL(Matrix_Distance!$B24:$AX24,2),Matrix_Distance!$B24:$AX24,0))</f>
        <v>WATLINGTON</v>
      </c>
      <c r="D25" t="str">
        <f>INDEX(Matrix_Distance!$B$1:$AX$1,0,MATCH(SMALL(Matrix_Distance!$B24:$AX24,3),Matrix_Distance!$B24:$AX24,0))</f>
        <v>DOWNHAM MARKET</v>
      </c>
      <c r="E25" t="str">
        <f>INDEX(Matrix_Distance!$B$1:$AX$1,0,MATCH(SMALL(Matrix_Distance!$B24:$AX24,4),Matrix_Distance!$B24:$AX24,0))</f>
        <v>MARCH</v>
      </c>
      <c r="F25" t="str">
        <f>INDEX(Matrix_Distance!$B$1:$AX$1,0,MATCH(SMALL(Matrix_Distance!$B24:$AX24,5),Matrix_Distance!$B24:$AX24,0))</f>
        <v>LITTLEPORT</v>
      </c>
      <c r="G25" s="1">
        <f>SMALL(Matrix_Distance!$B24:$AX24,1)/1000</f>
        <v>0.79257313511121263</v>
      </c>
      <c r="H25" s="1">
        <f>SMALL(Matrix_Distance!$B24:$AX24,2)/1000</f>
        <v>9.8031255339304817</v>
      </c>
      <c r="I25" s="1">
        <f>SMALL(Matrix_Distance!$B24:$AX24,3)/1000</f>
        <v>17.594715805934442</v>
      </c>
      <c r="J25" s="1">
        <f>SMALL(Matrix_Distance!$B24:$AX24,4)/1000</f>
        <v>30.616207560480099</v>
      </c>
      <c r="K25" s="1">
        <f>SMALL(Matrix_Distance!$B24:$AX24,5)/1000</f>
        <v>33.671042009793851</v>
      </c>
      <c r="L25" t="str">
        <f>VLOOKUP(B25,'Station List'!$A$2:$B$51,2,0)</f>
        <v>Main</v>
      </c>
      <c r="M25" t="str">
        <f>VLOOKUP(C25,'Station List'!$A$2:$B$51,2,0)</f>
        <v>local</v>
      </c>
      <c r="N25" t="str">
        <f>VLOOKUP(D25,'Station List'!$A$2:$B$51,2,0)</f>
        <v>local</v>
      </c>
      <c r="O25" t="str">
        <f>VLOOKUP(E25,'Station List'!$A$2:$B$51,2,0)</f>
        <v>local</v>
      </c>
      <c r="P25" t="str">
        <f>VLOOKUP(F25,'Station List'!$A$2:$B$51,2,0)</f>
        <v>local</v>
      </c>
      <c r="Q25">
        <f t="shared" si="1"/>
        <v>1</v>
      </c>
      <c r="R25" s="1">
        <f t="shared" si="2"/>
        <v>9.0105523988192697</v>
      </c>
      <c r="S25" t="b">
        <f t="shared" ca="1" si="3"/>
        <v>1</v>
      </c>
      <c r="T25">
        <f t="shared" si="4"/>
        <v>1</v>
      </c>
      <c r="U25" s="1">
        <f t="shared" ca="1" si="5"/>
        <v>0</v>
      </c>
      <c r="V25">
        <f t="shared" ca="1" si="6"/>
        <v>100</v>
      </c>
      <c r="W25" t="str">
        <f t="shared" ca="1" si="7"/>
        <v/>
      </c>
      <c r="X25" s="1">
        <f t="shared" ca="1" si="0"/>
        <v>100</v>
      </c>
      <c r="Y25" s="1">
        <f t="shared" si="8"/>
        <v>0</v>
      </c>
      <c r="Z25" s="1">
        <f t="shared" si="9"/>
        <v>0</v>
      </c>
      <c r="AA25" s="1">
        <f t="shared" si="10"/>
        <v>0</v>
      </c>
      <c r="AB25" s="1">
        <f t="shared" si="11"/>
        <v>0</v>
      </c>
      <c r="AC25">
        <f t="shared" ca="1" si="12"/>
        <v>4</v>
      </c>
    </row>
    <row r="26" spans="1:29" x14ac:dyDescent="0.3">
      <c r="A26">
        <v>532</v>
      </c>
      <c r="B26" t="str">
        <f>INDEX(Matrix_Distance!$B$1:$AX$1,0,MATCH(SMALL(Matrix_Distance!$B25:$AX25,1),Matrix_Distance!$B25:$AX25,0))</f>
        <v>KING'S LYNN</v>
      </c>
      <c r="C26" t="str">
        <f>INDEX(Matrix_Distance!$B$1:$AX$1,0,MATCH(SMALL(Matrix_Distance!$B25:$AX25,2),Matrix_Distance!$B25:$AX25,0))</f>
        <v>WATLINGTON</v>
      </c>
      <c r="D26" t="str">
        <f>INDEX(Matrix_Distance!$B$1:$AX$1,0,MATCH(SMALL(Matrix_Distance!$B25:$AX25,3),Matrix_Distance!$B25:$AX25,0))</f>
        <v>DOWNHAM MARKET</v>
      </c>
      <c r="E26" t="str">
        <f>INDEX(Matrix_Distance!$B$1:$AX$1,0,MATCH(SMALL(Matrix_Distance!$B25:$AX25,4),Matrix_Distance!$B25:$AX25,0))</f>
        <v>MARCH</v>
      </c>
      <c r="F26" t="str">
        <f>INDEX(Matrix_Distance!$B$1:$AX$1,0,MATCH(SMALL(Matrix_Distance!$B25:$AX25,5),Matrix_Distance!$B25:$AX25,0))</f>
        <v>LITTLEPORT</v>
      </c>
      <c r="G26" s="1">
        <f>SMALL(Matrix_Distance!$B25:$AX25,1)/1000</f>
        <v>0.80939918118318455</v>
      </c>
      <c r="H26" s="1">
        <f>SMALL(Matrix_Distance!$B25:$AX25,2)/1000</f>
        <v>9.8737891892626397</v>
      </c>
      <c r="I26" s="1">
        <f>SMALL(Matrix_Distance!$B25:$AX25,3)/1000</f>
        <v>17.667594508919411</v>
      </c>
      <c r="J26" s="1">
        <f>SMALL(Matrix_Distance!$B25:$AX25,4)/1000</f>
        <v>30.828830420020783</v>
      </c>
      <c r="K26" s="1">
        <f>SMALL(Matrix_Distance!$B25:$AX25,5)/1000</f>
        <v>33.752130070934804</v>
      </c>
      <c r="L26" t="str">
        <f>VLOOKUP(B26,'Station List'!$A$2:$B$51,2,0)</f>
        <v>Main</v>
      </c>
      <c r="M26" t="str">
        <f>VLOOKUP(C26,'Station List'!$A$2:$B$51,2,0)</f>
        <v>local</v>
      </c>
      <c r="N26" t="str">
        <f>VLOOKUP(D26,'Station List'!$A$2:$B$51,2,0)</f>
        <v>local</v>
      </c>
      <c r="O26" t="str">
        <f>VLOOKUP(E26,'Station List'!$A$2:$B$51,2,0)</f>
        <v>local</v>
      </c>
      <c r="P26" t="str">
        <f>VLOOKUP(F26,'Station List'!$A$2:$B$51,2,0)</f>
        <v>local</v>
      </c>
      <c r="Q26">
        <f t="shared" si="1"/>
        <v>1</v>
      </c>
      <c r="R26" s="1">
        <f t="shared" si="2"/>
        <v>9.0643900080794548</v>
      </c>
      <c r="S26" t="b">
        <f t="shared" ca="1" si="3"/>
        <v>1</v>
      </c>
      <c r="T26">
        <f t="shared" si="4"/>
        <v>1</v>
      </c>
      <c r="U26" s="1">
        <f t="shared" ca="1" si="5"/>
        <v>0</v>
      </c>
      <c r="V26">
        <f t="shared" ca="1" si="6"/>
        <v>100</v>
      </c>
      <c r="W26" t="str">
        <f t="shared" ca="1" si="7"/>
        <v/>
      </c>
      <c r="X26" s="1">
        <f t="shared" ca="1" si="0"/>
        <v>100</v>
      </c>
      <c r="Y26" s="1">
        <f t="shared" si="8"/>
        <v>0</v>
      </c>
      <c r="Z26" s="1">
        <f t="shared" si="9"/>
        <v>0</v>
      </c>
      <c r="AA26" s="1">
        <f t="shared" si="10"/>
        <v>0</v>
      </c>
      <c r="AB26" s="1">
        <f t="shared" si="11"/>
        <v>0</v>
      </c>
      <c r="AC26">
        <f t="shared" ca="1" si="12"/>
        <v>4</v>
      </c>
    </row>
    <row r="27" spans="1:29" x14ac:dyDescent="0.3">
      <c r="A27">
        <v>533</v>
      </c>
      <c r="B27" t="str">
        <f>INDEX(Matrix_Distance!$B$1:$AX$1,0,MATCH(SMALL(Matrix_Distance!$B26:$AX26,1),Matrix_Distance!$B26:$AX26,0))</f>
        <v>KING'S LYNN</v>
      </c>
      <c r="C27" t="str">
        <f>INDEX(Matrix_Distance!$B$1:$AX$1,0,MATCH(SMALL(Matrix_Distance!$B26:$AX26,2),Matrix_Distance!$B26:$AX26,0))</f>
        <v>WATLINGTON</v>
      </c>
      <c r="D27" t="str">
        <f>INDEX(Matrix_Distance!$B$1:$AX$1,0,MATCH(SMALL(Matrix_Distance!$B26:$AX26,3),Matrix_Distance!$B26:$AX26,0))</f>
        <v>DOWNHAM MARKET</v>
      </c>
      <c r="E27" t="str">
        <f>INDEX(Matrix_Distance!$B$1:$AX$1,0,MATCH(SMALL(Matrix_Distance!$B26:$AX26,4),Matrix_Distance!$B26:$AX26,0))</f>
        <v>MARCH</v>
      </c>
      <c r="F27" t="str">
        <f>INDEX(Matrix_Distance!$B$1:$AX$1,0,MATCH(SMALL(Matrix_Distance!$B26:$AX26,5),Matrix_Distance!$B26:$AX26,0))</f>
        <v>LITTLEPORT</v>
      </c>
      <c r="G27" s="1">
        <f>SMALL(Matrix_Distance!$B26:$AX26,1)/1000</f>
        <v>1.0096717657238909</v>
      </c>
      <c r="H27" s="1">
        <f>SMALL(Matrix_Distance!$B26:$AX26,2)/1000</f>
        <v>10.017347812370286</v>
      </c>
      <c r="I27" s="1">
        <f>SMALL(Matrix_Distance!$B26:$AX26,3)/1000</f>
        <v>17.808756187100748</v>
      </c>
      <c r="J27" s="1">
        <f>SMALL(Matrix_Distance!$B26:$AX26,4)/1000</f>
        <v>31.164474073316221</v>
      </c>
      <c r="K27" s="1">
        <f>SMALL(Matrix_Distance!$B26:$AX26,5)/1000</f>
        <v>33.901838877047688</v>
      </c>
      <c r="L27" t="str">
        <f>VLOOKUP(B27,'Station List'!$A$2:$B$51,2,0)</f>
        <v>Main</v>
      </c>
      <c r="M27" t="str">
        <f>VLOOKUP(C27,'Station List'!$A$2:$B$51,2,0)</f>
        <v>local</v>
      </c>
      <c r="N27" t="str">
        <f>VLOOKUP(D27,'Station List'!$A$2:$B$51,2,0)</f>
        <v>local</v>
      </c>
      <c r="O27" t="str">
        <f>VLOOKUP(E27,'Station List'!$A$2:$B$51,2,0)</f>
        <v>local</v>
      </c>
      <c r="P27" t="str">
        <f>VLOOKUP(F27,'Station List'!$A$2:$B$51,2,0)</f>
        <v>local</v>
      </c>
      <c r="Q27">
        <f t="shared" si="1"/>
        <v>1</v>
      </c>
      <c r="R27" s="1">
        <f t="shared" si="2"/>
        <v>9.0076760466463952</v>
      </c>
      <c r="S27" t="b">
        <f t="shared" ca="1" si="3"/>
        <v>1</v>
      </c>
      <c r="T27">
        <f t="shared" si="4"/>
        <v>1</v>
      </c>
      <c r="U27" s="1">
        <f t="shared" ca="1" si="5"/>
        <v>0</v>
      </c>
      <c r="V27">
        <f t="shared" ca="1" si="6"/>
        <v>100</v>
      </c>
      <c r="W27" t="str">
        <f t="shared" ca="1" si="7"/>
        <v/>
      </c>
      <c r="X27" s="1">
        <f t="shared" ca="1" si="0"/>
        <v>100</v>
      </c>
      <c r="Y27" s="1">
        <f t="shared" si="8"/>
        <v>0</v>
      </c>
      <c r="Z27" s="1">
        <f t="shared" si="9"/>
        <v>0</v>
      </c>
      <c r="AA27" s="1">
        <f t="shared" si="10"/>
        <v>0</v>
      </c>
      <c r="AB27" s="1">
        <f t="shared" si="11"/>
        <v>0</v>
      </c>
      <c r="AC27">
        <f t="shared" ca="1" si="12"/>
        <v>4</v>
      </c>
    </row>
    <row r="28" spans="1:29" x14ac:dyDescent="0.3">
      <c r="A28">
        <v>534</v>
      </c>
      <c r="B28" t="str">
        <f>INDEX(Matrix_Distance!$B$1:$AX$1,0,MATCH(SMALL(Matrix_Distance!$B27:$AX27,1),Matrix_Distance!$B27:$AX27,0))</f>
        <v>KING'S LYNN</v>
      </c>
      <c r="C28" t="str">
        <f>INDEX(Matrix_Distance!$B$1:$AX$1,0,MATCH(SMALL(Matrix_Distance!$B27:$AX27,2),Matrix_Distance!$B27:$AX27,0))</f>
        <v>WATLINGTON</v>
      </c>
      <c r="D28" t="str">
        <f>INDEX(Matrix_Distance!$B$1:$AX$1,0,MATCH(SMALL(Matrix_Distance!$B27:$AX27,3),Matrix_Distance!$B27:$AX27,0))</f>
        <v>DOWNHAM MARKET</v>
      </c>
      <c r="E28" t="str">
        <f>INDEX(Matrix_Distance!$B$1:$AX$1,0,MATCH(SMALL(Matrix_Distance!$B27:$AX27,4),Matrix_Distance!$B27:$AX27,0))</f>
        <v>MARCH</v>
      </c>
      <c r="F28" t="str">
        <f>INDEX(Matrix_Distance!$B$1:$AX$1,0,MATCH(SMALL(Matrix_Distance!$B27:$AX27,5),Matrix_Distance!$B27:$AX27,0))</f>
        <v>LITTLEPORT</v>
      </c>
      <c r="G28" s="1">
        <f>SMALL(Matrix_Distance!$B27:$AX27,1)/1000</f>
        <v>0.63858659123099049</v>
      </c>
      <c r="H28" s="1">
        <f>SMALL(Matrix_Distance!$B27:$AX27,2)/1000</f>
        <v>9.5997380148626874</v>
      </c>
      <c r="I28" s="1">
        <f>SMALL(Matrix_Distance!$B27:$AX27,3)/1000</f>
        <v>17.390305389256373</v>
      </c>
      <c r="J28" s="1">
        <f>SMALL(Matrix_Distance!$B27:$AX27,4)/1000</f>
        <v>30.413619394383151</v>
      </c>
      <c r="K28" s="1">
        <f>SMALL(Matrix_Distance!$B27:$AX27,5)/1000</f>
        <v>33.464531748185301</v>
      </c>
      <c r="L28" t="str">
        <f>VLOOKUP(B28,'Station List'!$A$2:$B$51,2,0)</f>
        <v>Main</v>
      </c>
      <c r="M28" t="str">
        <f>VLOOKUP(C28,'Station List'!$A$2:$B$51,2,0)</f>
        <v>local</v>
      </c>
      <c r="N28" t="str">
        <f>VLOOKUP(D28,'Station List'!$A$2:$B$51,2,0)</f>
        <v>local</v>
      </c>
      <c r="O28" t="str">
        <f>VLOOKUP(E28,'Station List'!$A$2:$B$51,2,0)</f>
        <v>local</v>
      </c>
      <c r="P28" t="str">
        <f>VLOOKUP(F28,'Station List'!$A$2:$B$51,2,0)</f>
        <v>local</v>
      </c>
      <c r="Q28">
        <f t="shared" si="1"/>
        <v>1</v>
      </c>
      <c r="R28" s="1">
        <f t="shared" si="2"/>
        <v>8.9611514236316978</v>
      </c>
      <c r="S28" t="b">
        <f t="shared" ca="1" si="3"/>
        <v>1</v>
      </c>
      <c r="T28">
        <f t="shared" si="4"/>
        <v>1</v>
      </c>
      <c r="U28" s="1">
        <f t="shared" ca="1" si="5"/>
        <v>0</v>
      </c>
      <c r="V28">
        <f t="shared" ca="1" si="6"/>
        <v>100</v>
      </c>
      <c r="W28" t="str">
        <f t="shared" ca="1" si="7"/>
        <v/>
      </c>
      <c r="X28" s="1">
        <f t="shared" ca="1" si="0"/>
        <v>100</v>
      </c>
      <c r="Y28" s="1">
        <f t="shared" si="8"/>
        <v>0</v>
      </c>
      <c r="Z28" s="1">
        <f t="shared" si="9"/>
        <v>0</v>
      </c>
      <c r="AA28" s="1">
        <f t="shared" si="10"/>
        <v>0</v>
      </c>
      <c r="AB28" s="1">
        <f t="shared" si="11"/>
        <v>0</v>
      </c>
      <c r="AC28">
        <f t="shared" ca="1" si="12"/>
        <v>4</v>
      </c>
    </row>
    <row r="29" spans="1:29" x14ac:dyDescent="0.3">
      <c r="A29">
        <v>535</v>
      </c>
      <c r="B29" t="str">
        <f>INDEX(Matrix_Distance!$B$1:$AX$1,0,MATCH(SMALL(Matrix_Distance!$B28:$AX28,1),Matrix_Distance!$B28:$AX28,0))</f>
        <v>KING'S LYNN</v>
      </c>
      <c r="C29" t="str">
        <f>INDEX(Matrix_Distance!$B$1:$AX$1,0,MATCH(SMALL(Matrix_Distance!$B28:$AX28,2),Matrix_Distance!$B28:$AX28,0))</f>
        <v>WATLINGTON</v>
      </c>
      <c r="D29" t="str">
        <f>INDEX(Matrix_Distance!$B$1:$AX$1,0,MATCH(SMALL(Matrix_Distance!$B28:$AX28,3),Matrix_Distance!$B28:$AX28,0))</f>
        <v>DOWNHAM MARKET</v>
      </c>
      <c r="E29" t="str">
        <f>INDEX(Matrix_Distance!$B$1:$AX$1,0,MATCH(SMALL(Matrix_Distance!$B28:$AX28,4),Matrix_Distance!$B28:$AX28,0))</f>
        <v>MARCH</v>
      </c>
      <c r="F29" t="str">
        <f>INDEX(Matrix_Distance!$B$1:$AX$1,0,MATCH(SMALL(Matrix_Distance!$B28:$AX28,5),Matrix_Distance!$B28:$AX28,0))</f>
        <v>LITTLEPORT</v>
      </c>
      <c r="G29" s="1">
        <f>SMALL(Matrix_Distance!$B28:$AX28,1)/1000</f>
        <v>0.54921547183232922</v>
      </c>
      <c r="H29" s="1">
        <f>SMALL(Matrix_Distance!$B28:$AX28,2)/1000</f>
        <v>9.6090475071153527</v>
      </c>
      <c r="I29" s="1">
        <f>SMALL(Matrix_Distance!$B28:$AX28,3)/1000</f>
        <v>17.402705223372582</v>
      </c>
      <c r="J29" s="1">
        <f>SMALL(Matrix_Distance!$B28:$AX28,4)/1000</f>
        <v>30.58724018584218</v>
      </c>
      <c r="K29" s="1">
        <f>SMALL(Matrix_Distance!$B28:$AX28,5)/1000</f>
        <v>33.486128241486831</v>
      </c>
      <c r="L29" t="str">
        <f>VLOOKUP(B29,'Station List'!$A$2:$B$51,2,0)</f>
        <v>Main</v>
      </c>
      <c r="M29" t="str">
        <f>VLOOKUP(C29,'Station List'!$A$2:$B$51,2,0)</f>
        <v>local</v>
      </c>
      <c r="N29" t="str">
        <f>VLOOKUP(D29,'Station List'!$A$2:$B$51,2,0)</f>
        <v>local</v>
      </c>
      <c r="O29" t="str">
        <f>VLOOKUP(E29,'Station List'!$A$2:$B$51,2,0)</f>
        <v>local</v>
      </c>
      <c r="P29" t="str">
        <f>VLOOKUP(F29,'Station List'!$A$2:$B$51,2,0)</f>
        <v>local</v>
      </c>
      <c r="Q29">
        <f t="shared" si="1"/>
        <v>1</v>
      </c>
      <c r="R29" s="1">
        <f t="shared" si="2"/>
        <v>9.0598320352830228</v>
      </c>
      <c r="S29" t="b">
        <f t="shared" ca="1" si="3"/>
        <v>1</v>
      </c>
      <c r="T29">
        <f t="shared" si="4"/>
        <v>1</v>
      </c>
      <c r="U29" s="1">
        <f t="shared" ca="1" si="5"/>
        <v>0</v>
      </c>
      <c r="V29">
        <f t="shared" ca="1" si="6"/>
        <v>100</v>
      </c>
      <c r="W29" t="str">
        <f t="shared" ca="1" si="7"/>
        <v/>
      </c>
      <c r="X29" s="1">
        <f t="shared" ca="1" si="0"/>
        <v>100</v>
      </c>
      <c r="Y29" s="1">
        <f t="shared" si="8"/>
        <v>0</v>
      </c>
      <c r="Z29" s="1">
        <f t="shared" si="9"/>
        <v>0</v>
      </c>
      <c r="AA29" s="1">
        <f t="shared" si="10"/>
        <v>0</v>
      </c>
      <c r="AB29" s="1">
        <f t="shared" si="11"/>
        <v>0</v>
      </c>
      <c r="AC29">
        <f t="shared" ca="1" si="12"/>
        <v>4</v>
      </c>
    </row>
    <row r="30" spans="1:29" x14ac:dyDescent="0.3">
      <c r="A30">
        <v>536</v>
      </c>
      <c r="B30" t="str">
        <f>INDEX(Matrix_Distance!$B$1:$AX$1,0,MATCH(SMALL(Matrix_Distance!$B29:$AX29,1),Matrix_Distance!$B29:$AX29,0))</f>
        <v>KING'S LYNN</v>
      </c>
      <c r="C30" t="str">
        <f>INDEX(Matrix_Distance!$B$1:$AX$1,0,MATCH(SMALL(Matrix_Distance!$B29:$AX29,2),Matrix_Distance!$B29:$AX29,0))</f>
        <v>WATLINGTON</v>
      </c>
      <c r="D30" t="str">
        <f>INDEX(Matrix_Distance!$B$1:$AX$1,0,MATCH(SMALL(Matrix_Distance!$B29:$AX29,3),Matrix_Distance!$B29:$AX29,0))</f>
        <v>DOWNHAM MARKET</v>
      </c>
      <c r="E30" t="str">
        <f>INDEX(Matrix_Distance!$B$1:$AX$1,0,MATCH(SMALL(Matrix_Distance!$B29:$AX29,4),Matrix_Distance!$B29:$AX29,0))</f>
        <v>MARCH</v>
      </c>
      <c r="F30" t="str">
        <f>INDEX(Matrix_Distance!$B$1:$AX$1,0,MATCH(SMALL(Matrix_Distance!$B29:$AX29,5),Matrix_Distance!$B29:$AX29,0))</f>
        <v>LITTLEPORT</v>
      </c>
      <c r="G30" s="1">
        <f>SMALL(Matrix_Distance!$B29:$AX29,1)/1000</f>
        <v>1.422411359101162</v>
      </c>
      <c r="H30" s="1">
        <f>SMALL(Matrix_Distance!$B29:$AX29,2)/1000</f>
        <v>10.487335697592586</v>
      </c>
      <c r="I30" s="1">
        <f>SMALL(Matrix_Distance!$B29:$AX29,3)/1000</f>
        <v>18.281202118340012</v>
      </c>
      <c r="J30" s="1">
        <f>SMALL(Matrix_Distance!$B29:$AX29,4)/1000</f>
        <v>31.368106742141755</v>
      </c>
      <c r="K30" s="1">
        <f>SMALL(Matrix_Distance!$B29:$AX29,5)/1000</f>
        <v>34.367102678656259</v>
      </c>
      <c r="L30" t="str">
        <f>VLOOKUP(B30,'Station List'!$A$2:$B$51,2,0)</f>
        <v>Main</v>
      </c>
      <c r="M30" t="str">
        <f>VLOOKUP(C30,'Station List'!$A$2:$B$51,2,0)</f>
        <v>local</v>
      </c>
      <c r="N30" t="str">
        <f>VLOOKUP(D30,'Station List'!$A$2:$B$51,2,0)</f>
        <v>local</v>
      </c>
      <c r="O30" t="str">
        <f>VLOOKUP(E30,'Station List'!$A$2:$B$51,2,0)</f>
        <v>local</v>
      </c>
      <c r="P30" t="str">
        <f>VLOOKUP(F30,'Station List'!$A$2:$B$51,2,0)</f>
        <v>local</v>
      </c>
      <c r="Q30">
        <f t="shared" si="1"/>
        <v>1</v>
      </c>
      <c r="R30" s="1">
        <f t="shared" si="2"/>
        <v>9.0649243384914246</v>
      </c>
      <c r="S30" t="b">
        <f t="shared" ca="1" si="3"/>
        <v>1</v>
      </c>
      <c r="T30">
        <f t="shared" si="4"/>
        <v>1</v>
      </c>
      <c r="U30" s="1">
        <f t="shared" ca="1" si="5"/>
        <v>0</v>
      </c>
      <c r="V30">
        <f t="shared" ca="1" si="6"/>
        <v>100</v>
      </c>
      <c r="W30" t="str">
        <f t="shared" ca="1" si="7"/>
        <v/>
      </c>
      <c r="X30" s="1">
        <f t="shared" ca="1" si="0"/>
        <v>100</v>
      </c>
      <c r="Y30" s="1">
        <f t="shared" si="8"/>
        <v>0</v>
      </c>
      <c r="Z30" s="1">
        <f t="shared" si="9"/>
        <v>0</v>
      </c>
      <c r="AA30" s="1">
        <f t="shared" si="10"/>
        <v>0</v>
      </c>
      <c r="AB30" s="1">
        <f t="shared" si="11"/>
        <v>0</v>
      </c>
      <c r="AC30">
        <f t="shared" ca="1" si="12"/>
        <v>4</v>
      </c>
    </row>
    <row r="31" spans="1:29" x14ac:dyDescent="0.3">
      <c r="A31">
        <v>537</v>
      </c>
      <c r="B31" t="str">
        <f>INDEX(Matrix_Distance!$B$1:$AX$1,0,MATCH(SMALL(Matrix_Distance!$B30:$AX30,1),Matrix_Distance!$B30:$AX30,0))</f>
        <v>KING'S LYNN</v>
      </c>
      <c r="C31" t="str">
        <f>INDEX(Matrix_Distance!$B$1:$AX$1,0,MATCH(SMALL(Matrix_Distance!$B30:$AX30,2),Matrix_Distance!$B30:$AX30,0))</f>
        <v>WATLINGTON</v>
      </c>
      <c r="D31" t="str">
        <f>INDEX(Matrix_Distance!$B$1:$AX$1,0,MATCH(SMALL(Matrix_Distance!$B30:$AX30,3),Matrix_Distance!$B30:$AX30,0))</f>
        <v>DOWNHAM MARKET</v>
      </c>
      <c r="E31" t="str">
        <f>INDEX(Matrix_Distance!$B$1:$AX$1,0,MATCH(SMALL(Matrix_Distance!$B30:$AX30,4),Matrix_Distance!$B30:$AX30,0))</f>
        <v>MARCH</v>
      </c>
      <c r="F31" t="str">
        <f>INDEX(Matrix_Distance!$B$1:$AX$1,0,MATCH(SMALL(Matrix_Distance!$B30:$AX30,5),Matrix_Distance!$B30:$AX30,0))</f>
        <v>LITTLEPORT</v>
      </c>
      <c r="G31" s="1">
        <f>SMALL(Matrix_Distance!$B30:$AX30,1)/1000</f>
        <v>1.4940276217326103</v>
      </c>
      <c r="H31" s="1">
        <f>SMALL(Matrix_Distance!$B30:$AX30,2)/1000</f>
        <v>10.478405636068862</v>
      </c>
      <c r="I31" s="1">
        <f>SMALL(Matrix_Distance!$B30:$AX30,3)/1000</f>
        <v>18.267128247527008</v>
      </c>
      <c r="J31" s="1">
        <f>SMALL(Matrix_Distance!$B30:$AX30,4)/1000</f>
        <v>31.632536914171123</v>
      </c>
      <c r="K31" s="1">
        <f>SMALL(Matrix_Distance!$B30:$AX30,5)/1000</f>
        <v>34.362475537500238</v>
      </c>
      <c r="L31" t="str">
        <f>VLOOKUP(B31,'Station List'!$A$2:$B$51,2,0)</f>
        <v>Main</v>
      </c>
      <c r="M31" t="str">
        <f>VLOOKUP(C31,'Station List'!$A$2:$B$51,2,0)</f>
        <v>local</v>
      </c>
      <c r="N31" t="str">
        <f>VLOOKUP(D31,'Station List'!$A$2:$B$51,2,0)</f>
        <v>local</v>
      </c>
      <c r="O31" t="str">
        <f>VLOOKUP(E31,'Station List'!$A$2:$B$51,2,0)</f>
        <v>local</v>
      </c>
      <c r="P31" t="str">
        <f>VLOOKUP(F31,'Station List'!$A$2:$B$51,2,0)</f>
        <v>local</v>
      </c>
      <c r="Q31">
        <f t="shared" si="1"/>
        <v>1</v>
      </c>
      <c r="R31" s="1">
        <f t="shared" si="2"/>
        <v>8.9843780143362508</v>
      </c>
      <c r="S31" t="b">
        <f t="shared" ca="1" si="3"/>
        <v>1</v>
      </c>
      <c r="T31">
        <f t="shared" si="4"/>
        <v>1</v>
      </c>
      <c r="U31" s="1">
        <f t="shared" ca="1" si="5"/>
        <v>0</v>
      </c>
      <c r="V31">
        <f t="shared" ca="1" si="6"/>
        <v>100</v>
      </c>
      <c r="W31" t="str">
        <f t="shared" ca="1" si="7"/>
        <v/>
      </c>
      <c r="X31" s="1">
        <f t="shared" ca="1" si="0"/>
        <v>100</v>
      </c>
      <c r="Y31" s="1">
        <f t="shared" si="8"/>
        <v>0</v>
      </c>
      <c r="Z31" s="1">
        <f t="shared" si="9"/>
        <v>0</v>
      </c>
      <c r="AA31" s="1">
        <f t="shared" si="10"/>
        <v>0</v>
      </c>
      <c r="AB31" s="1">
        <f t="shared" si="11"/>
        <v>0</v>
      </c>
      <c r="AC31">
        <f t="shared" ca="1" si="12"/>
        <v>4</v>
      </c>
    </row>
    <row r="32" spans="1:29" x14ac:dyDescent="0.3">
      <c r="A32">
        <v>538</v>
      </c>
      <c r="B32" t="str">
        <f>INDEX(Matrix_Distance!$B$1:$AX$1,0,MATCH(SMALL(Matrix_Distance!$B31:$AX31,1),Matrix_Distance!$B31:$AX31,0))</f>
        <v>KING'S LYNN</v>
      </c>
      <c r="C32" t="str">
        <f>INDEX(Matrix_Distance!$B$1:$AX$1,0,MATCH(SMALL(Matrix_Distance!$B31:$AX31,2),Matrix_Distance!$B31:$AX31,0))</f>
        <v>WATLINGTON</v>
      </c>
      <c r="D32" t="str">
        <f>INDEX(Matrix_Distance!$B$1:$AX$1,0,MATCH(SMALL(Matrix_Distance!$B31:$AX31,3),Matrix_Distance!$B31:$AX31,0))</f>
        <v>DOWNHAM MARKET</v>
      </c>
      <c r="E32" t="str">
        <f>INDEX(Matrix_Distance!$B$1:$AX$1,0,MATCH(SMALL(Matrix_Distance!$B31:$AX31,4),Matrix_Distance!$B31:$AX31,0))</f>
        <v>MARCH</v>
      </c>
      <c r="F32" t="str">
        <f>INDEX(Matrix_Distance!$B$1:$AX$1,0,MATCH(SMALL(Matrix_Distance!$B31:$AX31,5),Matrix_Distance!$B31:$AX31,0))</f>
        <v>LITTLEPORT</v>
      </c>
      <c r="G32" s="1">
        <f>SMALL(Matrix_Distance!$B31:$AX31,1)/1000</f>
        <v>2.0065122413033034</v>
      </c>
      <c r="H32" s="1">
        <f>SMALL(Matrix_Distance!$B31:$AX31,2)/1000</f>
        <v>11.02446175166841</v>
      </c>
      <c r="I32" s="1">
        <f>SMALL(Matrix_Distance!$B31:$AX31,3)/1000</f>
        <v>18.814391417518642</v>
      </c>
      <c r="J32" s="1">
        <f>SMALL(Matrix_Distance!$B31:$AX31,4)/1000</f>
        <v>32.058293847714339</v>
      </c>
      <c r="K32" s="1">
        <f>SMALL(Matrix_Distance!$B31:$AX31,5)/1000</f>
        <v>34.908904462691204</v>
      </c>
      <c r="L32" t="str">
        <f>VLOOKUP(B32,'Station List'!$A$2:$B$51,2,0)</f>
        <v>Main</v>
      </c>
      <c r="M32" t="str">
        <f>VLOOKUP(C32,'Station List'!$A$2:$B$51,2,0)</f>
        <v>local</v>
      </c>
      <c r="N32" t="str">
        <f>VLOOKUP(D32,'Station List'!$A$2:$B$51,2,0)</f>
        <v>local</v>
      </c>
      <c r="O32" t="str">
        <f>VLOOKUP(E32,'Station List'!$A$2:$B$51,2,0)</f>
        <v>local</v>
      </c>
      <c r="P32" t="str">
        <f>VLOOKUP(F32,'Station List'!$A$2:$B$51,2,0)</f>
        <v>local</v>
      </c>
      <c r="Q32">
        <f t="shared" si="1"/>
        <v>1</v>
      </c>
      <c r="R32" s="1">
        <f t="shared" si="2"/>
        <v>9.0179495103651064</v>
      </c>
      <c r="S32" t="b">
        <f t="shared" ca="1" si="3"/>
        <v>1</v>
      </c>
      <c r="T32">
        <f t="shared" si="4"/>
        <v>1</v>
      </c>
      <c r="U32" s="1">
        <f t="shared" ca="1" si="5"/>
        <v>0</v>
      </c>
      <c r="V32">
        <f t="shared" ca="1" si="6"/>
        <v>100</v>
      </c>
      <c r="W32" t="str">
        <f t="shared" ca="1" si="7"/>
        <v/>
      </c>
      <c r="X32" s="1">
        <f t="shared" ca="1" si="0"/>
        <v>100</v>
      </c>
      <c r="Y32" s="1">
        <f t="shared" si="8"/>
        <v>0</v>
      </c>
      <c r="Z32" s="1">
        <f t="shared" si="9"/>
        <v>0</v>
      </c>
      <c r="AA32" s="1">
        <f t="shared" si="10"/>
        <v>0</v>
      </c>
      <c r="AB32" s="1">
        <f t="shared" si="11"/>
        <v>0</v>
      </c>
      <c r="AC32">
        <f t="shared" ca="1" si="12"/>
        <v>4</v>
      </c>
    </row>
    <row r="33" spans="1:29" x14ac:dyDescent="0.3">
      <c r="A33">
        <v>539</v>
      </c>
      <c r="B33" t="str">
        <f>INDEX(Matrix_Distance!$B$1:$AX$1,0,MATCH(SMALL(Matrix_Distance!$B32:$AX32,1),Matrix_Distance!$B32:$AX32,0))</f>
        <v>KING'S LYNN</v>
      </c>
      <c r="C33" t="str">
        <f>INDEX(Matrix_Distance!$B$1:$AX$1,0,MATCH(SMALL(Matrix_Distance!$B32:$AX32,2),Matrix_Distance!$B32:$AX32,0))</f>
        <v>WATLINGTON</v>
      </c>
      <c r="D33" t="str">
        <f>INDEX(Matrix_Distance!$B$1:$AX$1,0,MATCH(SMALL(Matrix_Distance!$B32:$AX32,3),Matrix_Distance!$B32:$AX32,0))</f>
        <v>DOWNHAM MARKET</v>
      </c>
      <c r="E33" t="str">
        <f>INDEX(Matrix_Distance!$B$1:$AX$1,0,MATCH(SMALL(Matrix_Distance!$B32:$AX32,4),Matrix_Distance!$B32:$AX32,0))</f>
        <v>MARCH</v>
      </c>
      <c r="F33" t="str">
        <f>INDEX(Matrix_Distance!$B$1:$AX$1,0,MATCH(SMALL(Matrix_Distance!$B32:$AX32,5),Matrix_Distance!$B32:$AX32,0))</f>
        <v>LITTLEPORT</v>
      </c>
      <c r="G33" s="1">
        <f>SMALL(Matrix_Distance!$B32:$AX32,1)/1000</f>
        <v>2.4260433455525865</v>
      </c>
      <c r="H33" s="1">
        <f>SMALL(Matrix_Distance!$B32:$AX32,2)/1000</f>
        <v>11.21433357779229</v>
      </c>
      <c r="I33" s="1">
        <f>SMALL(Matrix_Distance!$B32:$AX32,3)/1000</f>
        <v>18.980418024153188</v>
      </c>
      <c r="J33" s="1">
        <f>SMALL(Matrix_Distance!$B32:$AX32,4)/1000</f>
        <v>32.607842822646191</v>
      </c>
      <c r="K33" s="1">
        <f>SMALL(Matrix_Distance!$B32:$AX32,5)/1000</f>
        <v>35.078428301240947</v>
      </c>
      <c r="L33" t="str">
        <f>VLOOKUP(B33,'Station List'!$A$2:$B$51,2,0)</f>
        <v>Main</v>
      </c>
      <c r="M33" t="str">
        <f>VLOOKUP(C33,'Station List'!$A$2:$B$51,2,0)</f>
        <v>local</v>
      </c>
      <c r="N33" t="str">
        <f>VLOOKUP(D33,'Station List'!$A$2:$B$51,2,0)</f>
        <v>local</v>
      </c>
      <c r="O33" t="str">
        <f>VLOOKUP(E33,'Station List'!$A$2:$B$51,2,0)</f>
        <v>local</v>
      </c>
      <c r="P33" t="str">
        <f>VLOOKUP(F33,'Station List'!$A$2:$B$51,2,0)</f>
        <v>local</v>
      </c>
      <c r="Q33">
        <f t="shared" si="1"/>
        <v>1</v>
      </c>
      <c r="R33" s="1">
        <f t="shared" si="2"/>
        <v>8.788290232239703</v>
      </c>
      <c r="S33" t="b">
        <f t="shared" ca="1" si="3"/>
        <v>1</v>
      </c>
      <c r="T33">
        <f t="shared" si="4"/>
        <v>1</v>
      </c>
      <c r="U33" s="1">
        <f t="shared" ca="1" si="5"/>
        <v>0</v>
      </c>
      <c r="V33">
        <f t="shared" ca="1" si="6"/>
        <v>100</v>
      </c>
      <c r="W33" t="str">
        <f t="shared" ca="1" si="7"/>
        <v/>
      </c>
      <c r="X33" s="1">
        <f t="shared" ca="1" si="0"/>
        <v>100</v>
      </c>
      <c r="Y33" s="1">
        <f t="shared" si="8"/>
        <v>0</v>
      </c>
      <c r="Z33" s="1">
        <f t="shared" si="9"/>
        <v>0</v>
      </c>
      <c r="AA33" s="1">
        <f t="shared" si="10"/>
        <v>0</v>
      </c>
      <c r="AB33" s="1">
        <f t="shared" si="11"/>
        <v>0</v>
      </c>
      <c r="AC33">
        <f t="shared" ca="1" si="12"/>
        <v>4</v>
      </c>
    </row>
    <row r="34" spans="1:29" x14ac:dyDescent="0.3">
      <c r="A34">
        <v>540</v>
      </c>
      <c r="B34" t="str">
        <f>INDEX(Matrix_Distance!$B$1:$AX$1,0,MATCH(SMALL(Matrix_Distance!$B33:$AX33,1),Matrix_Distance!$B33:$AX33,0))</f>
        <v>KING'S LYNN</v>
      </c>
      <c r="C34" t="str">
        <f>INDEX(Matrix_Distance!$B$1:$AX$1,0,MATCH(SMALL(Matrix_Distance!$B33:$AX33,2),Matrix_Distance!$B33:$AX33,0))</f>
        <v>WATLINGTON</v>
      </c>
      <c r="D34" t="str">
        <f>INDEX(Matrix_Distance!$B$1:$AX$1,0,MATCH(SMALL(Matrix_Distance!$B33:$AX33,3),Matrix_Distance!$B33:$AX33,0))</f>
        <v>DOWNHAM MARKET</v>
      </c>
      <c r="E34" t="str">
        <f>INDEX(Matrix_Distance!$B$1:$AX$1,0,MATCH(SMALL(Matrix_Distance!$B33:$AX33,4),Matrix_Distance!$B33:$AX33,0))</f>
        <v>MARCH</v>
      </c>
      <c r="F34" t="str">
        <f>INDEX(Matrix_Distance!$B$1:$AX$1,0,MATCH(SMALL(Matrix_Distance!$B33:$AX33,5),Matrix_Distance!$B33:$AX33,0))</f>
        <v>LITTLEPORT</v>
      </c>
      <c r="G34" s="1">
        <f>SMALL(Matrix_Distance!$B33:$AX33,1)/1000</f>
        <v>1.9005306402423472</v>
      </c>
      <c r="H34" s="1">
        <f>SMALL(Matrix_Distance!$B33:$AX33,2)/1000</f>
        <v>10.703630202599475</v>
      </c>
      <c r="I34" s="1">
        <f>SMALL(Matrix_Distance!$B33:$AX33,3)/1000</f>
        <v>18.476691999695163</v>
      </c>
      <c r="J34" s="1">
        <f>SMALL(Matrix_Distance!$B33:$AX33,4)/1000</f>
        <v>32.088544568216221</v>
      </c>
      <c r="K34" s="1">
        <f>SMALL(Matrix_Distance!$B33:$AX33,5)/1000</f>
        <v>34.575161678946664</v>
      </c>
      <c r="L34" t="str">
        <f>VLOOKUP(B34,'Station List'!$A$2:$B$51,2,0)</f>
        <v>Main</v>
      </c>
      <c r="M34" t="str">
        <f>VLOOKUP(C34,'Station List'!$A$2:$B$51,2,0)</f>
        <v>local</v>
      </c>
      <c r="N34" t="str">
        <f>VLOOKUP(D34,'Station List'!$A$2:$B$51,2,0)</f>
        <v>local</v>
      </c>
      <c r="O34" t="str">
        <f>VLOOKUP(E34,'Station List'!$A$2:$B$51,2,0)</f>
        <v>local</v>
      </c>
      <c r="P34" t="str">
        <f>VLOOKUP(F34,'Station List'!$A$2:$B$51,2,0)</f>
        <v>local</v>
      </c>
      <c r="Q34">
        <f t="shared" si="1"/>
        <v>1</v>
      </c>
      <c r="R34" s="1">
        <f t="shared" si="2"/>
        <v>8.8030995623571275</v>
      </c>
      <c r="S34" t="b">
        <f t="shared" ca="1" si="3"/>
        <v>1</v>
      </c>
      <c r="T34">
        <f t="shared" si="4"/>
        <v>1</v>
      </c>
      <c r="U34" s="1">
        <f t="shared" ca="1" si="5"/>
        <v>0</v>
      </c>
      <c r="V34">
        <f t="shared" ca="1" si="6"/>
        <v>100</v>
      </c>
      <c r="W34" t="str">
        <f t="shared" ca="1" si="7"/>
        <v/>
      </c>
      <c r="X34" s="1">
        <f t="shared" ca="1" si="0"/>
        <v>100</v>
      </c>
      <c r="Y34" s="1">
        <f t="shared" si="8"/>
        <v>0</v>
      </c>
      <c r="Z34" s="1">
        <f t="shared" si="9"/>
        <v>0</v>
      </c>
      <c r="AA34" s="1">
        <f t="shared" si="10"/>
        <v>0</v>
      </c>
      <c r="AB34" s="1">
        <f t="shared" si="11"/>
        <v>0</v>
      </c>
      <c r="AC34">
        <f t="shared" ca="1" si="12"/>
        <v>4</v>
      </c>
    </row>
    <row r="35" spans="1:29" x14ac:dyDescent="0.3">
      <c r="A35">
        <v>541</v>
      </c>
      <c r="B35" t="str">
        <f>INDEX(Matrix_Distance!$B$1:$AX$1,0,MATCH(SMALL(Matrix_Distance!$B34:$AX34,1),Matrix_Distance!$B34:$AX34,0))</f>
        <v>KING'S LYNN</v>
      </c>
      <c r="C35" t="str">
        <f>INDEX(Matrix_Distance!$B$1:$AX$1,0,MATCH(SMALL(Matrix_Distance!$B34:$AX34,2),Matrix_Distance!$B34:$AX34,0))</f>
        <v>WATLINGTON</v>
      </c>
      <c r="D35" t="str">
        <f>INDEX(Matrix_Distance!$B$1:$AX$1,0,MATCH(SMALL(Matrix_Distance!$B34:$AX34,3),Matrix_Distance!$B34:$AX34,0))</f>
        <v>DOWNHAM MARKET</v>
      </c>
      <c r="E35" t="str">
        <f>INDEX(Matrix_Distance!$B$1:$AX$1,0,MATCH(SMALL(Matrix_Distance!$B34:$AX34,4),Matrix_Distance!$B34:$AX34,0))</f>
        <v>MARCH</v>
      </c>
      <c r="F35" t="str">
        <f>INDEX(Matrix_Distance!$B$1:$AX$1,0,MATCH(SMALL(Matrix_Distance!$B34:$AX34,5),Matrix_Distance!$B34:$AX34,0))</f>
        <v>LITTLEPORT</v>
      </c>
      <c r="G35" s="1">
        <f>SMALL(Matrix_Distance!$B34:$AX34,1)/1000</f>
        <v>2.8952558530292216</v>
      </c>
      <c r="H35" s="1">
        <f>SMALL(Matrix_Distance!$B34:$AX34,2)/1000</f>
        <v>11.368229225081608</v>
      </c>
      <c r="I35" s="1">
        <f>SMALL(Matrix_Distance!$B34:$AX34,3)/1000</f>
        <v>19.094293359315483</v>
      </c>
      <c r="J35" s="1">
        <f>SMALL(Matrix_Distance!$B34:$AX34,4)/1000</f>
        <v>33.066580836040465</v>
      </c>
      <c r="K35" s="1">
        <f>SMALL(Matrix_Distance!$B34:$AX34,5)/1000</f>
        <v>35.183071683201597</v>
      </c>
      <c r="L35" t="str">
        <f>VLOOKUP(B35,'Station List'!$A$2:$B$51,2,0)</f>
        <v>Main</v>
      </c>
      <c r="M35" t="str">
        <f>VLOOKUP(C35,'Station List'!$A$2:$B$51,2,0)</f>
        <v>local</v>
      </c>
      <c r="N35" t="str">
        <f>VLOOKUP(D35,'Station List'!$A$2:$B$51,2,0)</f>
        <v>local</v>
      </c>
      <c r="O35" t="str">
        <f>VLOOKUP(E35,'Station List'!$A$2:$B$51,2,0)</f>
        <v>local</v>
      </c>
      <c r="P35" t="str">
        <f>VLOOKUP(F35,'Station List'!$A$2:$B$51,2,0)</f>
        <v>local</v>
      </c>
      <c r="Q35">
        <f t="shared" si="1"/>
        <v>1</v>
      </c>
      <c r="R35" s="1">
        <f t="shared" si="2"/>
        <v>8.4729733720523868</v>
      </c>
      <c r="S35" t="b">
        <f t="shared" ca="1" si="3"/>
        <v>1</v>
      </c>
      <c r="T35">
        <f t="shared" si="4"/>
        <v>1</v>
      </c>
      <c r="U35" s="1">
        <f t="shared" ca="1" si="5"/>
        <v>0</v>
      </c>
      <c r="V35">
        <f t="shared" ca="1" si="6"/>
        <v>100</v>
      </c>
      <c r="W35" t="str">
        <f t="shared" ca="1" si="7"/>
        <v/>
      </c>
      <c r="X35" s="1">
        <f t="shared" ca="1" si="0"/>
        <v>100</v>
      </c>
      <c r="Y35" s="1">
        <f t="shared" si="8"/>
        <v>0</v>
      </c>
      <c r="Z35" s="1">
        <f t="shared" si="9"/>
        <v>0</v>
      </c>
      <c r="AA35" s="1">
        <f t="shared" si="10"/>
        <v>0</v>
      </c>
      <c r="AB35" s="1">
        <f t="shared" si="11"/>
        <v>0</v>
      </c>
      <c r="AC35">
        <f t="shared" ca="1" si="12"/>
        <v>4</v>
      </c>
    </row>
    <row r="36" spans="1:29" x14ac:dyDescent="0.3">
      <c r="A36">
        <v>542</v>
      </c>
      <c r="B36" t="str">
        <f>INDEX(Matrix_Distance!$B$1:$AX$1,0,MATCH(SMALL(Matrix_Distance!$B35:$AX35,1),Matrix_Distance!$B35:$AX35,0))</f>
        <v>KING'S LYNN</v>
      </c>
      <c r="C36" t="str">
        <f>INDEX(Matrix_Distance!$B$1:$AX$1,0,MATCH(SMALL(Matrix_Distance!$B35:$AX35,2),Matrix_Distance!$B35:$AX35,0))</f>
        <v>WATLINGTON</v>
      </c>
      <c r="D36" t="str">
        <f>INDEX(Matrix_Distance!$B$1:$AX$1,0,MATCH(SMALL(Matrix_Distance!$B35:$AX35,3),Matrix_Distance!$B35:$AX35,0))</f>
        <v>DOWNHAM MARKET</v>
      </c>
      <c r="E36" t="str">
        <f>INDEX(Matrix_Distance!$B$1:$AX$1,0,MATCH(SMALL(Matrix_Distance!$B35:$AX35,4),Matrix_Distance!$B35:$AX35,0))</f>
        <v>MARCH</v>
      </c>
      <c r="F36" t="str">
        <f>INDEX(Matrix_Distance!$B$1:$AX$1,0,MATCH(SMALL(Matrix_Distance!$B35:$AX35,5),Matrix_Distance!$B35:$AX35,0))</f>
        <v>LITTLEPORT</v>
      </c>
      <c r="G36" s="1">
        <f>SMALL(Matrix_Distance!$B35:$AX35,1)/1000</f>
        <v>3.4253828420338563</v>
      </c>
      <c r="H36" s="1">
        <f>SMALL(Matrix_Distance!$B35:$AX35,2)/1000</f>
        <v>11.347632307842881</v>
      </c>
      <c r="I36" s="1">
        <f>SMALL(Matrix_Distance!$B35:$AX35,3)/1000</f>
        <v>18.996440081541571</v>
      </c>
      <c r="J36" s="1">
        <f>SMALL(Matrix_Distance!$B35:$AX35,4)/1000</f>
        <v>33.427809685146869</v>
      </c>
      <c r="K36" s="1">
        <f>SMALL(Matrix_Distance!$B35:$AX35,5)/1000</f>
        <v>35.056238149369392</v>
      </c>
      <c r="L36" t="str">
        <f>VLOOKUP(B36,'Station List'!$A$2:$B$51,2,0)</f>
        <v>Main</v>
      </c>
      <c r="M36" t="str">
        <f>VLOOKUP(C36,'Station List'!$A$2:$B$51,2,0)</f>
        <v>local</v>
      </c>
      <c r="N36" t="str">
        <f>VLOOKUP(D36,'Station List'!$A$2:$B$51,2,0)</f>
        <v>local</v>
      </c>
      <c r="O36" t="str">
        <f>VLOOKUP(E36,'Station List'!$A$2:$B$51,2,0)</f>
        <v>local</v>
      </c>
      <c r="P36" t="str">
        <f>VLOOKUP(F36,'Station List'!$A$2:$B$51,2,0)</f>
        <v>local</v>
      </c>
      <c r="Q36">
        <f t="shared" si="1"/>
        <v>1</v>
      </c>
      <c r="R36" s="1">
        <f t="shared" si="2"/>
        <v>7.9222494658090241</v>
      </c>
      <c r="S36" t="b">
        <f t="shared" ca="1" si="3"/>
        <v>1</v>
      </c>
      <c r="T36">
        <f t="shared" si="4"/>
        <v>1</v>
      </c>
      <c r="U36" s="1">
        <f t="shared" ca="1" si="5"/>
        <v>0</v>
      </c>
      <c r="V36">
        <f t="shared" ca="1" si="6"/>
        <v>100</v>
      </c>
      <c r="W36" t="str">
        <f t="shared" ca="1" si="7"/>
        <v/>
      </c>
      <c r="X36" s="1">
        <f t="shared" ca="1" si="0"/>
        <v>100</v>
      </c>
      <c r="Y36" s="1">
        <f t="shared" si="8"/>
        <v>0</v>
      </c>
      <c r="Z36" s="1">
        <f t="shared" si="9"/>
        <v>0</v>
      </c>
      <c r="AA36" s="1">
        <f t="shared" si="10"/>
        <v>0</v>
      </c>
      <c r="AB36" s="1">
        <f t="shared" si="11"/>
        <v>0</v>
      </c>
      <c r="AC36">
        <f t="shared" ca="1" si="12"/>
        <v>4</v>
      </c>
    </row>
    <row r="37" spans="1:29" x14ac:dyDescent="0.3">
      <c r="A37">
        <v>543</v>
      </c>
      <c r="B37" t="str">
        <f>INDEX(Matrix_Distance!$B$1:$AX$1,0,MATCH(SMALL(Matrix_Distance!$B36:$AX36,1),Matrix_Distance!$B36:$AX36,0))</f>
        <v>KING'S LYNN</v>
      </c>
      <c r="C37" t="str">
        <f>INDEX(Matrix_Distance!$B$1:$AX$1,0,MATCH(SMALL(Matrix_Distance!$B36:$AX36,2),Matrix_Distance!$B36:$AX36,0))</f>
        <v>WATLINGTON</v>
      </c>
      <c r="D37" t="str">
        <f>INDEX(Matrix_Distance!$B$1:$AX$1,0,MATCH(SMALL(Matrix_Distance!$B36:$AX36,3),Matrix_Distance!$B36:$AX36,0))</f>
        <v>DOWNHAM MARKET</v>
      </c>
      <c r="E37" t="str">
        <f>INDEX(Matrix_Distance!$B$1:$AX$1,0,MATCH(SMALL(Matrix_Distance!$B36:$AX36,4),Matrix_Distance!$B36:$AX36,0))</f>
        <v>MARCH</v>
      </c>
      <c r="F37" t="str">
        <f>INDEX(Matrix_Distance!$B$1:$AX$1,0,MATCH(SMALL(Matrix_Distance!$B36:$AX36,5),Matrix_Distance!$B36:$AX36,0))</f>
        <v>LITTLEPORT</v>
      </c>
      <c r="G37" s="1">
        <f>SMALL(Matrix_Distance!$B36:$AX36,1)/1000</f>
        <v>3.9314481828583134</v>
      </c>
      <c r="H37" s="1">
        <f>SMALL(Matrix_Distance!$B36:$AX36,2)/1000</f>
        <v>11.882903865385746</v>
      </c>
      <c r="I37" s="1">
        <f>SMALL(Matrix_Distance!$B36:$AX36,3)/1000</f>
        <v>19.51401484296861</v>
      </c>
      <c r="J37" s="1">
        <f>SMALL(Matrix_Distance!$B36:$AX36,4)/1000</f>
        <v>33.977056025888977</v>
      </c>
      <c r="K37" s="1">
        <f>SMALL(Matrix_Distance!$B36:$AX36,5)/1000</f>
        <v>35.564293218694814</v>
      </c>
      <c r="L37" t="str">
        <f>VLOOKUP(B37,'Station List'!$A$2:$B$51,2,0)</f>
        <v>Main</v>
      </c>
      <c r="M37" t="str">
        <f>VLOOKUP(C37,'Station List'!$A$2:$B$51,2,0)</f>
        <v>local</v>
      </c>
      <c r="N37" t="str">
        <f>VLOOKUP(D37,'Station List'!$A$2:$B$51,2,0)</f>
        <v>local</v>
      </c>
      <c r="O37" t="str">
        <f>VLOOKUP(E37,'Station List'!$A$2:$B$51,2,0)</f>
        <v>local</v>
      </c>
      <c r="P37" t="str">
        <f>VLOOKUP(F37,'Station List'!$A$2:$B$51,2,0)</f>
        <v>local</v>
      </c>
      <c r="Q37">
        <f t="shared" si="1"/>
        <v>1</v>
      </c>
      <c r="R37" s="1">
        <f t="shared" si="2"/>
        <v>7.951455682527433</v>
      </c>
      <c r="S37" t="b">
        <f t="shared" ca="1" si="3"/>
        <v>1</v>
      </c>
      <c r="T37">
        <f t="shared" si="4"/>
        <v>1</v>
      </c>
      <c r="U37" s="1">
        <f t="shared" ca="1" si="5"/>
        <v>0</v>
      </c>
      <c r="V37">
        <f t="shared" ca="1" si="6"/>
        <v>100</v>
      </c>
      <c r="W37" t="str">
        <f t="shared" ca="1" si="7"/>
        <v/>
      </c>
      <c r="X37" s="1">
        <f t="shared" ca="1" si="0"/>
        <v>100</v>
      </c>
      <c r="Y37" s="1">
        <f t="shared" si="8"/>
        <v>0</v>
      </c>
      <c r="Z37" s="1">
        <f t="shared" si="9"/>
        <v>0</v>
      </c>
      <c r="AA37" s="1">
        <f t="shared" si="10"/>
        <v>0</v>
      </c>
      <c r="AB37" s="1">
        <f t="shared" si="11"/>
        <v>0</v>
      </c>
      <c r="AC37">
        <f t="shared" ca="1" si="12"/>
        <v>4</v>
      </c>
    </row>
    <row r="38" spans="1:29" x14ac:dyDescent="0.3">
      <c r="A38">
        <v>544</v>
      </c>
      <c r="B38" t="str">
        <f>INDEX(Matrix_Distance!$B$1:$AX$1,0,MATCH(SMALL(Matrix_Distance!$B37:$AX37,1),Matrix_Distance!$B37:$AX37,0))</f>
        <v>KING'S LYNN</v>
      </c>
      <c r="C38" t="str">
        <f>INDEX(Matrix_Distance!$B$1:$AX$1,0,MATCH(SMALL(Matrix_Distance!$B37:$AX37,2),Matrix_Distance!$B37:$AX37,0))</f>
        <v>WATLINGTON</v>
      </c>
      <c r="D38" t="str">
        <f>INDEX(Matrix_Distance!$B$1:$AX$1,0,MATCH(SMALL(Matrix_Distance!$B37:$AX37,3),Matrix_Distance!$B37:$AX37,0))</f>
        <v>DOWNHAM MARKET</v>
      </c>
      <c r="E38" t="str">
        <f>INDEX(Matrix_Distance!$B$1:$AX$1,0,MATCH(SMALL(Matrix_Distance!$B37:$AX37,4),Matrix_Distance!$B37:$AX37,0))</f>
        <v>MARCH</v>
      </c>
      <c r="F38" t="str">
        <f>INDEX(Matrix_Distance!$B$1:$AX$1,0,MATCH(SMALL(Matrix_Distance!$B37:$AX37,5),Matrix_Distance!$B37:$AX37,0))</f>
        <v>LITTLEPORT</v>
      </c>
      <c r="G38" s="1">
        <f>SMALL(Matrix_Distance!$B37:$AX37,1)/1000</f>
        <v>1.407965317221977</v>
      </c>
      <c r="H38" s="1">
        <f>SMALL(Matrix_Distance!$B37:$AX37,2)/1000</f>
        <v>10.132818851336468</v>
      </c>
      <c r="I38" s="1">
        <f>SMALL(Matrix_Distance!$B37:$AX37,3)/1000</f>
        <v>17.907198832078659</v>
      </c>
      <c r="J38" s="1">
        <f>SMALL(Matrix_Distance!$B37:$AX37,4)/1000</f>
        <v>31.585416774619244</v>
      </c>
      <c r="K38" s="1">
        <f>SMALL(Matrix_Distance!$B37:$AX37,5)/1000</f>
        <v>34.005665164282583</v>
      </c>
      <c r="L38" t="str">
        <f>VLOOKUP(B38,'Station List'!$A$2:$B$51,2,0)</f>
        <v>Main</v>
      </c>
      <c r="M38" t="str">
        <f>VLOOKUP(C38,'Station List'!$A$2:$B$51,2,0)</f>
        <v>local</v>
      </c>
      <c r="N38" t="str">
        <f>VLOOKUP(D38,'Station List'!$A$2:$B$51,2,0)</f>
        <v>local</v>
      </c>
      <c r="O38" t="str">
        <f>VLOOKUP(E38,'Station List'!$A$2:$B$51,2,0)</f>
        <v>local</v>
      </c>
      <c r="P38" t="str">
        <f>VLOOKUP(F38,'Station List'!$A$2:$B$51,2,0)</f>
        <v>local</v>
      </c>
      <c r="Q38">
        <f t="shared" si="1"/>
        <v>1</v>
      </c>
      <c r="R38" s="1">
        <f t="shared" si="2"/>
        <v>8.7248535341144908</v>
      </c>
      <c r="S38" t="b">
        <f t="shared" ca="1" si="3"/>
        <v>1</v>
      </c>
      <c r="T38">
        <f t="shared" si="4"/>
        <v>1</v>
      </c>
      <c r="U38" s="1">
        <f t="shared" ca="1" si="5"/>
        <v>0</v>
      </c>
      <c r="V38">
        <f t="shared" ca="1" si="6"/>
        <v>100</v>
      </c>
      <c r="W38" t="str">
        <f t="shared" ca="1" si="7"/>
        <v/>
      </c>
      <c r="X38" s="1">
        <f t="shared" ca="1" si="0"/>
        <v>100</v>
      </c>
      <c r="Y38" s="1">
        <f t="shared" si="8"/>
        <v>0</v>
      </c>
      <c r="Z38" s="1">
        <f t="shared" si="9"/>
        <v>0</v>
      </c>
      <c r="AA38" s="1">
        <f t="shared" si="10"/>
        <v>0</v>
      </c>
      <c r="AB38" s="1">
        <f t="shared" si="11"/>
        <v>0</v>
      </c>
      <c r="AC38">
        <f t="shared" ca="1" si="12"/>
        <v>4</v>
      </c>
    </row>
    <row r="39" spans="1:29" x14ac:dyDescent="0.3">
      <c r="A39">
        <v>545</v>
      </c>
      <c r="B39" t="str">
        <f>INDEX(Matrix_Distance!$B$1:$AX$1,0,MATCH(SMALL(Matrix_Distance!$B38:$AX38,1),Matrix_Distance!$B38:$AX38,0))</f>
        <v>KING'S LYNN</v>
      </c>
      <c r="C39" t="str">
        <f>INDEX(Matrix_Distance!$B$1:$AX$1,0,MATCH(SMALL(Matrix_Distance!$B38:$AX38,2),Matrix_Distance!$B38:$AX38,0))</f>
        <v>WATLINGTON</v>
      </c>
      <c r="D39" t="str">
        <f>INDEX(Matrix_Distance!$B$1:$AX$1,0,MATCH(SMALL(Matrix_Distance!$B38:$AX38,3),Matrix_Distance!$B38:$AX38,0))</f>
        <v>DOWNHAM MARKET</v>
      </c>
      <c r="E39" t="str">
        <f>INDEX(Matrix_Distance!$B$1:$AX$1,0,MATCH(SMALL(Matrix_Distance!$B38:$AX38,4),Matrix_Distance!$B38:$AX38,0))</f>
        <v>MARCH</v>
      </c>
      <c r="F39" t="str">
        <f>INDEX(Matrix_Distance!$B$1:$AX$1,0,MATCH(SMALL(Matrix_Distance!$B38:$AX38,5),Matrix_Distance!$B38:$AX38,0))</f>
        <v>LITTLEPORT</v>
      </c>
      <c r="G39" s="1">
        <f>SMALL(Matrix_Distance!$B38:$AX38,1)/1000</f>
        <v>2.156585856046533</v>
      </c>
      <c r="H39" s="1">
        <f>SMALL(Matrix_Distance!$B38:$AX38,2)/1000</f>
        <v>10.387684066913069</v>
      </c>
      <c r="I39" s="1">
        <f>SMALL(Matrix_Distance!$B38:$AX38,3)/1000</f>
        <v>18.114161783852964</v>
      </c>
      <c r="J39" s="1">
        <f>SMALL(Matrix_Distance!$B38:$AX38,4)/1000</f>
        <v>32.204687923754186</v>
      </c>
      <c r="K39" s="1">
        <f>SMALL(Matrix_Distance!$B38:$AX38,5)/1000</f>
        <v>34.204040443861331</v>
      </c>
      <c r="L39" t="str">
        <f>VLOOKUP(B39,'Station List'!$A$2:$B$51,2,0)</f>
        <v>Main</v>
      </c>
      <c r="M39" t="str">
        <f>VLOOKUP(C39,'Station List'!$A$2:$B$51,2,0)</f>
        <v>local</v>
      </c>
      <c r="N39" t="str">
        <f>VLOOKUP(D39,'Station List'!$A$2:$B$51,2,0)</f>
        <v>local</v>
      </c>
      <c r="O39" t="str">
        <f>VLOOKUP(E39,'Station List'!$A$2:$B$51,2,0)</f>
        <v>local</v>
      </c>
      <c r="P39" t="str">
        <f>VLOOKUP(F39,'Station List'!$A$2:$B$51,2,0)</f>
        <v>local</v>
      </c>
      <c r="Q39">
        <f t="shared" si="1"/>
        <v>1</v>
      </c>
      <c r="R39" s="1">
        <f t="shared" si="2"/>
        <v>8.231098210866536</v>
      </c>
      <c r="S39" t="b">
        <f t="shared" ca="1" si="3"/>
        <v>1</v>
      </c>
      <c r="T39">
        <f t="shared" si="4"/>
        <v>1</v>
      </c>
      <c r="U39" s="1">
        <f t="shared" ca="1" si="5"/>
        <v>0</v>
      </c>
      <c r="V39">
        <f t="shared" ca="1" si="6"/>
        <v>100</v>
      </c>
      <c r="W39" t="str">
        <f t="shared" ca="1" si="7"/>
        <v/>
      </c>
      <c r="X39" s="1">
        <f t="shared" ca="1" si="0"/>
        <v>100</v>
      </c>
      <c r="Y39" s="1">
        <f t="shared" si="8"/>
        <v>0</v>
      </c>
      <c r="Z39" s="1">
        <f t="shared" si="9"/>
        <v>0</v>
      </c>
      <c r="AA39" s="1">
        <f t="shared" si="10"/>
        <v>0</v>
      </c>
      <c r="AB39" s="1">
        <f t="shared" si="11"/>
        <v>0</v>
      </c>
      <c r="AC39">
        <f t="shared" ca="1" si="12"/>
        <v>4</v>
      </c>
    </row>
    <row r="40" spans="1:29" x14ac:dyDescent="0.3">
      <c r="A40">
        <v>546</v>
      </c>
      <c r="B40" t="str">
        <f>INDEX(Matrix_Distance!$B$1:$AX$1,0,MATCH(SMALL(Matrix_Distance!$B39:$AX39,1),Matrix_Distance!$B39:$AX39,0))</f>
        <v>KING'S LYNN</v>
      </c>
      <c r="C40" t="str">
        <f>INDEX(Matrix_Distance!$B$1:$AX$1,0,MATCH(SMALL(Matrix_Distance!$B39:$AX39,2),Matrix_Distance!$B39:$AX39,0))</f>
        <v>WATLINGTON</v>
      </c>
      <c r="D40" t="str">
        <f>INDEX(Matrix_Distance!$B$1:$AX$1,0,MATCH(SMALL(Matrix_Distance!$B39:$AX39,3),Matrix_Distance!$B39:$AX39,0))</f>
        <v>DOWNHAM MARKET</v>
      </c>
      <c r="E40" t="str">
        <f>INDEX(Matrix_Distance!$B$1:$AX$1,0,MATCH(SMALL(Matrix_Distance!$B39:$AX39,4),Matrix_Distance!$B39:$AX39,0))</f>
        <v>MARCH</v>
      </c>
      <c r="F40" t="str">
        <f>INDEX(Matrix_Distance!$B$1:$AX$1,0,MATCH(SMALL(Matrix_Distance!$B39:$AX39,5),Matrix_Distance!$B39:$AX39,0))</f>
        <v>LITTLEPORT</v>
      </c>
      <c r="G40" s="1">
        <f>SMALL(Matrix_Distance!$B39:$AX39,1)/1000</f>
        <v>3.005869327582277</v>
      </c>
      <c r="H40" s="1">
        <f>SMALL(Matrix_Distance!$B39:$AX39,2)/1000</f>
        <v>10.521739810221481</v>
      </c>
      <c r="I40" s="1">
        <f>SMALL(Matrix_Distance!$B39:$AX39,3)/1000</f>
        <v>18.154697070774805</v>
      </c>
      <c r="J40" s="1">
        <f>SMALL(Matrix_Distance!$B39:$AX39,4)/1000</f>
        <v>32.744943436604046</v>
      </c>
      <c r="K40" s="1">
        <f>SMALL(Matrix_Distance!$B39:$AX39,5)/1000</f>
        <v>34.210769062757151</v>
      </c>
      <c r="L40" t="str">
        <f>VLOOKUP(B40,'Station List'!$A$2:$B$51,2,0)</f>
        <v>Main</v>
      </c>
      <c r="M40" t="str">
        <f>VLOOKUP(C40,'Station List'!$A$2:$B$51,2,0)</f>
        <v>local</v>
      </c>
      <c r="N40" t="str">
        <f>VLOOKUP(D40,'Station List'!$A$2:$B$51,2,0)</f>
        <v>local</v>
      </c>
      <c r="O40" t="str">
        <f>VLOOKUP(E40,'Station List'!$A$2:$B$51,2,0)</f>
        <v>local</v>
      </c>
      <c r="P40" t="str">
        <f>VLOOKUP(F40,'Station List'!$A$2:$B$51,2,0)</f>
        <v>local</v>
      </c>
      <c r="Q40">
        <f t="shared" si="1"/>
        <v>1</v>
      </c>
      <c r="R40" s="1">
        <f t="shared" si="2"/>
        <v>7.5158704826392047</v>
      </c>
      <c r="S40" t="b">
        <f t="shared" ca="1" si="3"/>
        <v>1</v>
      </c>
      <c r="T40">
        <f t="shared" si="4"/>
        <v>1</v>
      </c>
      <c r="U40" s="1">
        <f t="shared" ca="1" si="5"/>
        <v>0</v>
      </c>
      <c r="V40">
        <f t="shared" ca="1" si="6"/>
        <v>100</v>
      </c>
      <c r="W40" t="str">
        <f t="shared" ca="1" si="7"/>
        <v/>
      </c>
      <c r="X40" s="1">
        <f t="shared" ca="1" si="0"/>
        <v>100</v>
      </c>
      <c r="Y40" s="1">
        <f t="shared" si="8"/>
        <v>0</v>
      </c>
      <c r="Z40" s="1">
        <f t="shared" si="9"/>
        <v>0</v>
      </c>
      <c r="AA40" s="1">
        <f t="shared" si="10"/>
        <v>0</v>
      </c>
      <c r="AB40" s="1">
        <f t="shared" si="11"/>
        <v>0</v>
      </c>
      <c r="AC40">
        <f t="shared" ca="1" si="12"/>
        <v>4</v>
      </c>
    </row>
    <row r="41" spans="1:29" x14ac:dyDescent="0.3">
      <c r="A41">
        <v>547</v>
      </c>
      <c r="B41" t="str">
        <f>INDEX(Matrix_Distance!$B$1:$AX$1,0,MATCH(SMALL(Matrix_Distance!$B40:$AX40,1),Matrix_Distance!$B40:$AX40,0))</f>
        <v>KING'S LYNN</v>
      </c>
      <c r="C41" t="str">
        <f>INDEX(Matrix_Distance!$B$1:$AX$1,0,MATCH(SMALL(Matrix_Distance!$B40:$AX40,2),Matrix_Distance!$B40:$AX40,0))</f>
        <v>WATLINGTON</v>
      </c>
      <c r="D41" t="str">
        <f>INDEX(Matrix_Distance!$B$1:$AX$1,0,MATCH(SMALL(Matrix_Distance!$B40:$AX40,3),Matrix_Distance!$B40:$AX40,0))</f>
        <v>DOWNHAM MARKET</v>
      </c>
      <c r="E41" t="str">
        <f>INDEX(Matrix_Distance!$B$1:$AX$1,0,MATCH(SMALL(Matrix_Distance!$B40:$AX40,4),Matrix_Distance!$B40:$AX40,0))</f>
        <v>MARCH</v>
      </c>
      <c r="F41" t="str">
        <f>INDEX(Matrix_Distance!$B$1:$AX$1,0,MATCH(SMALL(Matrix_Distance!$B40:$AX40,5),Matrix_Distance!$B40:$AX40,0))</f>
        <v>LITTLEPORT</v>
      </c>
      <c r="G41" s="1">
        <f>SMALL(Matrix_Distance!$B40:$AX40,1)/1000</f>
        <v>1.9175458363491458</v>
      </c>
      <c r="H41" s="1">
        <f>SMALL(Matrix_Distance!$B40:$AX40,2)/1000</f>
        <v>9.3520503951807097</v>
      </c>
      <c r="I41" s="1">
        <f>SMALL(Matrix_Distance!$B40:$AX40,3)/1000</f>
        <v>17.057063900085478</v>
      </c>
      <c r="J41" s="1">
        <f>SMALL(Matrix_Distance!$B40:$AX40,4)/1000</f>
        <v>31.417702840697928</v>
      </c>
      <c r="K41" s="1">
        <f>SMALL(Matrix_Distance!$B40:$AX40,5)/1000</f>
        <v>33.142061360230777</v>
      </c>
      <c r="L41" t="str">
        <f>VLOOKUP(B41,'Station List'!$A$2:$B$51,2,0)</f>
        <v>Main</v>
      </c>
      <c r="M41" t="str">
        <f>VLOOKUP(C41,'Station List'!$A$2:$B$51,2,0)</f>
        <v>local</v>
      </c>
      <c r="N41" t="str">
        <f>VLOOKUP(D41,'Station List'!$A$2:$B$51,2,0)</f>
        <v>local</v>
      </c>
      <c r="O41" t="str">
        <f>VLOOKUP(E41,'Station List'!$A$2:$B$51,2,0)</f>
        <v>local</v>
      </c>
      <c r="P41" t="str">
        <f>VLOOKUP(F41,'Station List'!$A$2:$B$51,2,0)</f>
        <v>local</v>
      </c>
      <c r="Q41">
        <f t="shared" si="1"/>
        <v>1</v>
      </c>
      <c r="R41" s="1">
        <f t="shared" si="2"/>
        <v>7.4345045588315637</v>
      </c>
      <c r="S41" t="b">
        <f t="shared" ca="1" si="3"/>
        <v>1</v>
      </c>
      <c r="T41">
        <f t="shared" si="4"/>
        <v>1</v>
      </c>
      <c r="U41" s="1">
        <f t="shared" ca="1" si="5"/>
        <v>0</v>
      </c>
      <c r="V41">
        <f t="shared" ca="1" si="6"/>
        <v>100</v>
      </c>
      <c r="W41" t="str">
        <f t="shared" ca="1" si="7"/>
        <v/>
      </c>
      <c r="X41" s="1">
        <f t="shared" ca="1" si="0"/>
        <v>100</v>
      </c>
      <c r="Y41" s="1">
        <f t="shared" si="8"/>
        <v>0</v>
      </c>
      <c r="Z41" s="1">
        <f t="shared" si="9"/>
        <v>0</v>
      </c>
      <c r="AA41" s="1">
        <f t="shared" si="10"/>
        <v>0</v>
      </c>
      <c r="AB41" s="1">
        <f t="shared" si="11"/>
        <v>0</v>
      </c>
      <c r="AC41">
        <f t="shared" ca="1" si="12"/>
        <v>4</v>
      </c>
    </row>
    <row r="42" spans="1:29" x14ac:dyDescent="0.3">
      <c r="A42">
        <v>548</v>
      </c>
      <c r="B42" t="str">
        <f>INDEX(Matrix_Distance!$B$1:$AX$1,0,MATCH(SMALL(Matrix_Distance!$B41:$AX41,1),Matrix_Distance!$B41:$AX41,0))</f>
        <v>KING'S LYNN</v>
      </c>
      <c r="C42" t="str">
        <f>INDEX(Matrix_Distance!$B$1:$AX$1,0,MATCH(SMALL(Matrix_Distance!$B41:$AX41,2),Matrix_Distance!$B41:$AX41,0))</f>
        <v>WATLINGTON</v>
      </c>
      <c r="D42" t="str">
        <f>INDEX(Matrix_Distance!$B$1:$AX$1,0,MATCH(SMALL(Matrix_Distance!$B41:$AX41,3),Matrix_Distance!$B41:$AX41,0))</f>
        <v>DOWNHAM MARKET</v>
      </c>
      <c r="E42" t="str">
        <f>INDEX(Matrix_Distance!$B$1:$AX$1,0,MATCH(SMALL(Matrix_Distance!$B41:$AX41,4),Matrix_Distance!$B41:$AX41,0))</f>
        <v>MARCH</v>
      </c>
      <c r="F42" t="str">
        <f>INDEX(Matrix_Distance!$B$1:$AX$1,0,MATCH(SMALL(Matrix_Distance!$B41:$AX41,5),Matrix_Distance!$B41:$AX41,0))</f>
        <v>LITTLEPORT</v>
      </c>
      <c r="G42" s="1">
        <f>SMALL(Matrix_Distance!$B41:$AX41,1)/1000</f>
        <v>1.183483711125745</v>
      </c>
      <c r="H42" s="1">
        <f>SMALL(Matrix_Distance!$B41:$AX41,2)/1000</f>
        <v>9.1971800000869663</v>
      </c>
      <c r="I42" s="1">
        <f>SMALL(Matrix_Distance!$B41:$AX41,3)/1000</f>
        <v>16.956950294542924</v>
      </c>
      <c r="J42" s="1">
        <f>SMALL(Matrix_Distance!$B41:$AX41,4)/1000</f>
        <v>30.940101774014877</v>
      </c>
      <c r="K42" s="1">
        <f>SMALL(Matrix_Distance!$B41:$AX41,5)/1000</f>
        <v>33.054581727580548</v>
      </c>
      <c r="L42" t="str">
        <f>VLOOKUP(B42,'Station List'!$A$2:$B$51,2,0)</f>
        <v>Main</v>
      </c>
      <c r="M42" t="str">
        <f>VLOOKUP(C42,'Station List'!$A$2:$B$51,2,0)</f>
        <v>local</v>
      </c>
      <c r="N42" t="str">
        <f>VLOOKUP(D42,'Station List'!$A$2:$B$51,2,0)</f>
        <v>local</v>
      </c>
      <c r="O42" t="str">
        <f>VLOOKUP(E42,'Station List'!$A$2:$B$51,2,0)</f>
        <v>local</v>
      </c>
      <c r="P42" t="str">
        <f>VLOOKUP(F42,'Station List'!$A$2:$B$51,2,0)</f>
        <v>local</v>
      </c>
      <c r="Q42">
        <f t="shared" si="1"/>
        <v>1</v>
      </c>
      <c r="R42" s="1">
        <f t="shared" si="2"/>
        <v>8.0136962889612207</v>
      </c>
      <c r="S42" t="b">
        <f t="shared" ca="1" si="3"/>
        <v>1</v>
      </c>
      <c r="T42">
        <f t="shared" si="4"/>
        <v>1</v>
      </c>
      <c r="U42" s="1">
        <f t="shared" ca="1" si="5"/>
        <v>0</v>
      </c>
      <c r="V42">
        <f t="shared" ca="1" si="6"/>
        <v>100</v>
      </c>
      <c r="W42" t="str">
        <f t="shared" ca="1" si="7"/>
        <v/>
      </c>
      <c r="X42" s="1">
        <f t="shared" ca="1" si="0"/>
        <v>100</v>
      </c>
      <c r="Y42" s="1">
        <f t="shared" si="8"/>
        <v>0</v>
      </c>
      <c r="Z42" s="1">
        <f t="shared" si="9"/>
        <v>0</v>
      </c>
      <c r="AA42" s="1">
        <f t="shared" si="10"/>
        <v>0</v>
      </c>
      <c r="AB42" s="1">
        <f t="shared" si="11"/>
        <v>0</v>
      </c>
      <c r="AC42">
        <f t="shared" ca="1" si="12"/>
        <v>4</v>
      </c>
    </row>
    <row r="43" spans="1:29" x14ac:dyDescent="0.3">
      <c r="A43">
        <v>551</v>
      </c>
      <c r="B43" t="str">
        <f>INDEX(Matrix_Distance!$B$1:$AX$1,0,MATCH(SMALL(Matrix_Distance!$B42:$AX42,1),Matrix_Distance!$B42:$AX42,0))</f>
        <v>KING'S LYNN</v>
      </c>
      <c r="C43" t="str">
        <f>INDEX(Matrix_Distance!$B$1:$AX$1,0,MATCH(SMALL(Matrix_Distance!$B42:$AX42,2),Matrix_Distance!$B42:$AX42,0))</f>
        <v>WATLINGTON</v>
      </c>
      <c r="D43" t="str">
        <f>INDEX(Matrix_Distance!$B$1:$AX$1,0,MATCH(SMALL(Matrix_Distance!$B42:$AX42,3),Matrix_Distance!$B42:$AX42,0))</f>
        <v>DOWNHAM MARKET</v>
      </c>
      <c r="E43" t="str">
        <f>INDEX(Matrix_Distance!$B$1:$AX$1,0,MATCH(SMALL(Matrix_Distance!$B42:$AX42,4),Matrix_Distance!$B42:$AX42,0))</f>
        <v>MARCH</v>
      </c>
      <c r="F43" t="str">
        <f>INDEX(Matrix_Distance!$B$1:$AX$1,0,MATCH(SMALL(Matrix_Distance!$B42:$AX42,5),Matrix_Distance!$B42:$AX42,0))</f>
        <v>LITTLEPORT</v>
      </c>
      <c r="G43" s="1">
        <f>SMALL(Matrix_Distance!$B42:$AX42,1)/1000</f>
        <v>1.7004203522952772</v>
      </c>
      <c r="H43" s="1">
        <f>SMALL(Matrix_Distance!$B42:$AX42,2)/1000</f>
        <v>7.4324260987916899</v>
      </c>
      <c r="I43" s="1">
        <f>SMALL(Matrix_Distance!$B42:$AX42,3)/1000</f>
        <v>15.219530466200307</v>
      </c>
      <c r="J43" s="1">
        <f>SMALL(Matrix_Distance!$B42:$AX42,4)/1000</f>
        <v>28.610213365621703</v>
      </c>
      <c r="K43" s="1">
        <f>SMALL(Matrix_Distance!$B42:$AX42,5)/1000</f>
        <v>31.290632981537808</v>
      </c>
      <c r="L43" t="str">
        <f>VLOOKUP(B43,'Station List'!$A$2:$B$51,2,0)</f>
        <v>Main</v>
      </c>
      <c r="M43" t="str">
        <f>VLOOKUP(C43,'Station List'!$A$2:$B$51,2,0)</f>
        <v>local</v>
      </c>
      <c r="N43" t="str">
        <f>VLOOKUP(D43,'Station List'!$A$2:$B$51,2,0)</f>
        <v>local</v>
      </c>
      <c r="O43" t="str">
        <f>VLOOKUP(E43,'Station List'!$A$2:$B$51,2,0)</f>
        <v>local</v>
      </c>
      <c r="P43" t="str">
        <f>VLOOKUP(F43,'Station List'!$A$2:$B$51,2,0)</f>
        <v>local</v>
      </c>
      <c r="Q43">
        <f t="shared" si="1"/>
        <v>1</v>
      </c>
      <c r="R43" s="1">
        <f t="shared" si="2"/>
        <v>5.7320057464964123</v>
      </c>
      <c r="S43" t="b">
        <f t="shared" ca="1" si="3"/>
        <v>1</v>
      </c>
      <c r="T43">
        <f t="shared" si="4"/>
        <v>1</v>
      </c>
      <c r="U43" s="1">
        <f t="shared" ca="1" si="5"/>
        <v>0</v>
      </c>
      <c r="V43">
        <f t="shared" ca="1" si="6"/>
        <v>100</v>
      </c>
      <c r="W43" t="str">
        <f t="shared" ca="1" si="7"/>
        <v/>
      </c>
      <c r="X43" s="1">
        <f t="shared" ca="1" si="0"/>
        <v>100</v>
      </c>
      <c r="Y43" s="1">
        <f t="shared" si="8"/>
        <v>0</v>
      </c>
      <c r="Z43" s="1">
        <f t="shared" si="9"/>
        <v>0</v>
      </c>
      <c r="AA43" s="1">
        <f t="shared" si="10"/>
        <v>0</v>
      </c>
      <c r="AB43" s="1">
        <f t="shared" si="11"/>
        <v>0</v>
      </c>
      <c r="AC43">
        <f t="shared" ca="1" si="12"/>
        <v>4</v>
      </c>
    </row>
    <row r="44" spans="1:29" x14ac:dyDescent="0.3">
      <c r="A44">
        <v>562</v>
      </c>
      <c r="B44" t="str">
        <f>INDEX(Matrix_Distance!$B$1:$AX$1,0,MATCH(SMALL(Matrix_Distance!$B43:$AX43,1),Matrix_Distance!$B43:$AX43,0))</f>
        <v>KING'S LYNN</v>
      </c>
      <c r="C44" t="str">
        <f>INDEX(Matrix_Distance!$B$1:$AX$1,0,MATCH(SMALL(Matrix_Distance!$B43:$AX43,2),Matrix_Distance!$B43:$AX43,0))</f>
        <v>WATLINGTON</v>
      </c>
      <c r="D44" t="str">
        <f>INDEX(Matrix_Distance!$B$1:$AX$1,0,MATCH(SMALL(Matrix_Distance!$B43:$AX43,3),Matrix_Distance!$B43:$AX43,0))</f>
        <v>DOWNHAM MARKET</v>
      </c>
      <c r="E44" t="str">
        <f>INDEX(Matrix_Distance!$B$1:$AX$1,0,MATCH(SMALL(Matrix_Distance!$B43:$AX43,4),Matrix_Distance!$B43:$AX43,0))</f>
        <v>MARCH</v>
      </c>
      <c r="F44" t="str">
        <f>INDEX(Matrix_Distance!$B$1:$AX$1,0,MATCH(SMALL(Matrix_Distance!$B43:$AX43,5),Matrix_Distance!$B43:$AX43,0))</f>
        <v>LITTLEPORT</v>
      </c>
      <c r="G44" s="1">
        <f>SMALL(Matrix_Distance!$B43:$AX43,1)/1000</f>
        <v>1.5388799740395585</v>
      </c>
      <c r="H44" s="1">
        <f>SMALL(Matrix_Distance!$B43:$AX43,2)/1000</f>
        <v>7.5520286568576944</v>
      </c>
      <c r="I44" s="1">
        <f>SMALL(Matrix_Distance!$B43:$AX43,3)/1000</f>
        <v>15.343458869876745</v>
      </c>
      <c r="J44" s="1">
        <f>SMALL(Matrix_Distance!$B43:$AX43,4)/1000</f>
        <v>28.81700100611441</v>
      </c>
      <c r="K44" s="1">
        <f>SMALL(Matrix_Distance!$B43:$AX43,5)/1000</f>
        <v>31.421519530813622</v>
      </c>
      <c r="L44" t="str">
        <f>VLOOKUP(B44,'Station List'!$A$2:$B$51,2,0)</f>
        <v>Main</v>
      </c>
      <c r="M44" t="str">
        <f>VLOOKUP(C44,'Station List'!$A$2:$B$51,2,0)</f>
        <v>local</v>
      </c>
      <c r="N44" t="str">
        <f>VLOOKUP(D44,'Station List'!$A$2:$B$51,2,0)</f>
        <v>local</v>
      </c>
      <c r="O44" t="str">
        <f>VLOOKUP(E44,'Station List'!$A$2:$B$51,2,0)</f>
        <v>local</v>
      </c>
      <c r="P44" t="str">
        <f>VLOOKUP(F44,'Station List'!$A$2:$B$51,2,0)</f>
        <v>local</v>
      </c>
      <c r="Q44">
        <f t="shared" si="1"/>
        <v>1</v>
      </c>
      <c r="R44" s="1">
        <f t="shared" si="2"/>
        <v>6.0131486828181355</v>
      </c>
      <c r="S44" t="b">
        <f t="shared" ca="1" si="3"/>
        <v>1</v>
      </c>
      <c r="T44">
        <f t="shared" si="4"/>
        <v>1</v>
      </c>
      <c r="U44" s="1">
        <f t="shared" ca="1" si="5"/>
        <v>0</v>
      </c>
      <c r="V44">
        <f t="shared" ca="1" si="6"/>
        <v>100</v>
      </c>
      <c r="W44" t="str">
        <f t="shared" ca="1" si="7"/>
        <v/>
      </c>
      <c r="X44" s="1">
        <f t="shared" ca="1" si="0"/>
        <v>100</v>
      </c>
      <c r="Y44" s="1">
        <f t="shared" si="8"/>
        <v>0</v>
      </c>
      <c r="Z44" s="1">
        <f t="shared" si="9"/>
        <v>0</v>
      </c>
      <c r="AA44" s="1">
        <f t="shared" si="10"/>
        <v>0</v>
      </c>
      <c r="AB44" s="1">
        <f t="shared" si="11"/>
        <v>0</v>
      </c>
      <c r="AC44">
        <f t="shared" ca="1" si="12"/>
        <v>4</v>
      </c>
    </row>
    <row r="45" spans="1:29" x14ac:dyDescent="0.3">
      <c r="A45">
        <v>566</v>
      </c>
      <c r="B45" t="str">
        <f>INDEX(Matrix_Distance!$B$1:$AX$1,0,MATCH(SMALL(Matrix_Distance!$B44:$AX44,1),Matrix_Distance!$B44:$AX44,0))</f>
        <v>KING'S LYNN</v>
      </c>
      <c r="C45" t="str">
        <f>INDEX(Matrix_Distance!$B$1:$AX$1,0,MATCH(SMALL(Matrix_Distance!$B44:$AX44,2),Matrix_Distance!$B44:$AX44,0))</f>
        <v>WATLINGTON</v>
      </c>
      <c r="D45" t="str">
        <f>INDEX(Matrix_Distance!$B$1:$AX$1,0,MATCH(SMALL(Matrix_Distance!$B44:$AX44,3),Matrix_Distance!$B44:$AX44,0))</f>
        <v>DOWNHAM MARKET</v>
      </c>
      <c r="E45" t="str">
        <f>INDEX(Matrix_Distance!$B$1:$AX$1,0,MATCH(SMALL(Matrix_Distance!$B44:$AX44,4),Matrix_Distance!$B44:$AX44,0))</f>
        <v>MARCH</v>
      </c>
      <c r="F45" t="str">
        <f>INDEX(Matrix_Distance!$B$1:$AX$1,0,MATCH(SMALL(Matrix_Distance!$B44:$AX44,5),Matrix_Distance!$B44:$AX44,0))</f>
        <v>LITTLEPORT</v>
      </c>
      <c r="G45" s="1">
        <f>SMALL(Matrix_Distance!$B44:$AX44,1)/1000</f>
        <v>1.2963076234057993</v>
      </c>
      <c r="H45" s="1">
        <f>SMALL(Matrix_Distance!$B44:$AX44,2)/1000</f>
        <v>7.7854242552348962</v>
      </c>
      <c r="I45" s="1">
        <f>SMALL(Matrix_Distance!$B44:$AX44,3)/1000</f>
        <v>15.577937802276635</v>
      </c>
      <c r="J45" s="1">
        <f>SMALL(Matrix_Distance!$B44:$AX44,4)/1000</f>
        <v>29.043610484001444</v>
      </c>
      <c r="K45" s="1">
        <f>SMALL(Matrix_Distance!$B44:$AX44,5)/1000</f>
        <v>31.658256823541343</v>
      </c>
      <c r="L45" t="str">
        <f>VLOOKUP(B45,'Station List'!$A$2:$B$51,2,0)</f>
        <v>Main</v>
      </c>
      <c r="M45" t="str">
        <f>VLOOKUP(C45,'Station List'!$A$2:$B$51,2,0)</f>
        <v>local</v>
      </c>
      <c r="N45" t="str">
        <f>VLOOKUP(D45,'Station List'!$A$2:$B$51,2,0)</f>
        <v>local</v>
      </c>
      <c r="O45" t="str">
        <f>VLOOKUP(E45,'Station List'!$A$2:$B$51,2,0)</f>
        <v>local</v>
      </c>
      <c r="P45" t="str">
        <f>VLOOKUP(F45,'Station List'!$A$2:$B$51,2,0)</f>
        <v>local</v>
      </c>
      <c r="Q45">
        <f t="shared" si="1"/>
        <v>1</v>
      </c>
      <c r="R45" s="1">
        <f t="shared" si="2"/>
        <v>6.4891166318290967</v>
      </c>
      <c r="S45" t="b">
        <f t="shared" ca="1" si="3"/>
        <v>1</v>
      </c>
      <c r="T45">
        <f t="shared" si="4"/>
        <v>1</v>
      </c>
      <c r="U45" s="1">
        <f t="shared" ca="1" si="5"/>
        <v>0</v>
      </c>
      <c r="V45">
        <f t="shared" ca="1" si="6"/>
        <v>100</v>
      </c>
      <c r="W45" t="str">
        <f t="shared" ca="1" si="7"/>
        <v/>
      </c>
      <c r="X45" s="1">
        <f t="shared" ca="1" si="0"/>
        <v>100</v>
      </c>
      <c r="Y45" s="1">
        <f t="shared" si="8"/>
        <v>0</v>
      </c>
      <c r="Z45" s="1">
        <f t="shared" si="9"/>
        <v>0</v>
      </c>
      <c r="AA45" s="1">
        <f t="shared" si="10"/>
        <v>0</v>
      </c>
      <c r="AB45" s="1">
        <f t="shared" si="11"/>
        <v>0</v>
      </c>
      <c r="AC45">
        <f t="shared" ca="1" si="12"/>
        <v>4</v>
      </c>
    </row>
    <row r="46" spans="1:29" x14ac:dyDescent="0.3">
      <c r="A46">
        <v>567</v>
      </c>
      <c r="B46" t="str">
        <f>INDEX(Matrix_Distance!$B$1:$AX$1,0,MATCH(SMALL(Matrix_Distance!$B45:$AX45,1),Matrix_Distance!$B45:$AX45,0))</f>
        <v>KING'S LYNN</v>
      </c>
      <c r="C46" t="str">
        <f>INDEX(Matrix_Distance!$B$1:$AX$1,0,MATCH(SMALL(Matrix_Distance!$B45:$AX45,2),Matrix_Distance!$B45:$AX45,0))</f>
        <v>WATLINGTON</v>
      </c>
      <c r="D46" t="str">
        <f>INDEX(Matrix_Distance!$B$1:$AX$1,0,MATCH(SMALL(Matrix_Distance!$B45:$AX45,3),Matrix_Distance!$B45:$AX45,0))</f>
        <v>DOWNHAM MARKET</v>
      </c>
      <c r="E46" t="str">
        <f>INDEX(Matrix_Distance!$B$1:$AX$1,0,MATCH(SMALL(Matrix_Distance!$B45:$AX45,4),Matrix_Distance!$B45:$AX45,0))</f>
        <v>MARCH</v>
      </c>
      <c r="F46" t="str">
        <f>INDEX(Matrix_Distance!$B$1:$AX$1,0,MATCH(SMALL(Matrix_Distance!$B45:$AX45,5),Matrix_Distance!$B45:$AX45,0))</f>
        <v>LITTLEPORT</v>
      </c>
      <c r="G46" s="1">
        <f>SMALL(Matrix_Distance!$B45:$AX45,1)/1000</f>
        <v>1.4470684000765071</v>
      </c>
      <c r="H46" s="1">
        <f>SMALL(Matrix_Distance!$B45:$AX45,2)/1000</f>
        <v>7.6217248332644374</v>
      </c>
      <c r="I46" s="1">
        <f>SMALL(Matrix_Distance!$B45:$AX45,3)/1000</f>
        <v>15.415372054271002</v>
      </c>
      <c r="J46" s="1">
        <f>SMALL(Matrix_Distance!$B45:$AX45,4)/1000</f>
        <v>29.088275726594709</v>
      </c>
      <c r="K46" s="1">
        <f>SMALL(Matrix_Distance!$B45:$AX45,5)/1000</f>
        <v>31.504289784175452</v>
      </c>
      <c r="L46" t="str">
        <f>VLOOKUP(B46,'Station List'!$A$2:$B$51,2,0)</f>
        <v>Main</v>
      </c>
      <c r="M46" t="str">
        <f>VLOOKUP(C46,'Station List'!$A$2:$B$51,2,0)</f>
        <v>local</v>
      </c>
      <c r="N46" t="str">
        <f>VLOOKUP(D46,'Station List'!$A$2:$B$51,2,0)</f>
        <v>local</v>
      </c>
      <c r="O46" t="str">
        <f>VLOOKUP(E46,'Station List'!$A$2:$B$51,2,0)</f>
        <v>local</v>
      </c>
      <c r="P46" t="str">
        <f>VLOOKUP(F46,'Station List'!$A$2:$B$51,2,0)</f>
        <v>local</v>
      </c>
      <c r="Q46">
        <f t="shared" si="1"/>
        <v>1</v>
      </c>
      <c r="R46" s="1">
        <f t="shared" si="2"/>
        <v>6.1746564331879306</v>
      </c>
      <c r="S46" t="b">
        <f t="shared" ca="1" si="3"/>
        <v>1</v>
      </c>
      <c r="T46">
        <f t="shared" si="4"/>
        <v>1</v>
      </c>
      <c r="U46" s="1">
        <f t="shared" ca="1" si="5"/>
        <v>0</v>
      </c>
      <c r="V46">
        <f t="shared" ca="1" si="6"/>
        <v>100</v>
      </c>
      <c r="W46" t="str">
        <f t="shared" ca="1" si="7"/>
        <v/>
      </c>
      <c r="X46" s="1">
        <f t="shared" ca="1" si="0"/>
        <v>100</v>
      </c>
      <c r="Y46" s="1">
        <f t="shared" si="8"/>
        <v>0</v>
      </c>
      <c r="Z46" s="1">
        <f t="shared" si="9"/>
        <v>0</v>
      </c>
      <c r="AA46" s="1">
        <f t="shared" si="10"/>
        <v>0</v>
      </c>
      <c r="AB46" s="1">
        <f t="shared" si="11"/>
        <v>0</v>
      </c>
      <c r="AC46">
        <f t="shared" ca="1" si="12"/>
        <v>4</v>
      </c>
    </row>
    <row r="47" spans="1:29" x14ac:dyDescent="0.3">
      <c r="A47">
        <v>570</v>
      </c>
      <c r="B47" t="str">
        <f>INDEX(Matrix_Distance!$B$1:$AX$1,0,MATCH(SMALL(Matrix_Distance!$B46:$AX46,1),Matrix_Distance!$B46:$AX46,0))</f>
        <v>KING'S LYNN</v>
      </c>
      <c r="C47" t="str">
        <f>INDEX(Matrix_Distance!$B$1:$AX$1,0,MATCH(SMALL(Matrix_Distance!$B46:$AX46,2),Matrix_Distance!$B46:$AX46,0))</f>
        <v>WATLINGTON</v>
      </c>
      <c r="D47" t="str">
        <f>INDEX(Matrix_Distance!$B$1:$AX$1,0,MATCH(SMALL(Matrix_Distance!$B46:$AX46,3),Matrix_Distance!$B46:$AX46,0))</f>
        <v>DOWNHAM MARKET</v>
      </c>
      <c r="E47" t="str">
        <f>INDEX(Matrix_Distance!$B$1:$AX$1,0,MATCH(SMALL(Matrix_Distance!$B46:$AX46,4),Matrix_Distance!$B46:$AX46,0))</f>
        <v>MARCH</v>
      </c>
      <c r="F47" t="str">
        <f>INDEX(Matrix_Distance!$B$1:$AX$1,0,MATCH(SMALL(Matrix_Distance!$B46:$AX46,5),Matrix_Distance!$B46:$AX46,0))</f>
        <v>LITTLEPORT</v>
      </c>
      <c r="G47" s="1">
        <f>SMALL(Matrix_Distance!$B46:$AX46,1)/1000</f>
        <v>0.13150381933618085</v>
      </c>
      <c r="H47" s="1">
        <f>SMALL(Matrix_Distance!$B46:$AX46,2)/1000</f>
        <v>9.0093614198787577</v>
      </c>
      <c r="I47" s="1">
        <f>SMALL(Matrix_Distance!$B46:$AX46,3)/1000</f>
        <v>16.802764112240563</v>
      </c>
      <c r="J47" s="1">
        <f>SMALL(Matrix_Distance!$B46:$AX46,4)/1000</f>
        <v>30.074396599539597</v>
      </c>
      <c r="K47" s="1">
        <f>SMALL(Matrix_Distance!$B46:$AX46,5)/1000</f>
        <v>32.885158582942879</v>
      </c>
      <c r="L47" t="str">
        <f>VLOOKUP(B47,'Station List'!$A$2:$B$51,2,0)</f>
        <v>Main</v>
      </c>
      <c r="M47" t="str">
        <f>VLOOKUP(C47,'Station List'!$A$2:$B$51,2,0)</f>
        <v>local</v>
      </c>
      <c r="N47" t="str">
        <f>VLOOKUP(D47,'Station List'!$A$2:$B$51,2,0)</f>
        <v>local</v>
      </c>
      <c r="O47" t="str">
        <f>VLOOKUP(E47,'Station List'!$A$2:$B$51,2,0)</f>
        <v>local</v>
      </c>
      <c r="P47" t="str">
        <f>VLOOKUP(F47,'Station List'!$A$2:$B$51,2,0)</f>
        <v>local</v>
      </c>
      <c r="Q47">
        <f t="shared" si="1"/>
        <v>1</v>
      </c>
      <c r="R47" s="1">
        <f t="shared" si="2"/>
        <v>8.8778576005425762</v>
      </c>
      <c r="S47" t="b">
        <f t="shared" ca="1" si="3"/>
        <v>1</v>
      </c>
      <c r="T47">
        <f t="shared" si="4"/>
        <v>1</v>
      </c>
      <c r="U47" s="1">
        <f t="shared" ca="1" si="5"/>
        <v>0</v>
      </c>
      <c r="V47">
        <f t="shared" ca="1" si="6"/>
        <v>100</v>
      </c>
      <c r="W47" t="str">
        <f t="shared" ca="1" si="7"/>
        <v/>
      </c>
      <c r="X47" s="1">
        <f t="shared" ca="1" si="0"/>
        <v>100</v>
      </c>
      <c r="Y47" s="1">
        <f t="shared" si="8"/>
        <v>0</v>
      </c>
      <c r="Z47" s="1">
        <f t="shared" si="9"/>
        <v>0</v>
      </c>
      <c r="AA47" s="1">
        <f t="shared" si="10"/>
        <v>0</v>
      </c>
      <c r="AB47" s="1">
        <f t="shared" si="11"/>
        <v>0</v>
      </c>
      <c r="AC47">
        <f t="shared" ca="1" si="12"/>
        <v>4</v>
      </c>
    </row>
    <row r="48" spans="1:29" x14ac:dyDescent="0.3">
      <c r="A48">
        <v>571</v>
      </c>
      <c r="B48" t="str">
        <f>INDEX(Matrix_Distance!$B$1:$AX$1,0,MATCH(SMALL(Matrix_Distance!$B47:$AX47,1),Matrix_Distance!$B47:$AX47,0))</f>
        <v>KING'S LYNN</v>
      </c>
      <c r="C48" t="str">
        <f>INDEX(Matrix_Distance!$B$1:$AX$1,0,MATCH(SMALL(Matrix_Distance!$B47:$AX47,2),Matrix_Distance!$B47:$AX47,0))</f>
        <v>WATLINGTON</v>
      </c>
      <c r="D48" t="str">
        <f>INDEX(Matrix_Distance!$B$1:$AX$1,0,MATCH(SMALL(Matrix_Distance!$B47:$AX47,3),Matrix_Distance!$B47:$AX47,0))</f>
        <v>DOWNHAM MARKET</v>
      </c>
      <c r="E48" t="str">
        <f>INDEX(Matrix_Distance!$B$1:$AX$1,0,MATCH(SMALL(Matrix_Distance!$B47:$AX47,4),Matrix_Distance!$B47:$AX47,0))</f>
        <v>MARCH</v>
      </c>
      <c r="F48" t="str">
        <f>INDEX(Matrix_Distance!$B$1:$AX$1,0,MATCH(SMALL(Matrix_Distance!$B47:$AX47,5),Matrix_Distance!$B47:$AX47,0))</f>
        <v>LITTLEPORT</v>
      </c>
      <c r="G48" s="1">
        <f>SMALL(Matrix_Distance!$B47:$AX47,1)/1000</f>
        <v>1.5672557974051253</v>
      </c>
      <c r="H48" s="1">
        <f>SMALL(Matrix_Distance!$B47:$AX47,2)/1000</f>
        <v>10.128576260955914</v>
      </c>
      <c r="I48" s="1">
        <f>SMALL(Matrix_Distance!$B47:$AX47,3)/1000</f>
        <v>17.891536133367623</v>
      </c>
      <c r="J48" s="1">
        <f>SMALL(Matrix_Distance!$B47:$AX47,4)/1000</f>
        <v>31.705949271807</v>
      </c>
      <c r="K48" s="1">
        <f>SMALL(Matrix_Distance!$B47:$AX47,5)/1000</f>
        <v>33.989357188174388</v>
      </c>
      <c r="L48" t="str">
        <f>VLOOKUP(B48,'Station List'!$A$2:$B$51,2,0)</f>
        <v>Main</v>
      </c>
      <c r="M48" t="str">
        <f>VLOOKUP(C48,'Station List'!$A$2:$B$51,2,0)</f>
        <v>local</v>
      </c>
      <c r="N48" t="str">
        <f>VLOOKUP(D48,'Station List'!$A$2:$B$51,2,0)</f>
        <v>local</v>
      </c>
      <c r="O48" t="str">
        <f>VLOOKUP(E48,'Station List'!$A$2:$B$51,2,0)</f>
        <v>local</v>
      </c>
      <c r="P48" t="str">
        <f>VLOOKUP(F48,'Station List'!$A$2:$B$51,2,0)</f>
        <v>local</v>
      </c>
      <c r="Q48">
        <f t="shared" si="1"/>
        <v>1</v>
      </c>
      <c r="R48" s="1">
        <f t="shared" si="2"/>
        <v>8.5613204635507891</v>
      </c>
      <c r="S48" t="b">
        <f t="shared" ca="1" si="3"/>
        <v>1</v>
      </c>
      <c r="T48">
        <f t="shared" si="4"/>
        <v>1</v>
      </c>
      <c r="U48" s="1">
        <f t="shared" ca="1" si="5"/>
        <v>0</v>
      </c>
      <c r="V48">
        <f t="shared" ca="1" si="6"/>
        <v>100</v>
      </c>
      <c r="W48" t="str">
        <f t="shared" ca="1" si="7"/>
        <v/>
      </c>
      <c r="X48" s="1">
        <f t="shared" ca="1" si="0"/>
        <v>100</v>
      </c>
      <c r="Y48" s="1">
        <f t="shared" si="8"/>
        <v>0</v>
      </c>
      <c r="Z48" s="1">
        <f t="shared" si="9"/>
        <v>0</v>
      </c>
      <c r="AA48" s="1">
        <f t="shared" si="10"/>
        <v>0</v>
      </c>
      <c r="AB48" s="1">
        <f t="shared" si="11"/>
        <v>0</v>
      </c>
      <c r="AC48">
        <f t="shared" ca="1" si="12"/>
        <v>4</v>
      </c>
    </row>
    <row r="49" spans="1:29" x14ac:dyDescent="0.3">
      <c r="A49">
        <v>572</v>
      </c>
      <c r="B49" t="str">
        <f>INDEX(Matrix_Distance!$B$1:$AX$1,0,MATCH(SMALL(Matrix_Distance!$B48:$AX48,1),Matrix_Distance!$B48:$AX48,0))</f>
        <v>KING'S LYNN</v>
      </c>
      <c r="C49" t="str">
        <f>INDEX(Matrix_Distance!$B$1:$AX$1,0,MATCH(SMALL(Matrix_Distance!$B48:$AX48,2),Matrix_Distance!$B48:$AX48,0))</f>
        <v>WATLINGTON</v>
      </c>
      <c r="D49" t="str">
        <f>INDEX(Matrix_Distance!$B$1:$AX$1,0,MATCH(SMALL(Matrix_Distance!$B48:$AX48,3),Matrix_Distance!$B48:$AX48,0))</f>
        <v>DOWNHAM MARKET</v>
      </c>
      <c r="E49" t="str">
        <f>INDEX(Matrix_Distance!$B$1:$AX$1,0,MATCH(SMALL(Matrix_Distance!$B48:$AX48,4),Matrix_Distance!$B48:$AX48,0))</f>
        <v>MARCH</v>
      </c>
      <c r="F49" t="str">
        <f>INDEX(Matrix_Distance!$B$1:$AX$1,0,MATCH(SMALL(Matrix_Distance!$B48:$AX48,5),Matrix_Distance!$B48:$AX48,0))</f>
        <v>LITTLEPORT</v>
      </c>
      <c r="G49" s="1">
        <f>SMALL(Matrix_Distance!$B48:$AX48,1)/1000</f>
        <v>2.4661076729331874</v>
      </c>
      <c r="H49" s="1">
        <f>SMALL(Matrix_Distance!$B48:$AX48,2)/1000</f>
        <v>10.187687083631868</v>
      </c>
      <c r="I49" s="1">
        <f>SMALL(Matrix_Distance!$B48:$AX48,3)/1000</f>
        <v>17.867655808516105</v>
      </c>
      <c r="J49" s="1">
        <f>SMALL(Matrix_Distance!$B48:$AX48,4)/1000</f>
        <v>32.266234806472205</v>
      </c>
      <c r="K49" s="1">
        <f>SMALL(Matrix_Distance!$B48:$AX48,5)/1000</f>
        <v>33.942776940982625</v>
      </c>
      <c r="L49" t="str">
        <f>VLOOKUP(B49,'Station List'!$A$2:$B$51,2,0)</f>
        <v>Main</v>
      </c>
      <c r="M49" t="str">
        <f>VLOOKUP(C49,'Station List'!$A$2:$B$51,2,0)</f>
        <v>local</v>
      </c>
      <c r="N49" t="str">
        <f>VLOOKUP(D49,'Station List'!$A$2:$B$51,2,0)</f>
        <v>local</v>
      </c>
      <c r="O49" t="str">
        <f>VLOOKUP(E49,'Station List'!$A$2:$B$51,2,0)</f>
        <v>local</v>
      </c>
      <c r="P49" t="str">
        <f>VLOOKUP(F49,'Station List'!$A$2:$B$51,2,0)</f>
        <v>local</v>
      </c>
      <c r="Q49">
        <f t="shared" si="1"/>
        <v>1</v>
      </c>
      <c r="R49" s="1">
        <f t="shared" si="2"/>
        <v>7.7215794106986806</v>
      </c>
      <c r="S49" t="b">
        <f t="shared" ca="1" si="3"/>
        <v>1</v>
      </c>
      <c r="T49">
        <f t="shared" si="4"/>
        <v>1</v>
      </c>
      <c r="U49" s="1">
        <f t="shared" ca="1" si="5"/>
        <v>0</v>
      </c>
      <c r="V49">
        <f t="shared" ca="1" si="6"/>
        <v>100</v>
      </c>
      <c r="W49" t="str">
        <f t="shared" ca="1" si="7"/>
        <v/>
      </c>
      <c r="X49" s="1">
        <f t="shared" ca="1" si="0"/>
        <v>100</v>
      </c>
      <c r="Y49" s="1">
        <f t="shared" si="8"/>
        <v>0</v>
      </c>
      <c r="Z49" s="1">
        <f t="shared" si="9"/>
        <v>0</v>
      </c>
      <c r="AA49" s="1">
        <f t="shared" si="10"/>
        <v>0</v>
      </c>
      <c r="AB49" s="1">
        <f t="shared" si="11"/>
        <v>0</v>
      </c>
      <c r="AC49">
        <f t="shared" ca="1" si="12"/>
        <v>4</v>
      </c>
    </row>
    <row r="50" spans="1:29" x14ac:dyDescent="0.3">
      <c r="A50">
        <v>573</v>
      </c>
      <c r="B50" t="str">
        <f>INDEX(Matrix_Distance!$B$1:$AX$1,0,MATCH(SMALL(Matrix_Distance!$B49:$AX49,1),Matrix_Distance!$B49:$AX49,0))</f>
        <v>KING'S LYNN</v>
      </c>
      <c r="C50" t="str">
        <f>INDEX(Matrix_Distance!$B$1:$AX$1,0,MATCH(SMALL(Matrix_Distance!$B49:$AX49,2),Matrix_Distance!$B49:$AX49,0))</f>
        <v>WATLINGTON</v>
      </c>
      <c r="D50" t="str">
        <f>INDEX(Matrix_Distance!$B$1:$AX$1,0,MATCH(SMALL(Matrix_Distance!$B49:$AX49,3),Matrix_Distance!$B49:$AX49,0))</f>
        <v>DOWNHAM MARKET</v>
      </c>
      <c r="E50" t="str">
        <f>INDEX(Matrix_Distance!$B$1:$AX$1,0,MATCH(SMALL(Matrix_Distance!$B49:$AX49,4),Matrix_Distance!$B49:$AX49,0))</f>
        <v>MARCH</v>
      </c>
      <c r="F50" t="str">
        <f>INDEX(Matrix_Distance!$B$1:$AX$1,0,MATCH(SMALL(Matrix_Distance!$B49:$AX49,5),Matrix_Distance!$B49:$AX49,0))</f>
        <v>LITTLEPORT</v>
      </c>
      <c r="G50" s="1">
        <f>SMALL(Matrix_Distance!$B49:$AX49,1)/1000</f>
        <v>0.1183236007734591</v>
      </c>
      <c r="H50" s="1">
        <f>SMALL(Matrix_Distance!$B49:$AX49,2)/1000</f>
        <v>9.0948213481079314</v>
      </c>
      <c r="I50" s="1">
        <f>SMALL(Matrix_Distance!$B49:$AX49,3)/1000</f>
        <v>16.888440081061344</v>
      </c>
      <c r="J50" s="1">
        <f>SMALL(Matrix_Distance!$B49:$AX49,4)/1000</f>
        <v>30.280323524467153</v>
      </c>
      <c r="K50" s="1">
        <f>SMALL(Matrix_Distance!$B49:$AX49,5)/1000</f>
        <v>32.977144924406382</v>
      </c>
      <c r="L50" t="str">
        <f>VLOOKUP(B50,'Station List'!$A$2:$B$51,2,0)</f>
        <v>Main</v>
      </c>
      <c r="M50" t="str">
        <f>VLOOKUP(C50,'Station List'!$A$2:$B$51,2,0)</f>
        <v>local</v>
      </c>
      <c r="N50" t="str">
        <f>VLOOKUP(D50,'Station List'!$A$2:$B$51,2,0)</f>
        <v>local</v>
      </c>
      <c r="O50" t="str">
        <f>VLOOKUP(E50,'Station List'!$A$2:$B$51,2,0)</f>
        <v>local</v>
      </c>
      <c r="P50" t="str">
        <f>VLOOKUP(F50,'Station List'!$A$2:$B$51,2,0)</f>
        <v>local</v>
      </c>
      <c r="Q50">
        <f t="shared" si="1"/>
        <v>1</v>
      </c>
      <c r="R50" s="1">
        <f t="shared" si="2"/>
        <v>8.9764977473344718</v>
      </c>
      <c r="S50" t="b">
        <f t="shared" ca="1" si="3"/>
        <v>1</v>
      </c>
      <c r="T50">
        <f t="shared" si="4"/>
        <v>1</v>
      </c>
      <c r="U50" s="1">
        <f t="shared" ca="1" si="5"/>
        <v>0</v>
      </c>
      <c r="V50">
        <f t="shared" ca="1" si="6"/>
        <v>100</v>
      </c>
      <c r="W50" t="str">
        <f t="shared" ca="1" si="7"/>
        <v/>
      </c>
      <c r="X50" s="1">
        <f t="shared" ca="1" si="0"/>
        <v>100</v>
      </c>
      <c r="Y50" s="1">
        <f t="shared" si="8"/>
        <v>0</v>
      </c>
      <c r="Z50" s="1">
        <f t="shared" si="9"/>
        <v>0</v>
      </c>
      <c r="AA50" s="1">
        <f t="shared" si="10"/>
        <v>0</v>
      </c>
      <c r="AB50" s="1">
        <f t="shared" si="11"/>
        <v>0</v>
      </c>
      <c r="AC50">
        <f t="shared" ca="1" si="12"/>
        <v>4</v>
      </c>
    </row>
    <row r="51" spans="1:29" x14ac:dyDescent="0.3">
      <c r="A51">
        <v>601</v>
      </c>
      <c r="B51" t="str">
        <f>INDEX(Matrix_Distance!$B$1:$AX$1,0,MATCH(SMALL(Matrix_Distance!$B50:$AX50,1),Matrix_Distance!$B50:$AX50,0))</f>
        <v>KING'S LYNN</v>
      </c>
      <c r="C51" t="str">
        <f>INDEX(Matrix_Distance!$B$1:$AX$1,0,MATCH(SMALL(Matrix_Distance!$B50:$AX50,2),Matrix_Distance!$B50:$AX50,0))</f>
        <v>WATLINGTON</v>
      </c>
      <c r="D51" t="str">
        <f>INDEX(Matrix_Distance!$B$1:$AX$1,0,MATCH(SMALL(Matrix_Distance!$B50:$AX50,3),Matrix_Distance!$B50:$AX50,0))</f>
        <v>DOWNHAM MARKET</v>
      </c>
      <c r="E51" t="str">
        <f>INDEX(Matrix_Distance!$B$1:$AX$1,0,MATCH(SMALL(Matrix_Distance!$B50:$AX50,4),Matrix_Distance!$B50:$AX50,0))</f>
        <v>MARCH</v>
      </c>
      <c r="F51" t="str">
        <f>INDEX(Matrix_Distance!$B$1:$AX$1,0,MATCH(SMALL(Matrix_Distance!$B50:$AX50,5),Matrix_Distance!$B50:$AX50,0))</f>
        <v>LITTLEPORT</v>
      </c>
      <c r="G51" s="1">
        <f>SMALL(Matrix_Distance!$B50:$AX50,1)/1000</f>
        <v>3.1646653906060873</v>
      </c>
      <c r="H51" s="1">
        <f>SMALL(Matrix_Distance!$B50:$AX50,2)/1000</f>
        <v>5.9316311781836104</v>
      </c>
      <c r="I51" s="1">
        <f>SMALL(Matrix_Distance!$B50:$AX50,3)/1000</f>
        <v>13.718987129216188</v>
      </c>
      <c r="J51" s="1">
        <f>SMALL(Matrix_Distance!$B50:$AX50,4)/1000</f>
        <v>27.47317058707274</v>
      </c>
      <c r="K51" s="1">
        <f>SMALL(Matrix_Distance!$B50:$AX50,5)/1000</f>
        <v>29.792912537805055</v>
      </c>
      <c r="L51" t="str">
        <f>VLOOKUP(B51,'Station List'!$A$2:$B$51,2,0)</f>
        <v>Main</v>
      </c>
      <c r="M51" t="str">
        <f>VLOOKUP(C51,'Station List'!$A$2:$B$51,2,0)</f>
        <v>local</v>
      </c>
      <c r="N51" t="str">
        <f>VLOOKUP(D51,'Station List'!$A$2:$B$51,2,0)</f>
        <v>local</v>
      </c>
      <c r="O51" t="str">
        <f>VLOOKUP(E51,'Station List'!$A$2:$B$51,2,0)</f>
        <v>local</v>
      </c>
      <c r="P51" t="str">
        <f>VLOOKUP(F51,'Station List'!$A$2:$B$51,2,0)</f>
        <v>local</v>
      </c>
      <c r="Q51">
        <f t="shared" si="1"/>
        <v>1</v>
      </c>
      <c r="R51" s="1">
        <f t="shared" si="2"/>
        <v>2.7669657875775231</v>
      </c>
      <c r="S51" t="b">
        <f t="shared" ca="1" si="3"/>
        <v>1</v>
      </c>
      <c r="T51">
        <f t="shared" si="4"/>
        <v>1</v>
      </c>
      <c r="U51" s="1">
        <f t="shared" ca="1" si="5"/>
        <v>0</v>
      </c>
      <c r="V51">
        <f t="shared" ca="1" si="6"/>
        <v>100</v>
      </c>
      <c r="W51" t="str">
        <f t="shared" ca="1" si="7"/>
        <v/>
      </c>
      <c r="X51" s="1">
        <f t="shared" ca="1" si="0"/>
        <v>100</v>
      </c>
      <c r="Y51" s="1">
        <f t="shared" si="8"/>
        <v>0</v>
      </c>
      <c r="Z51" s="1">
        <f t="shared" si="9"/>
        <v>0</v>
      </c>
      <c r="AA51" s="1">
        <f t="shared" si="10"/>
        <v>0</v>
      </c>
      <c r="AB51" s="1">
        <f t="shared" si="11"/>
        <v>0</v>
      </c>
      <c r="AC51">
        <f t="shared" ca="1" si="12"/>
        <v>4</v>
      </c>
    </row>
    <row r="52" spans="1:29" x14ac:dyDescent="0.3">
      <c r="A52">
        <v>602</v>
      </c>
      <c r="B52" t="str">
        <f>INDEX(Matrix_Distance!$B$1:$AX$1,0,MATCH(SMALL(Matrix_Distance!$B51:$AX51,1),Matrix_Distance!$B51:$AX51,0))</f>
        <v>KING'S LYNN</v>
      </c>
      <c r="C52" t="str">
        <f>INDEX(Matrix_Distance!$B$1:$AX$1,0,MATCH(SMALL(Matrix_Distance!$B51:$AX51,2),Matrix_Distance!$B51:$AX51,0))</f>
        <v>WATLINGTON</v>
      </c>
      <c r="D52" t="str">
        <f>INDEX(Matrix_Distance!$B$1:$AX$1,0,MATCH(SMALL(Matrix_Distance!$B51:$AX51,3),Matrix_Distance!$B51:$AX51,0))</f>
        <v>DOWNHAM MARKET</v>
      </c>
      <c r="E52" t="str">
        <f>INDEX(Matrix_Distance!$B$1:$AX$1,0,MATCH(SMALL(Matrix_Distance!$B51:$AX51,4),Matrix_Distance!$B51:$AX51,0))</f>
        <v>MARCH</v>
      </c>
      <c r="F52" t="str">
        <f>INDEX(Matrix_Distance!$B$1:$AX$1,0,MATCH(SMALL(Matrix_Distance!$B51:$AX51,5),Matrix_Distance!$B51:$AX51,0))</f>
        <v>LITTLEPORT</v>
      </c>
      <c r="G52" s="1">
        <f>SMALL(Matrix_Distance!$B51:$AX51,1)/1000</f>
        <v>1.3943082853156823</v>
      </c>
      <c r="H52" s="1">
        <f>SMALL(Matrix_Distance!$B51:$AX51,2)/1000</f>
        <v>8.3505982344979159</v>
      </c>
      <c r="I52" s="1">
        <f>SMALL(Matrix_Distance!$B51:$AX51,3)/1000</f>
        <v>16.107202773032917</v>
      </c>
      <c r="J52" s="1">
        <f>SMALL(Matrix_Distance!$B51:$AX51,4)/1000</f>
        <v>30.248512537749665</v>
      </c>
      <c r="K52" s="1">
        <f>SMALL(Matrix_Distance!$B51:$AX51,5)/1000</f>
        <v>32.204672995161772</v>
      </c>
      <c r="L52" t="str">
        <f>VLOOKUP(B52,'Station List'!$A$2:$B$51,2,0)</f>
        <v>Main</v>
      </c>
      <c r="M52" t="str">
        <f>VLOOKUP(C52,'Station List'!$A$2:$B$51,2,0)</f>
        <v>local</v>
      </c>
      <c r="N52" t="str">
        <f>VLOOKUP(D52,'Station List'!$A$2:$B$51,2,0)</f>
        <v>local</v>
      </c>
      <c r="O52" t="str">
        <f>VLOOKUP(E52,'Station List'!$A$2:$B$51,2,0)</f>
        <v>local</v>
      </c>
      <c r="P52" t="str">
        <f>VLOOKUP(F52,'Station List'!$A$2:$B$51,2,0)</f>
        <v>local</v>
      </c>
      <c r="Q52">
        <f t="shared" si="1"/>
        <v>1</v>
      </c>
      <c r="R52" s="1">
        <f t="shared" si="2"/>
        <v>6.9562899491822332</v>
      </c>
      <c r="S52" t="b">
        <f t="shared" ca="1" si="3"/>
        <v>1</v>
      </c>
      <c r="T52">
        <f t="shared" si="4"/>
        <v>1</v>
      </c>
      <c r="U52" s="1">
        <f t="shared" ca="1" si="5"/>
        <v>0</v>
      </c>
      <c r="V52">
        <f t="shared" ca="1" si="6"/>
        <v>100</v>
      </c>
      <c r="W52" t="str">
        <f t="shared" ca="1" si="7"/>
        <v/>
      </c>
      <c r="X52" s="1">
        <f t="shared" ca="1" si="0"/>
        <v>100</v>
      </c>
      <c r="Y52" s="1">
        <f t="shared" si="8"/>
        <v>0</v>
      </c>
      <c r="Z52" s="1">
        <f t="shared" si="9"/>
        <v>0</v>
      </c>
      <c r="AA52" s="1">
        <f t="shared" si="10"/>
        <v>0</v>
      </c>
      <c r="AB52" s="1">
        <f t="shared" si="11"/>
        <v>0</v>
      </c>
      <c r="AC52">
        <f t="shared" ca="1" si="12"/>
        <v>4</v>
      </c>
    </row>
    <row r="53" spans="1:29" x14ac:dyDescent="0.3">
      <c r="A53">
        <v>603</v>
      </c>
      <c r="B53" t="str">
        <f>INDEX(Matrix_Distance!$B$1:$AX$1,0,MATCH(SMALL(Matrix_Distance!$B52:$AX52,1),Matrix_Distance!$B52:$AX52,0))</f>
        <v>KING'S LYNN</v>
      </c>
      <c r="C53" t="str">
        <f>INDEX(Matrix_Distance!$B$1:$AX$1,0,MATCH(SMALL(Matrix_Distance!$B52:$AX52,2),Matrix_Distance!$B52:$AX52,0))</f>
        <v>WATLINGTON</v>
      </c>
      <c r="D53" t="str">
        <f>INDEX(Matrix_Distance!$B$1:$AX$1,0,MATCH(SMALL(Matrix_Distance!$B52:$AX52,3),Matrix_Distance!$B52:$AX52,0))</f>
        <v>DOWNHAM MARKET</v>
      </c>
      <c r="E53" t="str">
        <f>INDEX(Matrix_Distance!$B$1:$AX$1,0,MATCH(SMALL(Matrix_Distance!$B52:$AX52,4),Matrix_Distance!$B52:$AX52,0))</f>
        <v>MARCH</v>
      </c>
      <c r="F53" t="str">
        <f>INDEX(Matrix_Distance!$B$1:$AX$1,0,MATCH(SMALL(Matrix_Distance!$B52:$AX52,5),Matrix_Distance!$B52:$AX52,0))</f>
        <v>LITTLEPORT</v>
      </c>
      <c r="G53" s="1">
        <f>SMALL(Matrix_Distance!$B52:$AX52,1)/1000</f>
        <v>1.4602565851589109</v>
      </c>
      <c r="H53" s="1">
        <f>SMALL(Matrix_Distance!$B52:$AX52,2)/1000</f>
        <v>7.8849720046427407</v>
      </c>
      <c r="I53" s="1">
        <f>SMALL(Matrix_Distance!$B52:$AX52,3)/1000</f>
        <v>15.659231479596928</v>
      </c>
      <c r="J53" s="1">
        <f>SMALL(Matrix_Distance!$B52:$AX52,4)/1000</f>
        <v>29.699057996279929</v>
      </c>
      <c r="K53" s="1">
        <f>SMALL(Matrix_Distance!$B52:$AX52,5)/1000</f>
        <v>31.75763440978093</v>
      </c>
      <c r="L53" t="str">
        <f>VLOOKUP(B53,'Station List'!$A$2:$B$51,2,0)</f>
        <v>Main</v>
      </c>
      <c r="M53" t="str">
        <f>VLOOKUP(C53,'Station List'!$A$2:$B$51,2,0)</f>
        <v>local</v>
      </c>
      <c r="N53" t="str">
        <f>VLOOKUP(D53,'Station List'!$A$2:$B$51,2,0)</f>
        <v>local</v>
      </c>
      <c r="O53" t="str">
        <f>VLOOKUP(E53,'Station List'!$A$2:$B$51,2,0)</f>
        <v>local</v>
      </c>
      <c r="P53" t="str">
        <f>VLOOKUP(F53,'Station List'!$A$2:$B$51,2,0)</f>
        <v>local</v>
      </c>
      <c r="Q53">
        <f t="shared" si="1"/>
        <v>1</v>
      </c>
      <c r="R53" s="1">
        <f t="shared" si="2"/>
        <v>6.4247154194838298</v>
      </c>
      <c r="S53" t="b">
        <f t="shared" ca="1" si="3"/>
        <v>1</v>
      </c>
      <c r="T53">
        <f t="shared" si="4"/>
        <v>1</v>
      </c>
      <c r="U53" s="1">
        <f t="shared" ca="1" si="5"/>
        <v>0</v>
      </c>
      <c r="V53">
        <f t="shared" ca="1" si="6"/>
        <v>100</v>
      </c>
      <c r="W53" t="str">
        <f t="shared" ca="1" si="7"/>
        <v/>
      </c>
      <c r="X53" s="1">
        <f t="shared" ca="1" si="0"/>
        <v>100</v>
      </c>
      <c r="Y53" s="1">
        <f t="shared" si="8"/>
        <v>0</v>
      </c>
      <c r="Z53" s="1">
        <f t="shared" si="9"/>
        <v>0</v>
      </c>
      <c r="AA53" s="1">
        <f t="shared" si="10"/>
        <v>0</v>
      </c>
      <c r="AB53" s="1">
        <f t="shared" si="11"/>
        <v>0</v>
      </c>
      <c r="AC53">
        <f t="shared" ca="1" si="12"/>
        <v>4</v>
      </c>
    </row>
    <row r="54" spans="1:29" x14ac:dyDescent="0.3">
      <c r="A54">
        <v>604</v>
      </c>
      <c r="B54" t="str">
        <f>INDEX(Matrix_Distance!$B$1:$AX$1,0,MATCH(SMALL(Matrix_Distance!$B53:$AX53,1),Matrix_Distance!$B53:$AX53,0))</f>
        <v>KING'S LYNN</v>
      </c>
      <c r="C54" t="str">
        <f>INDEX(Matrix_Distance!$B$1:$AX$1,0,MATCH(SMALL(Matrix_Distance!$B53:$AX53,2),Matrix_Distance!$B53:$AX53,0))</f>
        <v>WATLINGTON</v>
      </c>
      <c r="D54" t="str">
        <f>INDEX(Matrix_Distance!$B$1:$AX$1,0,MATCH(SMALL(Matrix_Distance!$B53:$AX53,3),Matrix_Distance!$B53:$AX53,0))</f>
        <v>DOWNHAM MARKET</v>
      </c>
      <c r="E54" t="str">
        <f>INDEX(Matrix_Distance!$B$1:$AX$1,0,MATCH(SMALL(Matrix_Distance!$B53:$AX53,4),Matrix_Distance!$B53:$AX53,0))</f>
        <v>MARCH</v>
      </c>
      <c r="F54" t="str">
        <f>INDEX(Matrix_Distance!$B$1:$AX$1,0,MATCH(SMALL(Matrix_Distance!$B53:$AX53,5),Matrix_Distance!$B53:$AX53,0))</f>
        <v>LITTLEPORT</v>
      </c>
      <c r="G54" s="1">
        <f>SMALL(Matrix_Distance!$B53:$AX53,1)/1000</f>
        <v>1.6957682254659583</v>
      </c>
      <c r="H54" s="1">
        <f>SMALL(Matrix_Distance!$B53:$AX53,2)/1000</f>
        <v>7.5162630657794161</v>
      </c>
      <c r="I54" s="1">
        <f>SMALL(Matrix_Distance!$B53:$AX53,3)/1000</f>
        <v>15.297287669766799</v>
      </c>
      <c r="J54" s="1">
        <f>SMALL(Matrix_Distance!$B53:$AX53,4)/1000</f>
        <v>29.314227796522268</v>
      </c>
      <c r="K54" s="1">
        <f>SMALL(Matrix_Distance!$B53:$AX53,5)/1000</f>
        <v>31.394957203431602</v>
      </c>
      <c r="L54" t="str">
        <f>VLOOKUP(B54,'Station List'!$A$2:$B$51,2,0)</f>
        <v>Main</v>
      </c>
      <c r="M54" t="str">
        <f>VLOOKUP(C54,'Station List'!$A$2:$B$51,2,0)</f>
        <v>local</v>
      </c>
      <c r="N54" t="str">
        <f>VLOOKUP(D54,'Station List'!$A$2:$B$51,2,0)</f>
        <v>local</v>
      </c>
      <c r="O54" t="str">
        <f>VLOOKUP(E54,'Station List'!$A$2:$B$51,2,0)</f>
        <v>local</v>
      </c>
      <c r="P54" t="str">
        <f>VLOOKUP(F54,'Station List'!$A$2:$B$51,2,0)</f>
        <v>local</v>
      </c>
      <c r="Q54">
        <f t="shared" si="1"/>
        <v>1</v>
      </c>
      <c r="R54" s="1">
        <f t="shared" si="2"/>
        <v>5.820494840313458</v>
      </c>
      <c r="S54" t="b">
        <f t="shared" ca="1" si="3"/>
        <v>1</v>
      </c>
      <c r="T54">
        <f t="shared" si="4"/>
        <v>1</v>
      </c>
      <c r="U54" s="1">
        <f t="shared" ca="1" si="5"/>
        <v>0</v>
      </c>
      <c r="V54">
        <f t="shared" ca="1" si="6"/>
        <v>100</v>
      </c>
      <c r="W54" t="str">
        <f t="shared" ca="1" si="7"/>
        <v/>
      </c>
      <c r="X54" s="1">
        <f t="shared" ca="1" si="0"/>
        <v>100</v>
      </c>
      <c r="Y54" s="1">
        <f t="shared" si="8"/>
        <v>0</v>
      </c>
      <c r="Z54" s="1">
        <f t="shared" si="9"/>
        <v>0</v>
      </c>
      <c r="AA54" s="1">
        <f t="shared" si="10"/>
        <v>0</v>
      </c>
      <c r="AB54" s="1">
        <f t="shared" si="11"/>
        <v>0</v>
      </c>
      <c r="AC54">
        <f t="shared" ca="1" si="12"/>
        <v>4</v>
      </c>
    </row>
    <row r="55" spans="1:29" x14ac:dyDescent="0.3">
      <c r="A55">
        <v>605</v>
      </c>
      <c r="B55" t="str">
        <f>INDEX(Matrix_Distance!$B$1:$AX$1,0,MATCH(SMALL(Matrix_Distance!$B54:$AX54,1),Matrix_Distance!$B54:$AX54,0))</f>
        <v>KING'S LYNN</v>
      </c>
      <c r="C55" t="str">
        <f>INDEX(Matrix_Distance!$B$1:$AX$1,0,MATCH(SMALL(Matrix_Distance!$B54:$AX54,2),Matrix_Distance!$B54:$AX54,0))</f>
        <v>WATLINGTON</v>
      </c>
      <c r="D55" t="str">
        <f>INDEX(Matrix_Distance!$B$1:$AX$1,0,MATCH(SMALL(Matrix_Distance!$B54:$AX54,3),Matrix_Distance!$B54:$AX54,0))</f>
        <v>DOWNHAM MARKET</v>
      </c>
      <c r="E55" t="str">
        <f>INDEX(Matrix_Distance!$B$1:$AX$1,0,MATCH(SMALL(Matrix_Distance!$B54:$AX54,4),Matrix_Distance!$B54:$AX54,0))</f>
        <v>MARCH</v>
      </c>
      <c r="F55" t="str">
        <f>INDEX(Matrix_Distance!$B$1:$AX$1,0,MATCH(SMALL(Matrix_Distance!$B54:$AX54,5),Matrix_Distance!$B54:$AX54,0))</f>
        <v>LITTLEPORT</v>
      </c>
      <c r="G55" s="1">
        <f>SMALL(Matrix_Distance!$B54:$AX54,1)/1000</f>
        <v>2.3163274670261886</v>
      </c>
      <c r="H55" s="1">
        <f>SMALL(Matrix_Distance!$B54:$AX54,2)/1000</f>
        <v>6.8417637896963246</v>
      </c>
      <c r="I55" s="1">
        <f>SMALL(Matrix_Distance!$B54:$AX54,3)/1000</f>
        <v>14.623742247851588</v>
      </c>
      <c r="J55" s="1">
        <f>SMALL(Matrix_Distance!$B54:$AX54,4)/1000</f>
        <v>28.75168447702497</v>
      </c>
      <c r="K55" s="1">
        <f>SMALL(Matrix_Distance!$B54:$AX54,5)/1000</f>
        <v>30.721137150589033</v>
      </c>
      <c r="L55" t="str">
        <f>VLOOKUP(B55,'Station List'!$A$2:$B$51,2,0)</f>
        <v>Main</v>
      </c>
      <c r="M55" t="str">
        <f>VLOOKUP(C55,'Station List'!$A$2:$B$51,2,0)</f>
        <v>local</v>
      </c>
      <c r="N55" t="str">
        <f>VLOOKUP(D55,'Station List'!$A$2:$B$51,2,0)</f>
        <v>local</v>
      </c>
      <c r="O55" t="str">
        <f>VLOOKUP(E55,'Station List'!$A$2:$B$51,2,0)</f>
        <v>local</v>
      </c>
      <c r="P55" t="str">
        <f>VLOOKUP(F55,'Station List'!$A$2:$B$51,2,0)</f>
        <v>local</v>
      </c>
      <c r="Q55">
        <f t="shared" si="1"/>
        <v>1</v>
      </c>
      <c r="R55" s="1">
        <f t="shared" si="2"/>
        <v>4.525436322670136</v>
      </c>
      <c r="S55" t="b">
        <f t="shared" ca="1" si="3"/>
        <v>1</v>
      </c>
      <c r="T55">
        <f t="shared" si="4"/>
        <v>1</v>
      </c>
      <c r="U55" s="1">
        <f t="shared" ca="1" si="5"/>
        <v>0</v>
      </c>
      <c r="V55">
        <f t="shared" ca="1" si="6"/>
        <v>100</v>
      </c>
      <c r="W55" t="str">
        <f t="shared" ca="1" si="7"/>
        <v/>
      </c>
      <c r="X55" s="1">
        <f t="shared" ca="1" si="0"/>
        <v>100</v>
      </c>
      <c r="Y55" s="1">
        <f t="shared" si="8"/>
        <v>0</v>
      </c>
      <c r="Z55" s="1">
        <f t="shared" si="9"/>
        <v>0</v>
      </c>
      <c r="AA55" s="1">
        <f t="shared" si="10"/>
        <v>0</v>
      </c>
      <c r="AB55" s="1">
        <f t="shared" si="11"/>
        <v>0</v>
      </c>
      <c r="AC55">
        <f t="shared" ca="1" si="12"/>
        <v>4</v>
      </c>
    </row>
    <row r="56" spans="1:29" x14ac:dyDescent="0.3">
      <c r="A56">
        <v>606</v>
      </c>
      <c r="B56" t="str">
        <f>INDEX(Matrix_Distance!$B$1:$AX$1,0,MATCH(SMALL(Matrix_Distance!$B55:$AX55,1),Matrix_Distance!$B55:$AX55,0))</f>
        <v>KING'S LYNN</v>
      </c>
      <c r="C56" t="str">
        <f>INDEX(Matrix_Distance!$B$1:$AX$1,0,MATCH(SMALL(Matrix_Distance!$B55:$AX55,2),Matrix_Distance!$B55:$AX55,0))</f>
        <v>WATLINGTON</v>
      </c>
      <c r="D56" t="str">
        <f>INDEX(Matrix_Distance!$B$1:$AX$1,0,MATCH(SMALL(Matrix_Distance!$B55:$AX55,3),Matrix_Distance!$B55:$AX55,0))</f>
        <v>DOWNHAM MARKET</v>
      </c>
      <c r="E56" t="str">
        <f>INDEX(Matrix_Distance!$B$1:$AX$1,0,MATCH(SMALL(Matrix_Distance!$B55:$AX55,4),Matrix_Distance!$B55:$AX55,0))</f>
        <v>MARCH</v>
      </c>
      <c r="F56" t="str">
        <f>INDEX(Matrix_Distance!$B$1:$AX$1,0,MATCH(SMALL(Matrix_Distance!$B55:$AX55,5),Matrix_Distance!$B55:$AX55,0))</f>
        <v>LITTLEPORT</v>
      </c>
      <c r="G56" s="1">
        <f>SMALL(Matrix_Distance!$B55:$AX55,1)/1000</f>
        <v>4.6962424931534246</v>
      </c>
      <c r="H56" s="1">
        <f>SMALL(Matrix_Distance!$B55:$AX55,2)/1000</f>
        <v>5.4063099313672103</v>
      </c>
      <c r="I56" s="1">
        <f>SMALL(Matrix_Distance!$B55:$AX55,3)/1000</f>
        <v>12.917128254050878</v>
      </c>
      <c r="J56" s="1">
        <f>SMALL(Matrix_Distance!$B55:$AX55,4)/1000</f>
        <v>28.448992647656237</v>
      </c>
      <c r="K56" s="1">
        <f>SMALL(Matrix_Distance!$B55:$AX55,5)/1000</f>
        <v>28.965958801415528</v>
      </c>
      <c r="L56" t="str">
        <f>VLOOKUP(B56,'Station List'!$A$2:$B$51,2,0)</f>
        <v>Main</v>
      </c>
      <c r="M56" t="str">
        <f>VLOOKUP(C56,'Station List'!$A$2:$B$51,2,0)</f>
        <v>local</v>
      </c>
      <c r="N56" t="str">
        <f>VLOOKUP(D56,'Station List'!$A$2:$B$51,2,0)</f>
        <v>local</v>
      </c>
      <c r="O56" t="str">
        <f>VLOOKUP(E56,'Station List'!$A$2:$B$51,2,0)</f>
        <v>local</v>
      </c>
      <c r="P56" t="str">
        <f>VLOOKUP(F56,'Station List'!$A$2:$B$51,2,0)</f>
        <v>local</v>
      </c>
      <c r="Q56">
        <f t="shared" si="1"/>
        <v>1</v>
      </c>
      <c r="R56" s="1">
        <f t="shared" si="2"/>
        <v>0.71006743821378571</v>
      </c>
      <c r="S56" t="b">
        <f t="shared" ca="1" si="3"/>
        <v>1</v>
      </c>
      <c r="T56">
        <f t="shared" si="4"/>
        <v>1</v>
      </c>
      <c r="U56" s="1">
        <f t="shared" ca="1" si="5"/>
        <v>0</v>
      </c>
      <c r="V56">
        <f t="shared" ca="1" si="6"/>
        <v>100</v>
      </c>
      <c r="W56" t="str">
        <f t="shared" ca="1" si="7"/>
        <v/>
      </c>
      <c r="X56" s="1">
        <f t="shared" ca="1" si="0"/>
        <v>100</v>
      </c>
      <c r="Y56" s="1">
        <f t="shared" si="8"/>
        <v>0</v>
      </c>
      <c r="Z56" s="1">
        <f t="shared" si="9"/>
        <v>0</v>
      </c>
      <c r="AA56" s="1">
        <f t="shared" si="10"/>
        <v>0</v>
      </c>
      <c r="AB56" s="1">
        <f t="shared" si="11"/>
        <v>0</v>
      </c>
      <c r="AC56">
        <f t="shared" ca="1" si="12"/>
        <v>4</v>
      </c>
    </row>
    <row r="57" spans="1:29" x14ac:dyDescent="0.3">
      <c r="A57">
        <v>607</v>
      </c>
      <c r="B57" t="str">
        <f>INDEX(Matrix_Distance!$B$1:$AX$1,0,MATCH(SMALL(Matrix_Distance!$B56:$AX56,1),Matrix_Distance!$B56:$AX56,0))</f>
        <v>KING'S LYNN</v>
      </c>
      <c r="C57" t="str">
        <f>INDEX(Matrix_Distance!$B$1:$AX$1,0,MATCH(SMALL(Matrix_Distance!$B56:$AX56,2),Matrix_Distance!$B56:$AX56,0))</f>
        <v>WATLINGTON</v>
      </c>
      <c r="D57" t="str">
        <f>INDEX(Matrix_Distance!$B$1:$AX$1,0,MATCH(SMALL(Matrix_Distance!$B56:$AX56,3),Matrix_Distance!$B56:$AX56,0))</f>
        <v>DOWNHAM MARKET</v>
      </c>
      <c r="E57" t="str">
        <f>INDEX(Matrix_Distance!$B$1:$AX$1,0,MATCH(SMALL(Matrix_Distance!$B56:$AX56,4),Matrix_Distance!$B56:$AX56,0))</f>
        <v>MARCH</v>
      </c>
      <c r="F57" t="str">
        <f>INDEX(Matrix_Distance!$B$1:$AX$1,0,MATCH(SMALL(Matrix_Distance!$B56:$AX56,5),Matrix_Distance!$B56:$AX56,0))</f>
        <v>LITTLEPORT</v>
      </c>
      <c r="G57" s="1">
        <f>SMALL(Matrix_Distance!$B56:$AX56,1)/1000</f>
        <v>2.233084717268929</v>
      </c>
      <c r="H57" s="1">
        <f>SMALL(Matrix_Distance!$B56:$AX56,2)/1000</f>
        <v>11.065548987465549</v>
      </c>
      <c r="I57" s="1">
        <f>SMALL(Matrix_Distance!$B56:$AX56,3)/1000</f>
        <v>18.836161504181241</v>
      </c>
      <c r="J57" s="1">
        <f>SMALL(Matrix_Distance!$B56:$AX56,4)/1000</f>
        <v>31.193669479982617</v>
      </c>
      <c r="K57" s="1">
        <f>SMALL(Matrix_Distance!$B56:$AX56,5)/1000</f>
        <v>34.878508447542622</v>
      </c>
      <c r="L57" t="str">
        <f>VLOOKUP(B57,'Station List'!$A$2:$B$51,2,0)</f>
        <v>Main</v>
      </c>
      <c r="M57" t="str">
        <f>VLOOKUP(C57,'Station List'!$A$2:$B$51,2,0)</f>
        <v>local</v>
      </c>
      <c r="N57" t="str">
        <f>VLOOKUP(D57,'Station List'!$A$2:$B$51,2,0)</f>
        <v>local</v>
      </c>
      <c r="O57" t="str">
        <f>VLOOKUP(E57,'Station List'!$A$2:$B$51,2,0)</f>
        <v>local</v>
      </c>
      <c r="P57" t="str">
        <f>VLOOKUP(F57,'Station List'!$A$2:$B$51,2,0)</f>
        <v>local</v>
      </c>
      <c r="Q57">
        <f t="shared" si="1"/>
        <v>1</v>
      </c>
      <c r="R57" s="1">
        <f t="shared" si="2"/>
        <v>8.8324642701966205</v>
      </c>
      <c r="S57" t="b">
        <f t="shared" ca="1" si="3"/>
        <v>1</v>
      </c>
      <c r="T57">
        <f t="shared" si="4"/>
        <v>1</v>
      </c>
      <c r="U57" s="1">
        <f t="shared" ca="1" si="5"/>
        <v>0</v>
      </c>
      <c r="V57">
        <f t="shared" ca="1" si="6"/>
        <v>100</v>
      </c>
      <c r="W57" t="str">
        <f t="shared" ca="1" si="7"/>
        <v/>
      </c>
      <c r="X57" s="1">
        <f t="shared" ca="1" si="0"/>
        <v>100</v>
      </c>
      <c r="Y57" s="1">
        <f t="shared" si="8"/>
        <v>0</v>
      </c>
      <c r="Z57" s="1">
        <f t="shared" si="9"/>
        <v>0</v>
      </c>
      <c r="AA57" s="1">
        <f t="shared" si="10"/>
        <v>0</v>
      </c>
      <c r="AB57" s="1">
        <f t="shared" si="11"/>
        <v>0</v>
      </c>
      <c r="AC57">
        <f t="shared" ca="1" si="12"/>
        <v>4</v>
      </c>
    </row>
    <row r="58" spans="1:29" x14ac:dyDescent="0.3">
      <c r="A58">
        <v>608</v>
      </c>
      <c r="B58" t="str">
        <f>INDEX(Matrix_Distance!$B$1:$AX$1,0,MATCH(SMALL(Matrix_Distance!$B57:$AX57,1),Matrix_Distance!$B57:$AX57,0))</f>
        <v>KING'S LYNN</v>
      </c>
      <c r="C58" t="str">
        <f>INDEX(Matrix_Distance!$B$1:$AX$1,0,MATCH(SMALL(Matrix_Distance!$B57:$AX57,2),Matrix_Distance!$B57:$AX57,0))</f>
        <v>WATLINGTON</v>
      </c>
      <c r="D58" t="str">
        <f>INDEX(Matrix_Distance!$B$1:$AX$1,0,MATCH(SMALL(Matrix_Distance!$B57:$AX57,3),Matrix_Distance!$B57:$AX57,0))</f>
        <v>DOWNHAM MARKET</v>
      </c>
      <c r="E58" t="str">
        <f>INDEX(Matrix_Distance!$B$1:$AX$1,0,MATCH(SMALL(Matrix_Distance!$B57:$AX57,4),Matrix_Distance!$B57:$AX57,0))</f>
        <v>MARCH</v>
      </c>
      <c r="F58" t="str">
        <f>INDEX(Matrix_Distance!$B$1:$AX$1,0,MATCH(SMALL(Matrix_Distance!$B57:$AX57,5),Matrix_Distance!$B57:$AX57,0))</f>
        <v>LITTLEPORT</v>
      </c>
      <c r="G58" s="1">
        <f>SMALL(Matrix_Distance!$B57:$AX57,1)/1000</f>
        <v>1.0755019732664506</v>
      </c>
      <c r="H58" s="1">
        <f>SMALL(Matrix_Distance!$B57:$AX57,2)/1000</f>
        <v>9.9146927796074369</v>
      </c>
      <c r="I58" s="1">
        <f>SMALL(Matrix_Distance!$B57:$AX57,3)/1000</f>
        <v>17.697467116273991</v>
      </c>
      <c r="J58" s="1">
        <f>SMALL(Matrix_Distance!$B57:$AX57,4)/1000</f>
        <v>30.474027227565429</v>
      </c>
      <c r="K58" s="1">
        <f>SMALL(Matrix_Distance!$B57:$AX57,5)/1000</f>
        <v>33.758325822014662</v>
      </c>
      <c r="L58" t="str">
        <f>VLOOKUP(B58,'Station List'!$A$2:$B$51,2,0)</f>
        <v>Main</v>
      </c>
      <c r="M58" t="str">
        <f>VLOOKUP(C58,'Station List'!$A$2:$B$51,2,0)</f>
        <v>local</v>
      </c>
      <c r="N58" t="str">
        <f>VLOOKUP(D58,'Station List'!$A$2:$B$51,2,0)</f>
        <v>local</v>
      </c>
      <c r="O58" t="str">
        <f>VLOOKUP(E58,'Station List'!$A$2:$B$51,2,0)</f>
        <v>local</v>
      </c>
      <c r="P58" t="str">
        <f>VLOOKUP(F58,'Station List'!$A$2:$B$51,2,0)</f>
        <v>local</v>
      </c>
      <c r="Q58">
        <f t="shared" si="1"/>
        <v>1</v>
      </c>
      <c r="R58" s="1">
        <f t="shared" si="2"/>
        <v>8.8391908063409872</v>
      </c>
      <c r="S58" t="b">
        <f t="shared" ca="1" si="3"/>
        <v>1</v>
      </c>
      <c r="T58">
        <f t="shared" si="4"/>
        <v>1</v>
      </c>
      <c r="U58" s="1">
        <f t="shared" ca="1" si="5"/>
        <v>0</v>
      </c>
      <c r="V58">
        <f t="shared" ca="1" si="6"/>
        <v>100</v>
      </c>
      <c r="W58" t="str">
        <f t="shared" ca="1" si="7"/>
        <v/>
      </c>
      <c r="X58" s="1">
        <f t="shared" ca="1" si="0"/>
        <v>100</v>
      </c>
      <c r="Y58" s="1">
        <f t="shared" si="8"/>
        <v>0</v>
      </c>
      <c r="Z58" s="1">
        <f t="shared" si="9"/>
        <v>0</v>
      </c>
      <c r="AA58" s="1">
        <f t="shared" si="10"/>
        <v>0</v>
      </c>
      <c r="AB58" s="1">
        <f t="shared" si="11"/>
        <v>0</v>
      </c>
      <c r="AC58">
        <f t="shared" ca="1" si="12"/>
        <v>4</v>
      </c>
    </row>
    <row r="59" spans="1:29" x14ac:dyDescent="0.3">
      <c r="A59">
        <v>609</v>
      </c>
      <c r="B59" t="str">
        <f>INDEX(Matrix_Distance!$B$1:$AX$1,0,MATCH(SMALL(Matrix_Distance!$B58:$AX58,1),Matrix_Distance!$B58:$AX58,0))</f>
        <v>KING'S LYNN</v>
      </c>
      <c r="C59" t="str">
        <f>INDEX(Matrix_Distance!$B$1:$AX$1,0,MATCH(SMALL(Matrix_Distance!$B58:$AX58,2),Matrix_Distance!$B58:$AX58,0))</f>
        <v>WATLINGTON</v>
      </c>
      <c r="D59" t="str">
        <f>INDEX(Matrix_Distance!$B$1:$AX$1,0,MATCH(SMALL(Matrix_Distance!$B58:$AX58,3),Matrix_Distance!$B58:$AX58,0))</f>
        <v>DOWNHAM MARKET</v>
      </c>
      <c r="E59" t="str">
        <f>INDEX(Matrix_Distance!$B$1:$AX$1,0,MATCH(SMALL(Matrix_Distance!$B58:$AX58,4),Matrix_Distance!$B58:$AX58,0))</f>
        <v>MARCH</v>
      </c>
      <c r="F59" t="str">
        <f>INDEX(Matrix_Distance!$B$1:$AX$1,0,MATCH(SMALL(Matrix_Distance!$B58:$AX58,5),Matrix_Distance!$B58:$AX58,0))</f>
        <v>LITTLEPORT</v>
      </c>
      <c r="G59" s="1">
        <f>SMALL(Matrix_Distance!$B58:$AX58,1)/1000</f>
        <v>2.6793954681046843</v>
      </c>
      <c r="H59" s="1">
        <f>SMALL(Matrix_Distance!$B58:$AX58,2)/1000</f>
        <v>7.5792516565951082</v>
      </c>
      <c r="I59" s="1">
        <f>SMALL(Matrix_Distance!$B58:$AX58,3)/1000</f>
        <v>15.235252280536722</v>
      </c>
      <c r="J59" s="1">
        <f>SMALL(Matrix_Distance!$B58:$AX58,4)/1000</f>
        <v>30.062051980967613</v>
      </c>
      <c r="K59" s="1">
        <f>SMALL(Matrix_Distance!$B58:$AX58,5)/1000</f>
        <v>31.310158581605773</v>
      </c>
      <c r="L59" t="str">
        <f>VLOOKUP(B59,'Station List'!$A$2:$B$51,2,0)</f>
        <v>Main</v>
      </c>
      <c r="M59" t="str">
        <f>VLOOKUP(C59,'Station List'!$A$2:$B$51,2,0)</f>
        <v>local</v>
      </c>
      <c r="N59" t="str">
        <f>VLOOKUP(D59,'Station List'!$A$2:$B$51,2,0)</f>
        <v>local</v>
      </c>
      <c r="O59" t="str">
        <f>VLOOKUP(E59,'Station List'!$A$2:$B$51,2,0)</f>
        <v>local</v>
      </c>
      <c r="P59" t="str">
        <f>VLOOKUP(F59,'Station List'!$A$2:$B$51,2,0)</f>
        <v>local</v>
      </c>
      <c r="Q59">
        <f t="shared" si="1"/>
        <v>1</v>
      </c>
      <c r="R59" s="1">
        <f t="shared" si="2"/>
        <v>4.8998561884904239</v>
      </c>
      <c r="S59" t="b">
        <f t="shared" ca="1" si="3"/>
        <v>1</v>
      </c>
      <c r="T59">
        <f t="shared" si="4"/>
        <v>1</v>
      </c>
      <c r="U59" s="1">
        <f t="shared" ca="1" si="5"/>
        <v>0</v>
      </c>
      <c r="V59">
        <f t="shared" ca="1" si="6"/>
        <v>100</v>
      </c>
      <c r="W59" t="str">
        <f t="shared" ca="1" si="7"/>
        <v/>
      </c>
      <c r="X59" s="1">
        <f t="shared" ca="1" si="0"/>
        <v>100</v>
      </c>
      <c r="Y59" s="1">
        <f t="shared" si="8"/>
        <v>0</v>
      </c>
      <c r="Z59" s="1">
        <f t="shared" si="9"/>
        <v>0</v>
      </c>
      <c r="AA59" s="1">
        <f t="shared" si="10"/>
        <v>0</v>
      </c>
      <c r="AB59" s="1">
        <f t="shared" si="11"/>
        <v>0</v>
      </c>
      <c r="AC59">
        <f t="shared" ca="1" si="12"/>
        <v>4</v>
      </c>
    </row>
    <row r="60" spans="1:29" x14ac:dyDescent="0.3">
      <c r="A60">
        <v>610</v>
      </c>
      <c r="B60" t="str">
        <f>INDEX(Matrix_Distance!$B$1:$AX$1,0,MATCH(SMALL(Matrix_Distance!$B59:$AX59,1),Matrix_Distance!$B59:$AX59,0))</f>
        <v>KING'S LYNN</v>
      </c>
      <c r="C60" t="str">
        <f>INDEX(Matrix_Distance!$B$1:$AX$1,0,MATCH(SMALL(Matrix_Distance!$B59:$AX59,2),Matrix_Distance!$B59:$AX59,0))</f>
        <v>WATLINGTON</v>
      </c>
      <c r="D60" t="str">
        <f>INDEX(Matrix_Distance!$B$1:$AX$1,0,MATCH(SMALL(Matrix_Distance!$B59:$AX59,3),Matrix_Distance!$B59:$AX59,0))</f>
        <v>DOWNHAM MARKET</v>
      </c>
      <c r="E60" t="str">
        <f>INDEX(Matrix_Distance!$B$1:$AX$1,0,MATCH(SMALL(Matrix_Distance!$B59:$AX59,4),Matrix_Distance!$B59:$AX59,0))</f>
        <v>MARCH</v>
      </c>
      <c r="F60" t="str">
        <f>INDEX(Matrix_Distance!$B$1:$AX$1,0,MATCH(SMALL(Matrix_Distance!$B59:$AX59,5),Matrix_Distance!$B59:$AX59,0))</f>
        <v>LITTLEPORT</v>
      </c>
      <c r="G60" s="1">
        <f>SMALL(Matrix_Distance!$B59:$AX59,1)/1000</f>
        <v>3.9188055213929562</v>
      </c>
      <c r="H60" s="1">
        <f>SMALL(Matrix_Distance!$B59:$AX59,2)/1000</f>
        <v>5.6539058600227659</v>
      </c>
      <c r="I60" s="1">
        <f>SMALL(Matrix_Distance!$B59:$AX59,3)/1000</f>
        <v>13.329825673713795</v>
      </c>
      <c r="J60" s="1">
        <f>SMALL(Matrix_Distance!$B59:$AX59,4)/1000</f>
        <v>28.336368090960399</v>
      </c>
      <c r="K60" s="1">
        <f>SMALL(Matrix_Distance!$B59:$AX59,5)/1000</f>
        <v>29.415942521790829</v>
      </c>
      <c r="L60" t="str">
        <f>VLOOKUP(B60,'Station List'!$A$2:$B$51,2,0)</f>
        <v>Main</v>
      </c>
      <c r="M60" t="str">
        <f>VLOOKUP(C60,'Station List'!$A$2:$B$51,2,0)</f>
        <v>local</v>
      </c>
      <c r="N60" t="str">
        <f>VLOOKUP(D60,'Station List'!$A$2:$B$51,2,0)</f>
        <v>local</v>
      </c>
      <c r="O60" t="str">
        <f>VLOOKUP(E60,'Station List'!$A$2:$B$51,2,0)</f>
        <v>local</v>
      </c>
      <c r="P60" t="str">
        <f>VLOOKUP(F60,'Station List'!$A$2:$B$51,2,0)</f>
        <v>local</v>
      </c>
      <c r="Q60">
        <f t="shared" si="1"/>
        <v>1</v>
      </c>
      <c r="R60" s="1">
        <f t="shared" si="2"/>
        <v>1.7351003386298096</v>
      </c>
      <c r="S60" t="b">
        <f t="shared" ca="1" si="3"/>
        <v>1</v>
      </c>
      <c r="T60">
        <f t="shared" si="4"/>
        <v>1</v>
      </c>
      <c r="U60" s="1">
        <f t="shared" ca="1" si="5"/>
        <v>0</v>
      </c>
      <c r="V60">
        <f t="shared" ca="1" si="6"/>
        <v>100</v>
      </c>
      <c r="W60" t="str">
        <f t="shared" ca="1" si="7"/>
        <v/>
      </c>
      <c r="X60" s="1">
        <f t="shared" ca="1" si="0"/>
        <v>100</v>
      </c>
      <c r="Y60" s="1">
        <f t="shared" si="8"/>
        <v>0</v>
      </c>
      <c r="Z60" s="1">
        <f t="shared" si="9"/>
        <v>0</v>
      </c>
      <c r="AA60" s="1">
        <f t="shared" si="10"/>
        <v>0</v>
      </c>
      <c r="AB60" s="1">
        <f t="shared" si="11"/>
        <v>0</v>
      </c>
      <c r="AC60">
        <f t="shared" ca="1" si="12"/>
        <v>4</v>
      </c>
    </row>
    <row r="61" spans="1:29" x14ac:dyDescent="0.3">
      <c r="A61">
        <v>5001</v>
      </c>
      <c r="B61" t="str">
        <f>INDEX(Matrix_Distance!$B$1:$AX$1,0,MATCH(SMALL(Matrix_Distance!$B60:$AX60,1),Matrix_Distance!$B60:$AX60,0))</f>
        <v>STRATFORD</v>
      </c>
      <c r="C61" t="str">
        <f>INDEX(Matrix_Distance!$B$1:$AX$1,0,MATCH(SMALL(Matrix_Distance!$B60:$AX60,2),Matrix_Distance!$B60:$AX60,0))</f>
        <v>LONDON LIVERPOOL STREET</v>
      </c>
      <c r="D61" t="str">
        <f>INDEX(Matrix_Distance!$B$1:$AX$1,0,MATCH(SMALL(Matrix_Distance!$B60:$AX60,3),Matrix_Distance!$B60:$AX60,0))</f>
        <v>SHENFIELD</v>
      </c>
      <c r="E61" t="str">
        <f>INDEX(Matrix_Distance!$B$1:$AX$1,0,MATCH(SMALL(Matrix_Distance!$B60:$AX60,4),Matrix_Distance!$B60:$AX60,0))</f>
        <v>CAMBRIDGE</v>
      </c>
      <c r="F61" t="str">
        <f>INDEX(Matrix_Distance!$B$1:$AX$1,0,MATCH(SMALL(Matrix_Distance!$B60:$AX60,5),Matrix_Distance!$B60:$AX60,0))</f>
        <v>CHELMSFORD</v>
      </c>
      <c r="G61" s="1">
        <f>SMALL(Matrix_Distance!$B60:$AX60,1)/1000</f>
        <v>35.353589231116274</v>
      </c>
      <c r="H61" s="1">
        <f>SMALL(Matrix_Distance!$B60:$AX60,2)/1000</f>
        <v>35.809817265136935</v>
      </c>
      <c r="I61" s="1">
        <f>SMALL(Matrix_Distance!$B60:$AX60,3)/1000</f>
        <v>43.806953775158853</v>
      </c>
      <c r="J61" s="1">
        <f>SMALL(Matrix_Distance!$B60:$AX60,4)/1000</f>
        <v>47.295522222459937</v>
      </c>
      <c r="K61" s="1">
        <f>SMALL(Matrix_Distance!$B60:$AX60,5)/1000</f>
        <v>48.458840654807304</v>
      </c>
      <c r="L61" t="str">
        <f>VLOOKUP(B61,'Station List'!$A$2:$B$51,2,0)</f>
        <v>Main</v>
      </c>
      <c r="M61" t="str">
        <f>VLOOKUP(C61,'Station List'!$A$2:$B$51,2,0)</f>
        <v>Main</v>
      </c>
      <c r="N61" t="str">
        <f>VLOOKUP(D61,'Station List'!$A$2:$B$51,2,0)</f>
        <v>Main</v>
      </c>
      <c r="O61" t="str">
        <f>VLOOKUP(E61,'Station List'!$A$2:$B$51,2,0)</f>
        <v>Main</v>
      </c>
      <c r="P61" t="str">
        <f>VLOOKUP(F61,'Station List'!$A$2:$B$51,2,0)</f>
        <v>Main</v>
      </c>
      <c r="Q61">
        <f t="shared" si="1"/>
        <v>5</v>
      </c>
      <c r="R61" s="1">
        <f t="shared" si="2"/>
        <v>0.45622803402066125</v>
      </c>
      <c r="S61" t="b">
        <f t="shared" ca="1" si="3"/>
        <v>1</v>
      </c>
      <c r="T61">
        <f t="shared" si="4"/>
        <v>1</v>
      </c>
      <c r="U61" s="1">
        <f t="shared" ca="1" si="5"/>
        <v>0</v>
      </c>
      <c r="V61">
        <f t="shared" ca="1" si="6"/>
        <v>100</v>
      </c>
      <c r="W61" t="str">
        <f t="shared" ca="1" si="7"/>
        <v/>
      </c>
      <c r="X61" s="1">
        <f t="shared" ca="1" si="0"/>
        <v>100</v>
      </c>
      <c r="Y61" s="1">
        <f t="shared" si="8"/>
        <v>0</v>
      </c>
      <c r="Z61" s="1">
        <f t="shared" si="9"/>
        <v>0</v>
      </c>
      <c r="AA61" s="1">
        <f t="shared" si="10"/>
        <v>0</v>
      </c>
      <c r="AB61" s="1">
        <f t="shared" si="11"/>
        <v>0</v>
      </c>
      <c r="AC61">
        <f t="shared" ca="1" si="12"/>
        <v>4</v>
      </c>
    </row>
    <row r="62" spans="1:29" x14ac:dyDescent="0.3">
      <c r="A62">
        <v>5002</v>
      </c>
      <c r="B62" t="str">
        <f>INDEX(Matrix_Distance!$B$1:$AX$1,0,MATCH(SMALL(Matrix_Distance!$B61:$AX61,1),Matrix_Distance!$B61:$AX61,0))</f>
        <v>ELY</v>
      </c>
      <c r="C62" t="str">
        <f>INDEX(Matrix_Distance!$B$1:$AX$1,0,MATCH(SMALL(Matrix_Distance!$B61:$AX61,2),Matrix_Distance!$B61:$AX61,0))</f>
        <v>WATERBCH</v>
      </c>
      <c r="D62" t="str">
        <f>INDEX(Matrix_Distance!$B$1:$AX$1,0,MATCH(SMALL(Matrix_Distance!$B61:$AX61,3),Matrix_Distance!$B61:$AX61,0))</f>
        <v>SHIPPEA HILL</v>
      </c>
      <c r="E62" t="str">
        <f>INDEX(Matrix_Distance!$B$1:$AX$1,0,MATCH(SMALL(Matrix_Distance!$B61:$AX61,4),Matrix_Distance!$B61:$AX61,0))</f>
        <v>LITTLEPORT</v>
      </c>
      <c r="F62" t="str">
        <f>INDEX(Matrix_Distance!$B$1:$AX$1,0,MATCH(SMALL(Matrix_Distance!$B61:$AX61,5),Matrix_Distance!$B61:$AX61,0))</f>
        <v>CAMBRIDGE</v>
      </c>
      <c r="G62" s="1">
        <f>SMALL(Matrix_Distance!$B61:$AX61,1)/1000</f>
        <v>5.6722935401123236</v>
      </c>
      <c r="H62" s="1">
        <f>SMALL(Matrix_Distance!$B61:$AX61,2)/1000</f>
        <v>11.166427525587563</v>
      </c>
      <c r="I62" s="1">
        <f>SMALL(Matrix_Distance!$B61:$AX61,3)/1000</f>
        <v>12.614802527269314</v>
      </c>
      <c r="J62" s="1">
        <f>SMALL(Matrix_Distance!$B61:$AX61,4)/1000</f>
        <v>13.388021356619477</v>
      </c>
      <c r="K62" s="1">
        <f>SMALL(Matrix_Distance!$B61:$AX61,5)/1000</f>
        <v>19.738653898764209</v>
      </c>
      <c r="L62" t="str">
        <f>VLOOKUP(B62,'Station List'!$A$2:$B$51,2,0)</f>
        <v>Main</v>
      </c>
      <c r="M62" t="str">
        <f>VLOOKUP(C62,'Station List'!$A$2:$B$51,2,0)</f>
        <v>local</v>
      </c>
      <c r="N62" t="str">
        <f>VLOOKUP(D62,'Station List'!$A$2:$B$51,2,0)</f>
        <v>local</v>
      </c>
      <c r="O62" t="str">
        <f>VLOOKUP(E62,'Station List'!$A$2:$B$51,2,0)</f>
        <v>local</v>
      </c>
      <c r="P62" t="str">
        <f>VLOOKUP(F62,'Station List'!$A$2:$B$51,2,0)</f>
        <v>Main</v>
      </c>
      <c r="Q62">
        <f t="shared" si="1"/>
        <v>2</v>
      </c>
      <c r="R62" s="1">
        <f t="shared" si="2"/>
        <v>5.4941339854752398</v>
      </c>
      <c r="S62" t="b">
        <f t="shared" ca="1" si="3"/>
        <v>1</v>
      </c>
      <c r="T62">
        <f t="shared" si="4"/>
        <v>1</v>
      </c>
      <c r="U62" s="1">
        <f t="shared" ca="1" si="5"/>
        <v>0</v>
      </c>
      <c r="V62">
        <f t="shared" ca="1" si="6"/>
        <v>100</v>
      </c>
      <c r="W62" t="str">
        <f t="shared" ca="1" si="7"/>
        <v/>
      </c>
      <c r="X62" s="1">
        <f t="shared" ca="1" si="0"/>
        <v>100</v>
      </c>
      <c r="Y62" s="1">
        <f t="shared" si="8"/>
        <v>0</v>
      </c>
      <c r="Z62" s="1">
        <f t="shared" si="9"/>
        <v>0</v>
      </c>
      <c r="AA62" s="1">
        <f t="shared" si="10"/>
        <v>0</v>
      </c>
      <c r="AB62" s="1">
        <f t="shared" si="11"/>
        <v>0</v>
      </c>
      <c r="AC62">
        <f t="shared" ca="1" si="12"/>
        <v>4</v>
      </c>
    </row>
    <row r="63" spans="1:29" x14ac:dyDescent="0.3">
      <c r="A63">
        <v>5003</v>
      </c>
      <c r="B63" t="str">
        <f>INDEX(Matrix_Distance!$B$1:$AX$1,0,MATCH(SMALL(Matrix_Distance!$B62:$AX62,1),Matrix_Distance!$B62:$AX62,0))</f>
        <v>NORWICH</v>
      </c>
      <c r="C63" t="str">
        <f>INDEX(Matrix_Distance!$B$1:$AX$1,0,MATCH(SMALL(Matrix_Distance!$B62:$AX62,2),Matrix_Distance!$B62:$AX62,0))</f>
        <v>SALHOUSE</v>
      </c>
      <c r="D63" t="str">
        <f>INDEX(Matrix_Distance!$B$1:$AX$1,0,MATCH(SMALL(Matrix_Distance!$B62:$AX62,3),Matrix_Distance!$B62:$AX62,0))</f>
        <v>BRUNDALL GARDENS</v>
      </c>
      <c r="E63" t="str">
        <f>INDEX(Matrix_Distance!$B$1:$AX$1,0,MATCH(SMALL(Matrix_Distance!$B62:$AX62,4),Matrix_Distance!$B62:$AX62,0))</f>
        <v>BRUNDALL</v>
      </c>
      <c r="F63" t="str">
        <f>INDEX(Matrix_Distance!$B$1:$AX$1,0,MATCH(SMALL(Matrix_Distance!$B62:$AX62,5),Matrix_Distance!$B62:$AX62,0))</f>
        <v>HOVETON &amp; WROXHAM</v>
      </c>
      <c r="G63" s="1">
        <f>SMALL(Matrix_Distance!$B62:$AX62,1)/1000</f>
        <v>1.7378196950489013</v>
      </c>
      <c r="H63" s="1">
        <f>SMALL(Matrix_Distance!$B62:$AX62,2)/1000</f>
        <v>8.822309296607088</v>
      </c>
      <c r="I63" s="1">
        <f>SMALL(Matrix_Distance!$B62:$AX62,3)/1000</f>
        <v>9.233783572945617</v>
      </c>
      <c r="J63" s="1">
        <f>SMALL(Matrix_Distance!$B62:$AX62,4)/1000</f>
        <v>10.685472287147633</v>
      </c>
      <c r="K63" s="1">
        <f>SMALL(Matrix_Distance!$B62:$AX62,5)/1000</f>
        <v>12.564264841032246</v>
      </c>
      <c r="L63" t="str">
        <f>VLOOKUP(B63,'Station List'!$A$2:$B$51,2,0)</f>
        <v>Main</v>
      </c>
      <c r="M63" t="str">
        <f>VLOOKUP(C63,'Station List'!$A$2:$B$51,2,0)</f>
        <v>local</v>
      </c>
      <c r="N63" t="str">
        <f>VLOOKUP(D63,'Station List'!$A$2:$B$51,2,0)</f>
        <v>local</v>
      </c>
      <c r="O63" t="str">
        <f>VLOOKUP(E63,'Station List'!$A$2:$B$51,2,0)</f>
        <v>Local</v>
      </c>
      <c r="P63" t="str">
        <f>VLOOKUP(F63,'Station List'!$A$2:$B$51,2,0)</f>
        <v>local</v>
      </c>
      <c r="Q63">
        <f t="shared" si="1"/>
        <v>1</v>
      </c>
      <c r="R63" s="1">
        <f t="shared" si="2"/>
        <v>7.0844896015581869</v>
      </c>
      <c r="S63" t="b">
        <f t="shared" ca="1" si="3"/>
        <v>1</v>
      </c>
      <c r="T63">
        <f t="shared" si="4"/>
        <v>1</v>
      </c>
      <c r="U63" s="1">
        <f t="shared" ca="1" si="5"/>
        <v>0</v>
      </c>
      <c r="V63">
        <f t="shared" ca="1" si="6"/>
        <v>100</v>
      </c>
      <c r="W63" t="str">
        <f t="shared" ca="1" si="7"/>
        <v/>
      </c>
      <c r="X63" s="1">
        <f t="shared" ca="1" si="0"/>
        <v>100</v>
      </c>
      <c r="Y63" s="1">
        <f t="shared" si="8"/>
        <v>0</v>
      </c>
      <c r="Z63" s="1">
        <f t="shared" si="9"/>
        <v>0</v>
      </c>
      <c r="AA63" s="1">
        <f t="shared" si="10"/>
        <v>0</v>
      </c>
      <c r="AB63" s="1">
        <f t="shared" si="11"/>
        <v>0</v>
      </c>
      <c r="AC63">
        <f t="shared" ca="1" si="12"/>
        <v>4</v>
      </c>
    </row>
    <row r="64" spans="1:29" x14ac:dyDescent="0.3">
      <c r="A64">
        <v>5004</v>
      </c>
      <c r="B64" t="str">
        <f>INDEX(Matrix_Distance!$B$1:$AX$1,0,MATCH(SMALL(Matrix_Distance!$B63:$AX63,1),Matrix_Distance!$B63:$AX63,0))</f>
        <v>MARCH</v>
      </c>
      <c r="C64" t="str">
        <f>INDEX(Matrix_Distance!$B$1:$AX$1,0,MATCH(SMALL(Matrix_Distance!$B63:$AX63,2),Matrix_Distance!$B63:$AX63,0))</f>
        <v>DOWNHAM MARKET</v>
      </c>
      <c r="D64" t="str">
        <f>INDEX(Matrix_Distance!$B$1:$AX$1,0,MATCH(SMALL(Matrix_Distance!$B63:$AX63,3),Matrix_Distance!$B63:$AX63,0))</f>
        <v>WATLINGTON</v>
      </c>
      <c r="E64" t="str">
        <f>INDEX(Matrix_Distance!$B$1:$AX$1,0,MATCH(SMALL(Matrix_Distance!$B63:$AX63,4),Matrix_Distance!$B63:$AX63,0))</f>
        <v>LITTLEPORT</v>
      </c>
      <c r="F64" t="str">
        <f>INDEX(Matrix_Distance!$B$1:$AX$1,0,MATCH(SMALL(Matrix_Distance!$B63:$AX63,5),Matrix_Distance!$B63:$AX63,0))</f>
        <v>KING'S LYNN</v>
      </c>
      <c r="G64" s="1">
        <f>SMALL(Matrix_Distance!$B63:$AX63,1)/1000</f>
        <v>9.4598359196341093</v>
      </c>
      <c r="H64" s="1">
        <f>SMALL(Matrix_Distance!$B63:$AX63,2)/1000</f>
        <v>12.876399994237516</v>
      </c>
      <c r="I64" s="1">
        <f>SMALL(Matrix_Distance!$B63:$AX63,3)/1000</f>
        <v>14.78328979740305</v>
      </c>
      <c r="J64" s="1">
        <f>SMALL(Matrix_Distance!$B63:$AX63,4)/1000</f>
        <v>20.466471157610464</v>
      </c>
      <c r="K64" s="1">
        <f>SMALL(Matrix_Distance!$B63:$AX63,5)/1000</f>
        <v>20.792230962417193</v>
      </c>
      <c r="L64" t="str">
        <f>VLOOKUP(B64,'Station List'!$A$2:$B$51,2,0)</f>
        <v>local</v>
      </c>
      <c r="M64" t="str">
        <f>VLOOKUP(C64,'Station List'!$A$2:$B$51,2,0)</f>
        <v>local</v>
      </c>
      <c r="N64" t="str">
        <f>VLOOKUP(D64,'Station List'!$A$2:$B$51,2,0)</f>
        <v>local</v>
      </c>
      <c r="O64" t="str">
        <f>VLOOKUP(E64,'Station List'!$A$2:$B$51,2,0)</f>
        <v>local</v>
      </c>
      <c r="P64" t="str">
        <f>VLOOKUP(F64,'Station List'!$A$2:$B$51,2,0)</f>
        <v>Main</v>
      </c>
      <c r="Q64">
        <f t="shared" si="1"/>
        <v>1</v>
      </c>
      <c r="R64" s="1">
        <f t="shared" si="2"/>
        <v>3.4165640746034072</v>
      </c>
      <c r="S64" t="b">
        <f t="shared" ca="1" si="3"/>
        <v>0</v>
      </c>
      <c r="T64">
        <f t="shared" si="4"/>
        <v>5</v>
      </c>
      <c r="U64" s="1">
        <f t="shared" ca="1" si="5"/>
        <v>11.332395042783084</v>
      </c>
      <c r="V64" t="str">
        <f t="shared" ca="1" si="6"/>
        <v/>
      </c>
      <c r="W64" t="str">
        <f t="shared" ca="1" si="7"/>
        <v/>
      </c>
      <c r="X64" s="1">
        <f t="shared" ca="1" si="0"/>
        <v>100</v>
      </c>
      <c r="Y64" s="1">
        <f t="shared" si="8"/>
        <v>0</v>
      </c>
      <c r="Z64" s="1">
        <f t="shared" si="9"/>
        <v>0</v>
      </c>
      <c r="AA64" s="1">
        <f t="shared" si="10"/>
        <v>0</v>
      </c>
      <c r="AB64" s="1">
        <f t="shared" ca="1" si="11"/>
        <v>0</v>
      </c>
      <c r="AC64">
        <f t="shared" ca="1" si="12"/>
        <v>4</v>
      </c>
    </row>
    <row r="65" spans="1:29" x14ac:dyDescent="0.3">
      <c r="A65">
        <v>5005</v>
      </c>
      <c r="B65" t="str">
        <f>INDEX(Matrix_Distance!$B$1:$AX$1,0,MATCH(SMALL(Matrix_Distance!$B64:$AX64,1),Matrix_Distance!$B64:$AX64,0))</f>
        <v>DOWNHAM MARKET</v>
      </c>
      <c r="C65" t="str">
        <f>INDEX(Matrix_Distance!$B$1:$AX$1,0,MATCH(SMALL(Matrix_Distance!$B64:$AX64,2),Matrix_Distance!$B64:$AX64,0))</f>
        <v>WATLINGTON</v>
      </c>
      <c r="D65" t="str">
        <f>INDEX(Matrix_Distance!$B$1:$AX$1,0,MATCH(SMALL(Matrix_Distance!$B64:$AX64,3),Matrix_Distance!$B64:$AX64,0))</f>
        <v>MARCH</v>
      </c>
      <c r="E65" t="str">
        <f>INDEX(Matrix_Distance!$B$1:$AX$1,0,MATCH(SMALL(Matrix_Distance!$B64:$AX64,4),Matrix_Distance!$B64:$AX64,0))</f>
        <v>KING'S LYNN</v>
      </c>
      <c r="F65" t="str">
        <f>INDEX(Matrix_Distance!$B$1:$AX$1,0,MATCH(SMALL(Matrix_Distance!$B64:$AX64,5),Matrix_Distance!$B64:$AX64,0))</f>
        <v>LITTLEPORT</v>
      </c>
      <c r="G65" s="1">
        <f>SMALL(Matrix_Distance!$B64:$AX64,1)/1000</f>
        <v>9.9524003201036813</v>
      </c>
      <c r="H65" s="1">
        <f>SMALL(Matrix_Distance!$B64:$AX64,2)/1000</f>
        <v>11.425062401317589</v>
      </c>
      <c r="I65" s="1">
        <f>SMALL(Matrix_Distance!$B64:$AX64,3)/1000</f>
        <v>12.35584138237455</v>
      </c>
      <c r="J65" s="1">
        <f>SMALL(Matrix_Distance!$B64:$AX64,4)/1000</f>
        <v>17.879321985313094</v>
      </c>
      <c r="K65" s="1">
        <f>SMALL(Matrix_Distance!$B64:$AX64,5)/1000</f>
        <v>20.03512408210393</v>
      </c>
      <c r="L65" t="str">
        <f>VLOOKUP(B65,'Station List'!$A$2:$B$51,2,0)</f>
        <v>local</v>
      </c>
      <c r="M65" t="str">
        <f>VLOOKUP(C65,'Station List'!$A$2:$B$51,2,0)</f>
        <v>local</v>
      </c>
      <c r="N65" t="str">
        <f>VLOOKUP(D65,'Station List'!$A$2:$B$51,2,0)</f>
        <v>local</v>
      </c>
      <c r="O65" t="str">
        <f>VLOOKUP(E65,'Station List'!$A$2:$B$51,2,0)</f>
        <v>Main</v>
      </c>
      <c r="P65" t="str">
        <f>VLOOKUP(F65,'Station List'!$A$2:$B$51,2,0)</f>
        <v>local</v>
      </c>
      <c r="Q65">
        <f t="shared" si="1"/>
        <v>1</v>
      </c>
      <c r="R65" s="1">
        <f t="shared" si="2"/>
        <v>1.4726620812139082</v>
      </c>
      <c r="S65" t="b">
        <f t="shared" ca="1" si="3"/>
        <v>1</v>
      </c>
      <c r="T65">
        <f t="shared" si="4"/>
        <v>4</v>
      </c>
      <c r="U65" s="1">
        <f t="shared" ca="1" si="5"/>
        <v>7.926921665209413</v>
      </c>
      <c r="V65">
        <f t="shared" ca="1" si="6"/>
        <v>28.94734813076974</v>
      </c>
      <c r="W65" t="str">
        <f t="shared" ca="1" si="7"/>
        <v/>
      </c>
      <c r="X65" s="1">
        <f t="shared" ca="1" si="0"/>
        <v>71.05265186923026</v>
      </c>
      <c r="Y65" s="1">
        <f t="shared" si="8"/>
        <v>0</v>
      </c>
      <c r="Z65" s="1">
        <f t="shared" si="9"/>
        <v>0</v>
      </c>
      <c r="AA65" s="1">
        <f t="shared" ca="1" si="10"/>
        <v>28.94734813076974</v>
      </c>
      <c r="AB65" s="1">
        <f t="shared" si="11"/>
        <v>0</v>
      </c>
      <c r="AC65">
        <f t="shared" ca="1" si="12"/>
        <v>3</v>
      </c>
    </row>
    <row r="66" spans="1:29" x14ac:dyDescent="0.3">
      <c r="A66">
        <v>5006</v>
      </c>
      <c r="B66" t="str">
        <f>INDEX(Matrix_Distance!$B$1:$AX$1,0,MATCH(SMALL(Matrix_Distance!$B65:$AX65,1),Matrix_Distance!$B65:$AX65,0))</f>
        <v>DOWNHAM MARKET</v>
      </c>
      <c r="C66" t="str">
        <f>INDEX(Matrix_Distance!$B$1:$AX$1,0,MATCH(SMALL(Matrix_Distance!$B65:$AX65,2),Matrix_Distance!$B65:$AX65,0))</f>
        <v>MARCH</v>
      </c>
      <c r="D66" t="str">
        <f>INDEX(Matrix_Distance!$B$1:$AX$1,0,MATCH(SMALL(Matrix_Distance!$B65:$AX65,3),Matrix_Distance!$B65:$AX65,0))</f>
        <v>LITTLEPORT</v>
      </c>
      <c r="E66" t="str">
        <f>INDEX(Matrix_Distance!$B$1:$AX$1,0,MATCH(SMALL(Matrix_Distance!$B65:$AX65,4),Matrix_Distance!$B65:$AX65,0))</f>
        <v>WATLINGTON</v>
      </c>
      <c r="F66" t="str">
        <f>INDEX(Matrix_Distance!$B$1:$AX$1,0,MATCH(SMALL(Matrix_Distance!$B65:$AX65,5),Matrix_Distance!$B65:$AX65,0))</f>
        <v>SHIPPEA HILL</v>
      </c>
      <c r="G66" s="1">
        <f>SMALL(Matrix_Distance!$B65:$AX65,1)/1000</f>
        <v>9.9811052620238527</v>
      </c>
      <c r="H66" s="1">
        <f>SMALL(Matrix_Distance!$B65:$AX65,2)/1000</f>
        <v>10.515627347257938</v>
      </c>
      <c r="I66" s="1">
        <f>SMALL(Matrix_Distance!$B65:$AX65,3)/1000</f>
        <v>11.040106635594626</v>
      </c>
      <c r="J66" s="1">
        <f>SMALL(Matrix_Distance!$B65:$AX65,4)/1000</f>
        <v>16.405975110123773</v>
      </c>
      <c r="K66" s="1">
        <f>SMALL(Matrix_Distance!$B65:$AX65,5)/1000</f>
        <v>17.663201846833996</v>
      </c>
      <c r="L66" t="str">
        <f>VLOOKUP(B66,'Station List'!$A$2:$B$51,2,0)</f>
        <v>local</v>
      </c>
      <c r="M66" t="str">
        <f>VLOOKUP(C66,'Station List'!$A$2:$B$51,2,0)</f>
        <v>local</v>
      </c>
      <c r="N66" t="str">
        <f>VLOOKUP(D66,'Station List'!$A$2:$B$51,2,0)</f>
        <v>local</v>
      </c>
      <c r="O66" t="str">
        <f>VLOOKUP(E66,'Station List'!$A$2:$B$51,2,0)</f>
        <v>local</v>
      </c>
      <c r="P66" t="str">
        <f>VLOOKUP(F66,'Station List'!$A$2:$B$51,2,0)</f>
        <v>local</v>
      </c>
      <c r="Q66">
        <f t="shared" si="1"/>
        <v>0</v>
      </c>
      <c r="R66" s="1">
        <f t="shared" si="2"/>
        <v>0.53452208523408551</v>
      </c>
      <c r="S66" t="b">
        <f t="shared" ca="1" si="3"/>
        <v>1</v>
      </c>
      <c r="T66" t="str">
        <f t="shared" si="4"/>
        <v/>
      </c>
      <c r="U66" s="1" t="str">
        <f t="shared" ca="1" si="5"/>
        <v/>
      </c>
      <c r="V66" t="str">
        <f t="shared" ca="1" si="6"/>
        <v/>
      </c>
      <c r="W66">
        <f t="shared" ca="1" si="7"/>
        <v>36.636947869147861</v>
      </c>
      <c r="X66" s="1">
        <f t="shared" ca="1" si="0"/>
        <v>63.363052130852139</v>
      </c>
      <c r="Y66" s="1">
        <f t="shared" ca="1" si="8"/>
        <v>36.636947869147861</v>
      </c>
      <c r="Z66" s="1">
        <f t="shared" si="9"/>
        <v>0</v>
      </c>
      <c r="AA66" s="1">
        <f t="shared" si="10"/>
        <v>0</v>
      </c>
      <c r="AB66" s="1">
        <f t="shared" si="11"/>
        <v>0</v>
      </c>
      <c r="AC66">
        <f t="shared" ca="1" si="12"/>
        <v>3</v>
      </c>
    </row>
    <row r="67" spans="1:29" x14ac:dyDescent="0.3">
      <c r="A67">
        <v>5007</v>
      </c>
      <c r="B67" t="str">
        <f>INDEX(Matrix_Distance!$B$1:$AX$1,0,MATCH(SMALL(Matrix_Distance!$B66:$AX66,1),Matrix_Distance!$B66:$AX66,0))</f>
        <v>MARCH</v>
      </c>
      <c r="C67" t="str">
        <f>INDEX(Matrix_Distance!$B$1:$AX$1,0,MATCH(SMALL(Matrix_Distance!$B66:$AX66,2),Matrix_Distance!$B66:$AX66,0))</f>
        <v>LITTLEPORT</v>
      </c>
      <c r="D67" t="str">
        <f>INDEX(Matrix_Distance!$B$1:$AX$1,0,MATCH(SMALL(Matrix_Distance!$B66:$AX66,3),Matrix_Distance!$B66:$AX66,0))</f>
        <v>DOWNHAM MARKET</v>
      </c>
      <c r="E67" t="str">
        <f>INDEX(Matrix_Distance!$B$1:$AX$1,0,MATCH(SMALL(Matrix_Distance!$B66:$AX66,4),Matrix_Distance!$B66:$AX66,0))</f>
        <v>PETERBOROUGH</v>
      </c>
      <c r="F67" t="str">
        <f>INDEX(Matrix_Distance!$B$1:$AX$1,0,MATCH(SMALL(Matrix_Distance!$B66:$AX66,5),Matrix_Distance!$B66:$AX66,0))</f>
        <v>ELY</v>
      </c>
      <c r="G67" s="1">
        <f>SMALL(Matrix_Distance!$B66:$AX66,1)/1000</f>
        <v>2.1295278787562628</v>
      </c>
      <c r="H67" s="1">
        <f>SMALL(Matrix_Distance!$B66:$AX66,2)/1000</f>
        <v>19.920826087421688</v>
      </c>
      <c r="I67" s="1">
        <f>SMALL(Matrix_Distance!$B66:$AX66,3)/1000</f>
        <v>21.327051612719472</v>
      </c>
      <c r="J67" s="1">
        <f>SMALL(Matrix_Distance!$B66:$AX66,4)/1000</f>
        <v>21.341902587745071</v>
      </c>
      <c r="K67" s="1">
        <f>SMALL(Matrix_Distance!$B66:$AX66,5)/1000</f>
        <v>22.692769474993561</v>
      </c>
      <c r="L67" t="str">
        <f>VLOOKUP(B67,'Station List'!$A$2:$B$51,2,0)</f>
        <v>local</v>
      </c>
      <c r="M67" t="str">
        <f>VLOOKUP(C67,'Station List'!$A$2:$B$51,2,0)</f>
        <v>local</v>
      </c>
      <c r="N67" t="str">
        <f>VLOOKUP(D67,'Station List'!$A$2:$B$51,2,0)</f>
        <v>local</v>
      </c>
      <c r="O67" t="str">
        <f>VLOOKUP(E67,'Station List'!$A$2:$B$51,2,0)</f>
        <v>Main</v>
      </c>
      <c r="P67" t="str">
        <f>VLOOKUP(F67,'Station List'!$A$2:$B$51,2,0)</f>
        <v>Main</v>
      </c>
      <c r="Q67">
        <f t="shared" si="1"/>
        <v>2</v>
      </c>
      <c r="R67" s="1">
        <f t="shared" si="2"/>
        <v>17.791298208665424</v>
      </c>
      <c r="S67" t="b">
        <f t="shared" ca="1" si="3"/>
        <v>0</v>
      </c>
      <c r="T67">
        <f t="shared" si="4"/>
        <v>4</v>
      </c>
      <c r="U67" s="1">
        <f t="shared" ca="1" si="5"/>
        <v>19.212374708988808</v>
      </c>
      <c r="V67" t="str">
        <f t="shared" ca="1" si="6"/>
        <v/>
      </c>
      <c r="W67" t="str">
        <f t="shared" ca="1" si="7"/>
        <v/>
      </c>
      <c r="X67" s="1">
        <f t="shared" ref="X67:X130" ca="1" si="13">IF(S67=FALSE,100,IF(T67="",100-W67,IF(AND(T67&gt;0,U67&gt;0),100-V67,100)))</f>
        <v>100</v>
      </c>
      <c r="Y67" s="1">
        <f t="shared" si="8"/>
        <v>0</v>
      </c>
      <c r="Z67" s="1">
        <f t="shared" si="9"/>
        <v>0</v>
      </c>
      <c r="AA67" s="1">
        <f t="shared" ca="1" si="10"/>
        <v>0</v>
      </c>
      <c r="AB67" s="1">
        <f t="shared" si="11"/>
        <v>0</v>
      </c>
      <c r="AC67">
        <f t="shared" ca="1" si="12"/>
        <v>4</v>
      </c>
    </row>
    <row r="68" spans="1:29" x14ac:dyDescent="0.3">
      <c r="A68">
        <v>5008</v>
      </c>
      <c r="B68" t="str">
        <f>INDEX(Matrix_Distance!$B$1:$AX$1,0,MATCH(SMALL(Matrix_Distance!$B67:$AX67,1),Matrix_Distance!$B67:$AX67,0))</f>
        <v>MARCH</v>
      </c>
      <c r="C68" t="str">
        <f>INDEX(Matrix_Distance!$B$1:$AX$1,0,MATCH(SMALL(Matrix_Distance!$B67:$AX67,2),Matrix_Distance!$B67:$AX67,0))</f>
        <v>LITTLEPORT</v>
      </c>
      <c r="D68" t="str">
        <f>INDEX(Matrix_Distance!$B$1:$AX$1,0,MATCH(SMALL(Matrix_Distance!$B67:$AX67,3),Matrix_Distance!$B67:$AX67,0))</f>
        <v>ELY</v>
      </c>
      <c r="E68" t="str">
        <f>INDEX(Matrix_Distance!$B$1:$AX$1,0,MATCH(SMALL(Matrix_Distance!$B67:$AX67,4),Matrix_Distance!$B67:$AX67,0))</f>
        <v>DOWNHAM MARKET</v>
      </c>
      <c r="F68" t="str">
        <f>INDEX(Matrix_Distance!$B$1:$AX$1,0,MATCH(SMALL(Matrix_Distance!$B67:$AX67,5),Matrix_Distance!$B67:$AX67,0))</f>
        <v>PETERBOROUGH</v>
      </c>
      <c r="G68" s="1">
        <f>SMALL(Matrix_Distance!$B67:$AX67,1)/1000</f>
        <v>6.8101175809526104</v>
      </c>
      <c r="H68" s="1">
        <f>SMALL(Matrix_Distance!$B67:$AX67,2)/1000</f>
        <v>16.637443603068952</v>
      </c>
      <c r="I68" s="1">
        <f>SMALL(Matrix_Distance!$B67:$AX67,3)/1000</f>
        <v>17.560605132090394</v>
      </c>
      <c r="J68" s="1">
        <f>SMALL(Matrix_Distance!$B67:$AX67,4)/1000</f>
        <v>22.657752570182254</v>
      </c>
      <c r="K68" s="1">
        <f>SMALL(Matrix_Distance!$B67:$AX67,5)/1000</f>
        <v>23.84348655681044</v>
      </c>
      <c r="L68" t="str">
        <f>VLOOKUP(B68,'Station List'!$A$2:$B$51,2,0)</f>
        <v>local</v>
      </c>
      <c r="M68" t="str">
        <f>VLOOKUP(C68,'Station List'!$A$2:$B$51,2,0)</f>
        <v>local</v>
      </c>
      <c r="N68" t="str">
        <f>VLOOKUP(D68,'Station List'!$A$2:$B$51,2,0)</f>
        <v>Main</v>
      </c>
      <c r="O68" t="str">
        <f>VLOOKUP(E68,'Station List'!$A$2:$B$51,2,0)</f>
        <v>local</v>
      </c>
      <c r="P68" t="str">
        <f>VLOOKUP(F68,'Station List'!$A$2:$B$51,2,0)</f>
        <v>Main</v>
      </c>
      <c r="Q68">
        <f t="shared" ref="Q68:Q131" si="14">COUNTIFS(L68:P68,"Main")</f>
        <v>2</v>
      </c>
      <c r="R68" s="1">
        <f t="shared" ref="R68:R131" si="15">H68-G68</f>
        <v>9.8273260221163419</v>
      </c>
      <c r="S68" t="b">
        <f t="shared" ref="S68:S131" ca="1" si="16">OR(AND(Q68=0,R68&lt;2),AND(Q68&gt;0,U68&lt;10))</f>
        <v>0</v>
      </c>
      <c r="T68">
        <f t="shared" ref="T68:T131" si="17">IF(Q68&gt;0,MATCH("Main",L68:P68,0),"")</f>
        <v>3</v>
      </c>
      <c r="U68" s="1">
        <f t="shared" ref="U68:U131" ca="1" si="18">IF(T68&lt;&gt;"",OFFSET(G68,0,T68-1)-G68,"")</f>
        <v>10.750487551137784</v>
      </c>
      <c r="V68" t="str">
        <f t="shared" ref="V68:V131" ca="1" si="19">IF(OR(U68="",U68&gt;10),"",IF(OR(U68=0,U68&gt;10),100,100-((U68*U68+10*U68)*0.5)))</f>
        <v/>
      </c>
      <c r="W68" t="str">
        <f t="shared" ref="W68:W131" ca="1" si="20">IF(AND(S68=TRUE,V68=""),50-25*R68,"")</f>
        <v/>
      </c>
      <c r="X68" s="1">
        <f t="shared" ca="1" si="13"/>
        <v>100</v>
      </c>
      <c r="Y68" s="1">
        <f t="shared" ref="Y68:Y131" si="21">IF(T68="",100-X68,IF(T68=2,100-X68,0))</f>
        <v>0</v>
      </c>
      <c r="Z68" s="1">
        <f t="shared" ref="Z68:Z131" ca="1" si="22">IF(T68=3,100-X68,0)</f>
        <v>0</v>
      </c>
      <c r="AA68" s="1">
        <f t="shared" ref="AA68:AA131" si="23">IF(T68=4,100-X68,0)</f>
        <v>0</v>
      </c>
      <c r="AB68" s="1">
        <f t="shared" ref="AB68:AB131" si="24">IF(T68=5,100-X68,0)</f>
        <v>0</v>
      </c>
      <c r="AC68">
        <f t="shared" ref="AC68:AC131" ca="1" si="25">COUNTIFS(X68:AB68,0)</f>
        <v>4</v>
      </c>
    </row>
    <row r="69" spans="1:29" x14ac:dyDescent="0.3">
      <c r="A69">
        <v>5009</v>
      </c>
      <c r="B69" t="str">
        <f>INDEX(Matrix_Distance!$B$1:$AX$1,0,MATCH(SMALL(Matrix_Distance!$B68:$AX68,1),Matrix_Distance!$B68:$AX68,0))</f>
        <v>MARCH</v>
      </c>
      <c r="C69" t="str">
        <f>INDEX(Matrix_Distance!$B$1:$AX$1,0,MATCH(SMALL(Matrix_Distance!$B68:$AX68,2),Matrix_Distance!$B68:$AX68,0))</f>
        <v>ELY</v>
      </c>
      <c r="D69" t="str">
        <f>INDEX(Matrix_Distance!$B$1:$AX$1,0,MATCH(SMALL(Matrix_Distance!$B68:$AX68,3),Matrix_Distance!$B68:$AX68,0))</f>
        <v>LITTLEPORT</v>
      </c>
      <c r="E69" t="str">
        <f>INDEX(Matrix_Distance!$B$1:$AX$1,0,MATCH(SMALL(Matrix_Distance!$B68:$AX68,4),Matrix_Distance!$B68:$AX68,0))</f>
        <v>WATERBCH</v>
      </c>
      <c r="F69" t="str">
        <f>INDEX(Matrix_Distance!$B$1:$AX$1,0,MATCH(SMALL(Matrix_Distance!$B68:$AX68,5),Matrix_Distance!$B68:$AX68,0))</f>
        <v>SHIPPEA HILL</v>
      </c>
      <c r="G69" s="1">
        <f>SMALL(Matrix_Distance!$B68:$AX68,1)/1000</f>
        <v>12.423005070690412</v>
      </c>
      <c r="H69" s="1">
        <f>SMALL(Matrix_Distance!$B68:$AX68,2)/1000</f>
        <v>14.504535129579276</v>
      </c>
      <c r="I69" s="1">
        <f>SMALL(Matrix_Distance!$B68:$AX68,3)/1000</f>
        <v>16.429269982117276</v>
      </c>
      <c r="J69" s="1">
        <f>SMALL(Matrix_Distance!$B68:$AX68,4)/1000</f>
        <v>22.317907780170628</v>
      </c>
      <c r="K69" s="1">
        <f>SMALL(Matrix_Distance!$B68:$AX68,5)/1000</f>
        <v>23.018603934252837</v>
      </c>
      <c r="L69" t="str">
        <f>VLOOKUP(B69,'Station List'!$A$2:$B$51,2,0)</f>
        <v>local</v>
      </c>
      <c r="M69" t="str">
        <f>VLOOKUP(C69,'Station List'!$A$2:$B$51,2,0)</f>
        <v>Main</v>
      </c>
      <c r="N69" t="str">
        <f>VLOOKUP(D69,'Station List'!$A$2:$B$51,2,0)</f>
        <v>local</v>
      </c>
      <c r="O69" t="str">
        <f>VLOOKUP(E69,'Station List'!$A$2:$B$51,2,0)</f>
        <v>local</v>
      </c>
      <c r="P69" t="str">
        <f>VLOOKUP(F69,'Station List'!$A$2:$B$51,2,0)</f>
        <v>local</v>
      </c>
      <c r="Q69">
        <f t="shared" si="14"/>
        <v>1</v>
      </c>
      <c r="R69" s="1">
        <f t="shared" si="15"/>
        <v>2.0815300588888643</v>
      </c>
      <c r="S69" t="b">
        <f t="shared" ca="1" si="16"/>
        <v>1</v>
      </c>
      <c r="T69">
        <f t="shared" si="17"/>
        <v>2</v>
      </c>
      <c r="U69" s="1">
        <f t="shared" ca="1" si="18"/>
        <v>2.0815300588888643</v>
      </c>
      <c r="V69">
        <f t="shared" ca="1" si="19"/>
        <v>87.425966012526743</v>
      </c>
      <c r="W69" t="str">
        <f t="shared" ca="1" si="20"/>
        <v/>
      </c>
      <c r="X69" s="1">
        <f t="shared" ca="1" si="13"/>
        <v>12.574033987473257</v>
      </c>
      <c r="Y69" s="1">
        <f t="shared" ca="1" si="21"/>
        <v>87.425966012526743</v>
      </c>
      <c r="Z69" s="1">
        <f t="shared" si="22"/>
        <v>0</v>
      </c>
      <c r="AA69" s="1">
        <f t="shared" si="23"/>
        <v>0</v>
      </c>
      <c r="AB69" s="1">
        <f t="shared" si="24"/>
        <v>0</v>
      </c>
      <c r="AC69">
        <f t="shared" ca="1" si="25"/>
        <v>3</v>
      </c>
    </row>
    <row r="70" spans="1:29" x14ac:dyDescent="0.3">
      <c r="A70">
        <v>5010</v>
      </c>
      <c r="B70" t="str">
        <f>INDEX(Matrix_Distance!$B$1:$AX$1,0,MATCH(SMALL(Matrix_Distance!$B69:$AX69,1),Matrix_Distance!$B69:$AX69,0))</f>
        <v>DOWNHAM MARKET</v>
      </c>
      <c r="C70" t="str">
        <f>INDEX(Matrix_Distance!$B$1:$AX$1,0,MATCH(SMALL(Matrix_Distance!$B69:$AX69,2),Matrix_Distance!$B69:$AX69,0))</f>
        <v>WATLINGTON</v>
      </c>
      <c r="D70" t="str">
        <f>INDEX(Matrix_Distance!$B$1:$AX$1,0,MATCH(SMALL(Matrix_Distance!$B69:$AX69,3),Matrix_Distance!$B69:$AX69,0))</f>
        <v>LITTLEPORT</v>
      </c>
      <c r="E70" t="str">
        <f>INDEX(Matrix_Distance!$B$1:$AX$1,0,MATCH(SMALL(Matrix_Distance!$B69:$AX69,4),Matrix_Distance!$B69:$AX69,0))</f>
        <v>KING'S LYNN</v>
      </c>
      <c r="F70" t="str">
        <f>INDEX(Matrix_Distance!$B$1:$AX$1,0,MATCH(SMALL(Matrix_Distance!$B69:$AX69,5),Matrix_Distance!$B69:$AX69,0))</f>
        <v>SHIPPEA HILL</v>
      </c>
      <c r="G70" s="1">
        <f>SMALL(Matrix_Distance!$B69:$AX69,1)/1000</f>
        <v>0.92916961401027454</v>
      </c>
      <c r="H70" s="1">
        <f>SMALL(Matrix_Distance!$B69:$AX69,2)/1000</f>
        <v>7.799840862094567</v>
      </c>
      <c r="I70" s="1">
        <f>SMALL(Matrix_Distance!$B69:$AX69,3)/1000</f>
        <v>16.224721878211067</v>
      </c>
      <c r="J70" s="1">
        <f>SMALL(Matrix_Distance!$B69:$AX69,4)/1000</f>
        <v>16.836010771394147</v>
      </c>
      <c r="K70" s="1">
        <f>SMALL(Matrix_Distance!$B69:$AX69,5)/1000</f>
        <v>19.380031693524128</v>
      </c>
      <c r="L70" t="str">
        <f>VLOOKUP(B70,'Station List'!$A$2:$B$51,2,0)</f>
        <v>local</v>
      </c>
      <c r="M70" t="str">
        <f>VLOOKUP(C70,'Station List'!$A$2:$B$51,2,0)</f>
        <v>local</v>
      </c>
      <c r="N70" t="str">
        <f>VLOOKUP(D70,'Station List'!$A$2:$B$51,2,0)</f>
        <v>local</v>
      </c>
      <c r="O70" t="str">
        <f>VLOOKUP(E70,'Station List'!$A$2:$B$51,2,0)</f>
        <v>Main</v>
      </c>
      <c r="P70" t="str">
        <f>VLOOKUP(F70,'Station List'!$A$2:$B$51,2,0)</f>
        <v>local</v>
      </c>
      <c r="Q70">
        <f t="shared" si="14"/>
        <v>1</v>
      </c>
      <c r="R70" s="1">
        <f t="shared" si="15"/>
        <v>6.8706712480842924</v>
      </c>
      <c r="S70" t="b">
        <f t="shared" ca="1" si="16"/>
        <v>0</v>
      </c>
      <c r="T70">
        <f t="shared" si="17"/>
        <v>4</v>
      </c>
      <c r="U70" s="1">
        <f t="shared" ca="1" si="18"/>
        <v>15.906841157383873</v>
      </c>
      <c r="V70" t="str">
        <f t="shared" ca="1" si="19"/>
        <v/>
      </c>
      <c r="W70" t="str">
        <f t="shared" ca="1" si="20"/>
        <v/>
      </c>
      <c r="X70" s="1">
        <f t="shared" ca="1" si="13"/>
        <v>100</v>
      </c>
      <c r="Y70" s="1">
        <f t="shared" si="21"/>
        <v>0</v>
      </c>
      <c r="Z70" s="1">
        <f t="shared" si="22"/>
        <v>0</v>
      </c>
      <c r="AA70" s="1">
        <f t="shared" ca="1" si="23"/>
        <v>0</v>
      </c>
      <c r="AB70" s="1">
        <f t="shared" si="24"/>
        <v>0</v>
      </c>
      <c r="AC70">
        <f t="shared" ca="1" si="25"/>
        <v>4</v>
      </c>
    </row>
    <row r="71" spans="1:29" x14ac:dyDescent="0.3">
      <c r="A71">
        <v>5011</v>
      </c>
      <c r="B71" t="str">
        <f>INDEX(Matrix_Distance!$B$1:$AX$1,0,MATCH(SMALL(Matrix_Distance!$B70:$AX70,1),Matrix_Distance!$B70:$AX70,0))</f>
        <v>KING'S LYNN</v>
      </c>
      <c r="C71" t="str">
        <f>INDEX(Matrix_Distance!$B$1:$AX$1,0,MATCH(SMALL(Matrix_Distance!$B70:$AX70,2),Matrix_Distance!$B70:$AX70,0))</f>
        <v>WATLINGTON</v>
      </c>
      <c r="D71" t="str">
        <f>INDEX(Matrix_Distance!$B$1:$AX$1,0,MATCH(SMALL(Matrix_Distance!$B70:$AX70,3),Matrix_Distance!$B70:$AX70,0))</f>
        <v>DOWNHAM MARKET</v>
      </c>
      <c r="E71" t="str">
        <f>INDEX(Matrix_Distance!$B$1:$AX$1,0,MATCH(SMALL(Matrix_Distance!$B70:$AX70,4),Matrix_Distance!$B70:$AX70,0))</f>
        <v>SHERINGHAM</v>
      </c>
      <c r="F71" t="str">
        <f>INDEX(Matrix_Distance!$B$1:$AX$1,0,MATCH(SMALL(Matrix_Distance!$B70:$AX70,5),Matrix_Distance!$B70:$AX70,0))</f>
        <v>WEST RUNTON</v>
      </c>
      <c r="G71" s="1">
        <f>SMALL(Matrix_Distance!$B70:$AX70,1)/1000</f>
        <v>23.041453249187647</v>
      </c>
      <c r="H71" s="1">
        <f>SMALL(Matrix_Distance!$B70:$AX70,2)/1000</f>
        <v>31.930460047954195</v>
      </c>
      <c r="I71" s="1">
        <f>SMALL(Matrix_Distance!$B70:$AX70,3)/1000</f>
        <v>39.638547564354553</v>
      </c>
      <c r="J71" s="1">
        <f>SMALL(Matrix_Distance!$B70:$AX70,4)/1000</f>
        <v>45.583355012219151</v>
      </c>
      <c r="K71" s="1">
        <f>SMALL(Matrix_Distance!$B70:$AX70,5)/1000</f>
        <v>47.9477036872726</v>
      </c>
      <c r="L71" t="str">
        <f>VLOOKUP(B71,'Station List'!$A$2:$B$51,2,0)</f>
        <v>Main</v>
      </c>
      <c r="M71" t="str">
        <f>VLOOKUP(C71,'Station List'!$A$2:$B$51,2,0)</f>
        <v>local</v>
      </c>
      <c r="N71" t="str">
        <f>VLOOKUP(D71,'Station List'!$A$2:$B$51,2,0)</f>
        <v>local</v>
      </c>
      <c r="O71" t="str">
        <f>VLOOKUP(E71,'Station List'!$A$2:$B$51,2,0)</f>
        <v>Local</v>
      </c>
      <c r="P71" t="str">
        <f>VLOOKUP(F71,'Station List'!$A$2:$B$51,2,0)</f>
        <v>Local</v>
      </c>
      <c r="Q71">
        <f t="shared" si="14"/>
        <v>1</v>
      </c>
      <c r="R71" s="1">
        <f t="shared" si="15"/>
        <v>8.8890067987665482</v>
      </c>
      <c r="S71" t="b">
        <f t="shared" ca="1" si="16"/>
        <v>1</v>
      </c>
      <c r="T71">
        <f t="shared" si="17"/>
        <v>1</v>
      </c>
      <c r="U71" s="1">
        <f t="shared" ca="1" si="18"/>
        <v>0</v>
      </c>
      <c r="V71">
        <f t="shared" ca="1" si="19"/>
        <v>100</v>
      </c>
      <c r="W71" t="str">
        <f t="shared" ca="1" si="20"/>
        <v/>
      </c>
      <c r="X71" s="1">
        <f t="shared" ca="1" si="13"/>
        <v>100</v>
      </c>
      <c r="Y71" s="1">
        <f t="shared" si="21"/>
        <v>0</v>
      </c>
      <c r="Z71" s="1">
        <f t="shared" si="22"/>
        <v>0</v>
      </c>
      <c r="AA71" s="1">
        <f t="shared" si="23"/>
        <v>0</v>
      </c>
      <c r="AB71" s="1">
        <f t="shared" si="24"/>
        <v>0</v>
      </c>
      <c r="AC71">
        <f t="shared" ca="1" si="25"/>
        <v>4</v>
      </c>
    </row>
    <row r="72" spans="1:29" x14ac:dyDescent="0.3">
      <c r="A72">
        <v>5012</v>
      </c>
      <c r="B72" t="str">
        <f>INDEX(Matrix_Distance!$B$1:$AX$1,0,MATCH(SMALL(Matrix_Distance!$B71:$AX71,1),Matrix_Distance!$B71:$AX71,0))</f>
        <v>KING'S LYNN</v>
      </c>
      <c r="C72" t="str">
        <f>INDEX(Matrix_Distance!$B$1:$AX$1,0,MATCH(SMALL(Matrix_Distance!$B71:$AX71,2),Matrix_Distance!$B71:$AX71,0))</f>
        <v>WATLINGTON</v>
      </c>
      <c r="D72" t="str">
        <f>INDEX(Matrix_Distance!$B$1:$AX$1,0,MATCH(SMALL(Matrix_Distance!$B71:$AX71,3),Matrix_Distance!$B71:$AX71,0))</f>
        <v>DOWNHAM MARKET</v>
      </c>
      <c r="E72" t="str">
        <f>INDEX(Matrix_Distance!$B$1:$AX$1,0,MATCH(SMALL(Matrix_Distance!$B71:$AX71,4),Matrix_Distance!$B71:$AX71,0))</f>
        <v>MARCH</v>
      </c>
      <c r="F72" t="str">
        <f>INDEX(Matrix_Distance!$B$1:$AX$1,0,MATCH(SMALL(Matrix_Distance!$B71:$AX71,5),Matrix_Distance!$B71:$AX71,0))</f>
        <v>LITTLEPORT</v>
      </c>
      <c r="G72" s="1">
        <f>SMALL(Matrix_Distance!$B71:$AX71,1)/1000</f>
        <v>8.1952653620551086</v>
      </c>
      <c r="H72" s="1">
        <f>SMALL(Matrix_Distance!$B71:$AX71,2)/1000</f>
        <v>14.208121268978537</v>
      </c>
      <c r="I72" s="1">
        <f>SMALL(Matrix_Distance!$B71:$AX71,3)/1000</f>
        <v>21.186734260182693</v>
      </c>
      <c r="J72" s="1">
        <f>SMALL(Matrix_Distance!$B71:$AX71,4)/1000</f>
        <v>29.151177136204971</v>
      </c>
      <c r="K72" s="1">
        <f>SMALL(Matrix_Distance!$B71:$AX71,5)/1000</f>
        <v>36.459142114499926</v>
      </c>
      <c r="L72" t="str">
        <f>VLOOKUP(B72,'Station List'!$A$2:$B$51,2,0)</f>
        <v>Main</v>
      </c>
      <c r="M72" t="str">
        <f>VLOOKUP(C72,'Station List'!$A$2:$B$51,2,0)</f>
        <v>local</v>
      </c>
      <c r="N72" t="str">
        <f>VLOOKUP(D72,'Station List'!$A$2:$B$51,2,0)</f>
        <v>local</v>
      </c>
      <c r="O72" t="str">
        <f>VLOOKUP(E72,'Station List'!$A$2:$B$51,2,0)</f>
        <v>local</v>
      </c>
      <c r="P72" t="str">
        <f>VLOOKUP(F72,'Station List'!$A$2:$B$51,2,0)</f>
        <v>local</v>
      </c>
      <c r="Q72">
        <f t="shared" si="14"/>
        <v>1</v>
      </c>
      <c r="R72" s="1">
        <f t="shared" si="15"/>
        <v>6.0128559069234289</v>
      </c>
      <c r="S72" t="b">
        <f t="shared" ca="1" si="16"/>
        <v>1</v>
      </c>
      <c r="T72">
        <f t="shared" si="17"/>
        <v>1</v>
      </c>
      <c r="U72" s="1">
        <f t="shared" ca="1" si="18"/>
        <v>0</v>
      </c>
      <c r="V72">
        <f t="shared" ca="1" si="19"/>
        <v>100</v>
      </c>
      <c r="W72" t="str">
        <f t="shared" ca="1" si="20"/>
        <v/>
      </c>
      <c r="X72" s="1">
        <f t="shared" ca="1" si="13"/>
        <v>100</v>
      </c>
      <c r="Y72" s="1">
        <f t="shared" si="21"/>
        <v>0</v>
      </c>
      <c r="Z72" s="1">
        <f t="shared" si="22"/>
        <v>0</v>
      </c>
      <c r="AA72" s="1">
        <f t="shared" si="23"/>
        <v>0</v>
      </c>
      <c r="AB72" s="1">
        <f t="shared" si="24"/>
        <v>0</v>
      </c>
      <c r="AC72">
        <f t="shared" ca="1" si="25"/>
        <v>4</v>
      </c>
    </row>
    <row r="73" spans="1:29" x14ac:dyDescent="0.3">
      <c r="A73">
        <v>5013</v>
      </c>
      <c r="B73" t="str">
        <f>INDEX(Matrix_Distance!$B$1:$AX$1,0,MATCH(SMALL(Matrix_Distance!$B72:$AX72,1),Matrix_Distance!$B72:$AX72,0))</f>
        <v>KING'S LYNN</v>
      </c>
      <c r="C73" t="str">
        <f>INDEX(Matrix_Distance!$B$1:$AX$1,0,MATCH(SMALL(Matrix_Distance!$B72:$AX72,2),Matrix_Distance!$B72:$AX72,0))</f>
        <v>WATLINGTON</v>
      </c>
      <c r="D73" t="str">
        <f>INDEX(Matrix_Distance!$B$1:$AX$1,0,MATCH(SMALL(Matrix_Distance!$B72:$AX72,3),Matrix_Distance!$B72:$AX72,0))</f>
        <v>DOWNHAM MARKET</v>
      </c>
      <c r="E73" t="str">
        <f>INDEX(Matrix_Distance!$B$1:$AX$1,0,MATCH(SMALL(Matrix_Distance!$B72:$AX72,4),Matrix_Distance!$B72:$AX72,0))</f>
        <v>MARCH</v>
      </c>
      <c r="F73" t="str">
        <f>INDEX(Matrix_Distance!$B$1:$AX$1,0,MATCH(SMALL(Matrix_Distance!$B72:$AX72,5),Matrix_Distance!$B72:$AX72,0))</f>
        <v>BRANDON</v>
      </c>
      <c r="G73" s="1">
        <f>SMALL(Matrix_Distance!$B72:$AX72,1)/1000</f>
        <v>12.867136115488167</v>
      </c>
      <c r="H73" s="1">
        <f>SMALL(Matrix_Distance!$B72:$AX72,2)/1000</f>
        <v>21.26998338490181</v>
      </c>
      <c r="I73" s="1">
        <f>SMALL(Matrix_Distance!$B72:$AX72,3)/1000</f>
        <v>28.820095120793734</v>
      </c>
      <c r="J73" s="1">
        <f>SMALL(Matrix_Distance!$B72:$AX72,4)/1000</f>
        <v>42.98721691789779</v>
      </c>
      <c r="K73" s="1">
        <f>SMALL(Matrix_Distance!$B72:$AX72,5)/1000</f>
        <v>44.152905283685449</v>
      </c>
      <c r="L73" t="str">
        <f>VLOOKUP(B73,'Station List'!$A$2:$B$51,2,0)</f>
        <v>Main</v>
      </c>
      <c r="M73" t="str">
        <f>VLOOKUP(C73,'Station List'!$A$2:$B$51,2,0)</f>
        <v>local</v>
      </c>
      <c r="N73" t="str">
        <f>VLOOKUP(D73,'Station List'!$A$2:$B$51,2,0)</f>
        <v>local</v>
      </c>
      <c r="O73" t="str">
        <f>VLOOKUP(E73,'Station List'!$A$2:$B$51,2,0)</f>
        <v>local</v>
      </c>
      <c r="P73" t="str">
        <f>VLOOKUP(F73,'Station List'!$A$2:$B$51,2,0)</f>
        <v>local</v>
      </c>
      <c r="Q73">
        <f t="shared" si="14"/>
        <v>1</v>
      </c>
      <c r="R73" s="1">
        <f t="shared" si="15"/>
        <v>8.4028472694136429</v>
      </c>
      <c r="S73" t="b">
        <f t="shared" ca="1" si="16"/>
        <v>1</v>
      </c>
      <c r="T73">
        <f t="shared" si="17"/>
        <v>1</v>
      </c>
      <c r="U73" s="1">
        <f t="shared" ca="1" si="18"/>
        <v>0</v>
      </c>
      <c r="V73">
        <f t="shared" ca="1" si="19"/>
        <v>100</v>
      </c>
      <c r="W73" t="str">
        <f t="shared" ca="1" si="20"/>
        <v/>
      </c>
      <c r="X73" s="1">
        <f t="shared" ca="1" si="13"/>
        <v>100</v>
      </c>
      <c r="Y73" s="1">
        <f t="shared" si="21"/>
        <v>0</v>
      </c>
      <c r="Z73" s="1">
        <f t="shared" si="22"/>
        <v>0</v>
      </c>
      <c r="AA73" s="1">
        <f t="shared" si="23"/>
        <v>0</v>
      </c>
      <c r="AB73" s="1">
        <f t="shared" si="24"/>
        <v>0</v>
      </c>
      <c r="AC73">
        <f t="shared" ca="1" si="25"/>
        <v>4</v>
      </c>
    </row>
    <row r="74" spans="1:29" x14ac:dyDescent="0.3">
      <c r="A74">
        <v>5014</v>
      </c>
      <c r="B74" t="str">
        <f>INDEX(Matrix_Distance!$B$1:$AX$1,0,MATCH(SMALL(Matrix_Distance!$B73:$AX73,1),Matrix_Distance!$B73:$AX73,0))</f>
        <v>KING'S LYNN</v>
      </c>
      <c r="C74" t="str">
        <f>INDEX(Matrix_Distance!$B$1:$AX$1,0,MATCH(SMALL(Matrix_Distance!$B73:$AX73,2),Matrix_Distance!$B73:$AX73,0))</f>
        <v>WATLINGTON</v>
      </c>
      <c r="D74" t="str">
        <f>INDEX(Matrix_Distance!$B$1:$AX$1,0,MATCH(SMALL(Matrix_Distance!$B73:$AX73,3),Matrix_Distance!$B73:$AX73,0))</f>
        <v>DOWNHAM MARKET</v>
      </c>
      <c r="E74" t="str">
        <f>INDEX(Matrix_Distance!$B$1:$AX$1,0,MATCH(SMALL(Matrix_Distance!$B73:$AX73,4),Matrix_Distance!$B73:$AX73,0))</f>
        <v>MARCH</v>
      </c>
      <c r="F74" t="str">
        <f>INDEX(Matrix_Distance!$B$1:$AX$1,0,MATCH(SMALL(Matrix_Distance!$B73:$AX73,5),Matrix_Distance!$B73:$AX73,0))</f>
        <v>SHERINGHAM</v>
      </c>
      <c r="G74" s="1">
        <f>SMALL(Matrix_Distance!$B73:$AX73,1)/1000</f>
        <v>18.30169826094016</v>
      </c>
      <c r="H74" s="1">
        <f>SMALL(Matrix_Distance!$B73:$AX73,2)/1000</f>
        <v>27.275053608636576</v>
      </c>
      <c r="I74" s="1">
        <f>SMALL(Matrix_Distance!$B73:$AX73,3)/1000</f>
        <v>35.0290436999299</v>
      </c>
      <c r="J74" s="1">
        <f>SMALL(Matrix_Distance!$B73:$AX73,4)/1000</f>
        <v>47.340301484743406</v>
      </c>
      <c r="K74" s="1">
        <f>SMALL(Matrix_Distance!$B73:$AX73,5)/1000</f>
        <v>48.529873872595275</v>
      </c>
      <c r="L74" t="str">
        <f>VLOOKUP(B74,'Station List'!$A$2:$B$51,2,0)</f>
        <v>Main</v>
      </c>
      <c r="M74" t="str">
        <f>VLOOKUP(C74,'Station List'!$A$2:$B$51,2,0)</f>
        <v>local</v>
      </c>
      <c r="N74" t="str">
        <f>VLOOKUP(D74,'Station List'!$A$2:$B$51,2,0)</f>
        <v>local</v>
      </c>
      <c r="O74" t="str">
        <f>VLOOKUP(E74,'Station List'!$A$2:$B$51,2,0)</f>
        <v>local</v>
      </c>
      <c r="P74" t="str">
        <f>VLOOKUP(F74,'Station List'!$A$2:$B$51,2,0)</f>
        <v>Local</v>
      </c>
      <c r="Q74">
        <f t="shared" si="14"/>
        <v>1</v>
      </c>
      <c r="R74" s="1">
        <f t="shared" si="15"/>
        <v>8.9733553476964154</v>
      </c>
      <c r="S74" t="b">
        <f t="shared" ca="1" si="16"/>
        <v>1</v>
      </c>
      <c r="T74">
        <f t="shared" si="17"/>
        <v>1</v>
      </c>
      <c r="U74" s="1">
        <f t="shared" ca="1" si="18"/>
        <v>0</v>
      </c>
      <c r="V74">
        <f t="shared" ca="1" si="19"/>
        <v>100</v>
      </c>
      <c r="W74" t="str">
        <f t="shared" ca="1" si="20"/>
        <v/>
      </c>
      <c r="X74" s="1">
        <f t="shared" ca="1" si="13"/>
        <v>100</v>
      </c>
      <c r="Y74" s="1">
        <f t="shared" si="21"/>
        <v>0</v>
      </c>
      <c r="Z74" s="1">
        <f t="shared" si="22"/>
        <v>0</v>
      </c>
      <c r="AA74" s="1">
        <f t="shared" si="23"/>
        <v>0</v>
      </c>
      <c r="AB74" s="1">
        <f t="shared" si="24"/>
        <v>0</v>
      </c>
      <c r="AC74">
        <f t="shared" ca="1" si="25"/>
        <v>4</v>
      </c>
    </row>
    <row r="75" spans="1:29" x14ac:dyDescent="0.3">
      <c r="A75">
        <v>5015</v>
      </c>
      <c r="B75" t="str">
        <f>INDEX(Matrix_Distance!$B$1:$AX$1,0,MATCH(SMALL(Matrix_Distance!$B74:$AX74,1),Matrix_Distance!$B74:$AX74,0))</f>
        <v>WITHAM</v>
      </c>
      <c r="C75" t="str">
        <f>INDEX(Matrix_Distance!$B$1:$AX$1,0,MATCH(SMALL(Matrix_Distance!$B74:$AX74,2),Matrix_Distance!$B74:$AX74,0))</f>
        <v>CHELMSFORD</v>
      </c>
      <c r="D75" t="str">
        <f>INDEX(Matrix_Distance!$B$1:$AX$1,0,MATCH(SMALL(Matrix_Distance!$B74:$AX74,3),Matrix_Distance!$B74:$AX74,0))</f>
        <v>SHENFIELD</v>
      </c>
      <c r="E75" t="str">
        <f>INDEX(Matrix_Distance!$B$1:$AX$1,0,MATCH(SMALL(Matrix_Distance!$B74:$AX74,4),Matrix_Distance!$B74:$AX74,0))</f>
        <v>STRATFORD</v>
      </c>
      <c r="F75" t="str">
        <f>INDEX(Matrix_Distance!$B$1:$AX$1,0,MATCH(SMALL(Matrix_Distance!$B74:$AX74,5),Matrix_Distance!$B74:$AX74,0))</f>
        <v>IPSWICH</v>
      </c>
      <c r="G75" s="1">
        <f>SMALL(Matrix_Distance!$B74:$AX74,1)/1000</f>
        <v>5.0703308375390952</v>
      </c>
      <c r="H75" s="1">
        <f>SMALL(Matrix_Distance!$B74:$AX74,2)/1000</f>
        <v>9.040326525518827</v>
      </c>
      <c r="I75" s="1">
        <f>SMALL(Matrix_Distance!$B74:$AX74,3)/1000</f>
        <v>24.044027245012408</v>
      </c>
      <c r="J75" s="1">
        <f>SMALL(Matrix_Distance!$B74:$AX74,4)/1000</f>
        <v>48.263548247331528</v>
      </c>
      <c r="K75" s="1">
        <f>SMALL(Matrix_Distance!$B74:$AX74,5)/1000</f>
        <v>49.132050285686219</v>
      </c>
      <c r="L75" t="str">
        <f>VLOOKUP(B75,'Station List'!$A$2:$B$51,2,0)</f>
        <v>Main</v>
      </c>
      <c r="M75" t="str">
        <f>VLOOKUP(C75,'Station List'!$A$2:$B$51,2,0)</f>
        <v>Main</v>
      </c>
      <c r="N75" t="str">
        <f>VLOOKUP(D75,'Station List'!$A$2:$B$51,2,0)</f>
        <v>Main</v>
      </c>
      <c r="O75" t="str">
        <f>VLOOKUP(E75,'Station List'!$A$2:$B$51,2,0)</f>
        <v>Main</v>
      </c>
      <c r="P75" t="str">
        <f>VLOOKUP(F75,'Station List'!$A$2:$B$51,2,0)</f>
        <v>Main</v>
      </c>
      <c r="Q75">
        <f t="shared" si="14"/>
        <v>5</v>
      </c>
      <c r="R75" s="1">
        <f t="shared" si="15"/>
        <v>3.9699956879797318</v>
      </c>
      <c r="S75" t="b">
        <f t="shared" ca="1" si="16"/>
        <v>1</v>
      </c>
      <c r="T75">
        <f t="shared" si="17"/>
        <v>1</v>
      </c>
      <c r="U75" s="1">
        <f t="shared" ca="1" si="18"/>
        <v>0</v>
      </c>
      <c r="V75">
        <f t="shared" ca="1" si="19"/>
        <v>100</v>
      </c>
      <c r="W75" t="str">
        <f t="shared" ca="1" si="20"/>
        <v/>
      </c>
      <c r="X75" s="1">
        <f t="shared" ca="1" si="13"/>
        <v>100</v>
      </c>
      <c r="Y75" s="1">
        <f t="shared" si="21"/>
        <v>0</v>
      </c>
      <c r="Z75" s="1">
        <f t="shared" si="22"/>
        <v>0</v>
      </c>
      <c r="AA75" s="1">
        <f t="shared" si="23"/>
        <v>0</v>
      </c>
      <c r="AB75" s="1">
        <f t="shared" si="24"/>
        <v>0</v>
      </c>
      <c r="AC75">
        <f t="shared" ca="1" si="25"/>
        <v>4</v>
      </c>
    </row>
    <row r="76" spans="1:29" x14ac:dyDescent="0.3">
      <c r="A76">
        <v>5016</v>
      </c>
      <c r="B76" t="str">
        <f>INDEX(Matrix_Distance!$B$1:$AX$1,0,MATCH(SMALL(Matrix_Distance!$B75:$AX75,1),Matrix_Distance!$B75:$AX75,0))</f>
        <v>BRANDON</v>
      </c>
      <c r="C76" t="str">
        <f>INDEX(Matrix_Distance!$B$1:$AX$1,0,MATCH(SMALL(Matrix_Distance!$B75:$AX75,2),Matrix_Distance!$B75:$AX75,0))</f>
        <v>SHIPPEA HILL</v>
      </c>
      <c r="D76" t="str">
        <f>INDEX(Matrix_Distance!$B$1:$AX$1,0,MATCH(SMALL(Matrix_Distance!$B75:$AX75,3),Matrix_Distance!$B75:$AX75,0))</f>
        <v>THETFORD</v>
      </c>
      <c r="E76" t="str">
        <f>INDEX(Matrix_Distance!$B$1:$AX$1,0,MATCH(SMALL(Matrix_Distance!$B75:$AX75,4),Matrix_Distance!$B75:$AX75,0))</f>
        <v>LITTLEPORT</v>
      </c>
      <c r="F76" t="str">
        <f>INDEX(Matrix_Distance!$B$1:$AX$1,0,MATCH(SMALL(Matrix_Distance!$B75:$AX75,5),Matrix_Distance!$B75:$AX75,0))</f>
        <v>ELY</v>
      </c>
      <c r="G76" s="1">
        <f>SMALL(Matrix_Distance!$B75:$AX75,1)/1000</f>
        <v>11.643248127996774</v>
      </c>
      <c r="H76" s="1">
        <f>SMALL(Matrix_Distance!$B75:$AX75,2)/1000</f>
        <v>11.66691035544544</v>
      </c>
      <c r="I76" s="1">
        <f>SMALL(Matrix_Distance!$B75:$AX75,3)/1000</f>
        <v>15.177325496071431</v>
      </c>
      <c r="J76" s="1">
        <f>SMALL(Matrix_Distance!$B75:$AX75,4)/1000</f>
        <v>19.046066274307133</v>
      </c>
      <c r="K76" s="1">
        <f>SMALL(Matrix_Distance!$B75:$AX75,5)/1000</f>
        <v>19.076428566301427</v>
      </c>
      <c r="L76" t="str">
        <f>VLOOKUP(B76,'Station List'!$A$2:$B$51,2,0)</f>
        <v>local</v>
      </c>
      <c r="M76" t="str">
        <f>VLOOKUP(C76,'Station List'!$A$2:$B$51,2,0)</f>
        <v>local</v>
      </c>
      <c r="N76" t="str">
        <f>VLOOKUP(D76,'Station List'!$A$2:$B$51,2,0)</f>
        <v>Main</v>
      </c>
      <c r="O76" t="str">
        <f>VLOOKUP(E76,'Station List'!$A$2:$B$51,2,0)</f>
        <v>local</v>
      </c>
      <c r="P76" t="str">
        <f>VLOOKUP(F76,'Station List'!$A$2:$B$51,2,0)</f>
        <v>Main</v>
      </c>
      <c r="Q76">
        <f t="shared" si="14"/>
        <v>2</v>
      </c>
      <c r="R76" s="1">
        <f t="shared" si="15"/>
        <v>2.3662227448665973E-2</v>
      </c>
      <c r="S76" t="b">
        <f t="shared" ca="1" si="16"/>
        <v>1</v>
      </c>
      <c r="T76">
        <f t="shared" si="17"/>
        <v>3</v>
      </c>
      <c r="U76" s="1">
        <f t="shared" ca="1" si="18"/>
        <v>3.5340773680746569</v>
      </c>
      <c r="V76">
        <f t="shared" ca="1" si="19"/>
        <v>76.084761737857974</v>
      </c>
      <c r="W76" t="str">
        <f t="shared" ca="1" si="20"/>
        <v/>
      </c>
      <c r="X76" s="1">
        <f t="shared" ca="1" si="13"/>
        <v>23.915238262142026</v>
      </c>
      <c r="Y76" s="1">
        <f t="shared" si="21"/>
        <v>0</v>
      </c>
      <c r="Z76" s="1">
        <f t="shared" ca="1" si="22"/>
        <v>76.084761737857974</v>
      </c>
      <c r="AA76" s="1">
        <f t="shared" si="23"/>
        <v>0</v>
      </c>
      <c r="AB76" s="1">
        <f t="shared" si="24"/>
        <v>0</v>
      </c>
      <c r="AC76">
        <f t="shared" ca="1" si="25"/>
        <v>3</v>
      </c>
    </row>
    <row r="77" spans="1:29" x14ac:dyDescent="0.3">
      <c r="A77">
        <v>5017</v>
      </c>
      <c r="B77" t="str">
        <f>INDEX(Matrix_Distance!$B$1:$AX$1,0,MATCH(SMALL(Matrix_Distance!$B76:$AX76,1),Matrix_Distance!$B76:$AX76,0))</f>
        <v>CAMBRIDGE</v>
      </c>
      <c r="C77" t="str">
        <f>INDEX(Matrix_Distance!$B$1:$AX$1,0,MATCH(SMALL(Matrix_Distance!$B76:$AX76,2),Matrix_Distance!$B76:$AX76,0))</f>
        <v>WATERBCH</v>
      </c>
      <c r="D77" t="str">
        <f>INDEX(Matrix_Distance!$B$1:$AX$1,0,MATCH(SMALL(Matrix_Distance!$B76:$AX76,3),Matrix_Distance!$B76:$AX76,0))</f>
        <v>PETERBOROUGH</v>
      </c>
      <c r="E77" t="str">
        <f>INDEX(Matrix_Distance!$B$1:$AX$1,0,MATCH(SMALL(Matrix_Distance!$B76:$AX76,4),Matrix_Distance!$B76:$AX76,0))</f>
        <v>ELY</v>
      </c>
      <c r="F77" t="str">
        <f>INDEX(Matrix_Distance!$B$1:$AX$1,0,MATCH(SMALL(Matrix_Distance!$B76:$AX76,5),Matrix_Distance!$B76:$AX76,0))</f>
        <v>MARCH</v>
      </c>
      <c r="G77" s="1">
        <f>SMALL(Matrix_Distance!$B76:$AX76,1)/1000</f>
        <v>42.519729262251907</v>
      </c>
      <c r="H77" s="1">
        <f>SMALL(Matrix_Distance!$B76:$AX76,2)/1000</f>
        <v>49.114468095706812</v>
      </c>
      <c r="I77" s="1">
        <f>SMALL(Matrix_Distance!$B76:$AX76,3)/1000</f>
        <v>57.447300416858603</v>
      </c>
      <c r="J77" s="1">
        <f>SMALL(Matrix_Distance!$B76:$AX76,4)/1000</f>
        <v>60.488359248744679</v>
      </c>
      <c r="K77" s="1">
        <f>SMALL(Matrix_Distance!$B76:$AX76,5)/1000</f>
        <v>65.615294126494646</v>
      </c>
      <c r="L77" t="str">
        <f>VLOOKUP(B77,'Station List'!$A$2:$B$51,2,0)</f>
        <v>Main</v>
      </c>
      <c r="M77" t="str">
        <f>VLOOKUP(C77,'Station List'!$A$2:$B$51,2,0)</f>
        <v>local</v>
      </c>
      <c r="N77" t="str">
        <f>VLOOKUP(D77,'Station List'!$A$2:$B$51,2,0)</f>
        <v>Main</v>
      </c>
      <c r="O77" t="str">
        <f>VLOOKUP(E77,'Station List'!$A$2:$B$51,2,0)</f>
        <v>Main</v>
      </c>
      <c r="P77" t="str">
        <f>VLOOKUP(F77,'Station List'!$A$2:$B$51,2,0)</f>
        <v>local</v>
      </c>
      <c r="Q77">
        <f t="shared" si="14"/>
        <v>3</v>
      </c>
      <c r="R77" s="1">
        <f t="shared" si="15"/>
        <v>6.5947388334549046</v>
      </c>
      <c r="S77" t="b">
        <f t="shared" ca="1" si="16"/>
        <v>1</v>
      </c>
      <c r="T77">
        <f t="shared" si="17"/>
        <v>1</v>
      </c>
      <c r="U77" s="1">
        <f t="shared" ca="1" si="18"/>
        <v>0</v>
      </c>
      <c r="V77">
        <f t="shared" ca="1" si="19"/>
        <v>100</v>
      </c>
      <c r="W77" t="str">
        <f t="shared" ca="1" si="20"/>
        <v/>
      </c>
      <c r="X77" s="1">
        <f t="shared" ca="1" si="13"/>
        <v>100</v>
      </c>
      <c r="Y77" s="1">
        <f t="shared" si="21"/>
        <v>0</v>
      </c>
      <c r="Z77" s="1">
        <f t="shared" si="22"/>
        <v>0</v>
      </c>
      <c r="AA77" s="1">
        <f t="shared" si="23"/>
        <v>0</v>
      </c>
      <c r="AB77" s="1">
        <f t="shared" si="24"/>
        <v>0</v>
      </c>
      <c r="AC77">
        <f t="shared" ca="1" si="25"/>
        <v>4</v>
      </c>
    </row>
    <row r="78" spans="1:29" x14ac:dyDescent="0.3">
      <c r="A78">
        <v>5018</v>
      </c>
      <c r="B78" t="str">
        <f>INDEX(Matrix_Distance!$B$1:$AX$1,0,MATCH(SMALL(Matrix_Distance!$B77:$AX77,1),Matrix_Distance!$B77:$AX77,0))</f>
        <v>PETERBOROUGH</v>
      </c>
      <c r="C78" t="str">
        <f>INDEX(Matrix_Distance!$B$1:$AX$1,0,MATCH(SMALL(Matrix_Distance!$B77:$AX77,2),Matrix_Distance!$B77:$AX77,0))</f>
        <v>MARCH</v>
      </c>
      <c r="D78" t="str">
        <f>INDEX(Matrix_Distance!$B$1:$AX$1,0,MATCH(SMALL(Matrix_Distance!$B77:$AX77,3),Matrix_Distance!$B77:$AX77,0))</f>
        <v>WATERBCH</v>
      </c>
      <c r="E78" t="str">
        <f>INDEX(Matrix_Distance!$B$1:$AX$1,0,MATCH(SMALL(Matrix_Distance!$B77:$AX77,4),Matrix_Distance!$B77:$AX77,0))</f>
        <v>CAMBRIDGE</v>
      </c>
      <c r="F78" t="str">
        <f>INDEX(Matrix_Distance!$B$1:$AX$1,0,MATCH(SMALL(Matrix_Distance!$B77:$AX77,5),Matrix_Distance!$B77:$AX77,0))</f>
        <v>ELY</v>
      </c>
      <c r="G78" s="1">
        <f>SMALL(Matrix_Distance!$B77:$AX77,1)/1000</f>
        <v>22.436645009109558</v>
      </c>
      <c r="H78" s="1">
        <f>SMALL(Matrix_Distance!$B77:$AX77,2)/1000</f>
        <v>29.665919103685312</v>
      </c>
      <c r="I78" s="1">
        <f>SMALL(Matrix_Distance!$B77:$AX77,3)/1000</f>
        <v>31.050148383610054</v>
      </c>
      <c r="J78" s="1">
        <f>SMALL(Matrix_Distance!$B77:$AX77,4)/1000</f>
        <v>31.575863750263437</v>
      </c>
      <c r="K78" s="1">
        <f>SMALL(Matrix_Distance!$B77:$AX77,5)/1000</f>
        <v>33.252616799963242</v>
      </c>
      <c r="L78" t="str">
        <f>VLOOKUP(B78,'Station List'!$A$2:$B$51,2,0)</f>
        <v>Main</v>
      </c>
      <c r="M78" t="str">
        <f>VLOOKUP(C78,'Station List'!$A$2:$B$51,2,0)</f>
        <v>local</v>
      </c>
      <c r="N78" t="str">
        <f>VLOOKUP(D78,'Station List'!$A$2:$B$51,2,0)</f>
        <v>local</v>
      </c>
      <c r="O78" t="str">
        <f>VLOOKUP(E78,'Station List'!$A$2:$B$51,2,0)</f>
        <v>Main</v>
      </c>
      <c r="P78" t="str">
        <f>VLOOKUP(F78,'Station List'!$A$2:$B$51,2,0)</f>
        <v>Main</v>
      </c>
      <c r="Q78">
        <f t="shared" si="14"/>
        <v>3</v>
      </c>
      <c r="R78" s="1">
        <f t="shared" si="15"/>
        <v>7.2292740945757537</v>
      </c>
      <c r="S78" t="b">
        <f t="shared" ca="1" si="16"/>
        <v>1</v>
      </c>
      <c r="T78">
        <f t="shared" si="17"/>
        <v>1</v>
      </c>
      <c r="U78" s="1">
        <f t="shared" ca="1" si="18"/>
        <v>0</v>
      </c>
      <c r="V78">
        <f t="shared" ca="1" si="19"/>
        <v>100</v>
      </c>
      <c r="W78" t="str">
        <f t="shared" ca="1" si="20"/>
        <v/>
      </c>
      <c r="X78" s="1">
        <f t="shared" ca="1" si="13"/>
        <v>100</v>
      </c>
      <c r="Y78" s="1">
        <f t="shared" si="21"/>
        <v>0</v>
      </c>
      <c r="Z78" s="1">
        <f t="shared" si="22"/>
        <v>0</v>
      </c>
      <c r="AA78" s="1">
        <f t="shared" si="23"/>
        <v>0</v>
      </c>
      <c r="AB78" s="1">
        <f t="shared" si="24"/>
        <v>0</v>
      </c>
      <c r="AC78">
        <f t="shared" ca="1" si="25"/>
        <v>4</v>
      </c>
    </row>
    <row r="79" spans="1:29" x14ac:dyDescent="0.3">
      <c r="A79">
        <v>5019</v>
      </c>
      <c r="B79" t="str">
        <f>INDEX(Matrix_Distance!$B$1:$AX$1,0,MATCH(SMALL(Matrix_Distance!$B78:$AX78,1),Matrix_Distance!$B78:$AX78,0))</f>
        <v>BRANDON</v>
      </c>
      <c r="C79" t="str">
        <f>INDEX(Matrix_Distance!$B$1:$AX$1,0,MATCH(SMALL(Matrix_Distance!$B78:$AX78,2),Matrix_Distance!$B78:$AX78,0))</f>
        <v>THETFORD</v>
      </c>
      <c r="D79" t="str">
        <f>INDEX(Matrix_Distance!$B$1:$AX$1,0,MATCH(SMALL(Matrix_Distance!$B78:$AX78,3),Matrix_Distance!$B78:$AX78,0))</f>
        <v>HARLING ROAD</v>
      </c>
      <c r="E79" t="str">
        <f>INDEX(Matrix_Distance!$B$1:$AX$1,0,MATCH(SMALL(Matrix_Distance!$B78:$AX78,4),Matrix_Distance!$B78:$AX78,0))</f>
        <v>ECCLES ROAD</v>
      </c>
      <c r="F79" t="str">
        <f>INDEX(Matrix_Distance!$B$1:$AX$1,0,MATCH(SMALL(Matrix_Distance!$B78:$AX78,5),Matrix_Distance!$B78:$AX78,0))</f>
        <v>SHIPPEA HILL</v>
      </c>
      <c r="G79" s="1">
        <f>SMALL(Matrix_Distance!$B78:$AX78,1)/1000</f>
        <v>10.355649169902367</v>
      </c>
      <c r="H79" s="1">
        <f>SMALL(Matrix_Distance!$B78:$AX78,2)/1000</f>
        <v>14.328654859884766</v>
      </c>
      <c r="I79" s="1">
        <f>SMALL(Matrix_Distance!$B78:$AX78,3)/1000</f>
        <v>18.524951409302034</v>
      </c>
      <c r="J79" s="1">
        <f>SMALL(Matrix_Distance!$B78:$AX78,4)/1000</f>
        <v>21.314500102015028</v>
      </c>
      <c r="K79" s="1">
        <f>SMALL(Matrix_Distance!$B78:$AX78,5)/1000</f>
        <v>21.805877327041891</v>
      </c>
      <c r="L79" t="str">
        <f>VLOOKUP(B79,'Station List'!$A$2:$B$51,2,0)</f>
        <v>local</v>
      </c>
      <c r="M79" t="str">
        <f>VLOOKUP(C79,'Station List'!$A$2:$B$51,2,0)</f>
        <v>Main</v>
      </c>
      <c r="N79" t="str">
        <f>VLOOKUP(D79,'Station List'!$A$2:$B$51,2,0)</f>
        <v>local</v>
      </c>
      <c r="O79" t="str">
        <f>VLOOKUP(E79,'Station List'!$A$2:$B$51,2,0)</f>
        <v>local</v>
      </c>
      <c r="P79" t="str">
        <f>VLOOKUP(F79,'Station List'!$A$2:$B$51,2,0)</f>
        <v>local</v>
      </c>
      <c r="Q79">
        <f t="shared" si="14"/>
        <v>1</v>
      </c>
      <c r="R79" s="1">
        <f t="shared" si="15"/>
        <v>3.9730056899823989</v>
      </c>
      <c r="S79" t="b">
        <f t="shared" ca="1" si="16"/>
        <v>1</v>
      </c>
      <c r="T79">
        <f t="shared" si="17"/>
        <v>2</v>
      </c>
      <c r="U79" s="1">
        <f t="shared" ca="1" si="18"/>
        <v>3.9730056899823989</v>
      </c>
      <c r="V79">
        <f t="shared" ca="1" si="19"/>
        <v>72.242584443771747</v>
      </c>
      <c r="W79" t="str">
        <f t="shared" ca="1" si="20"/>
        <v/>
      </c>
      <c r="X79" s="1">
        <f t="shared" ca="1" si="13"/>
        <v>27.757415556228253</v>
      </c>
      <c r="Y79" s="1">
        <f t="shared" ca="1" si="21"/>
        <v>72.242584443771747</v>
      </c>
      <c r="Z79" s="1">
        <f t="shared" si="22"/>
        <v>0</v>
      </c>
      <c r="AA79" s="1">
        <f t="shared" si="23"/>
        <v>0</v>
      </c>
      <c r="AB79" s="1">
        <f t="shared" si="24"/>
        <v>0</v>
      </c>
      <c r="AC79">
        <f t="shared" ca="1" si="25"/>
        <v>3</v>
      </c>
    </row>
    <row r="80" spans="1:29" x14ac:dyDescent="0.3">
      <c r="A80">
        <v>5020</v>
      </c>
      <c r="B80" t="str">
        <f>INDEX(Matrix_Distance!$B$1:$AX$1,0,MATCH(SMALL(Matrix_Distance!$B79:$AX79,1),Matrix_Distance!$B79:$AX79,0))</f>
        <v>GREAT YARMOUTH</v>
      </c>
      <c r="C80" t="str">
        <f>INDEX(Matrix_Distance!$B$1:$AX$1,0,MATCH(SMALL(Matrix_Distance!$B79:$AX79,2),Matrix_Distance!$B79:$AX79,0))</f>
        <v>BERNEY ARMS</v>
      </c>
      <c r="D80" t="str">
        <f>INDEX(Matrix_Distance!$B$1:$AX$1,0,MATCH(SMALL(Matrix_Distance!$B79:$AX79,3),Matrix_Distance!$B79:$AX79,0))</f>
        <v>ACLE</v>
      </c>
      <c r="E80" t="str">
        <f>INDEX(Matrix_Distance!$B$1:$AX$1,0,MATCH(SMALL(Matrix_Distance!$B79:$AX79,4),Matrix_Distance!$B79:$AX79,0))</f>
        <v>REEDHAM (NORFOLK)</v>
      </c>
      <c r="F80" t="str">
        <f>INDEX(Matrix_Distance!$B$1:$AX$1,0,MATCH(SMALL(Matrix_Distance!$B79:$AX79,5),Matrix_Distance!$B79:$AX79,0))</f>
        <v>LINGWOOD</v>
      </c>
      <c r="G80" s="1">
        <f>SMALL(Matrix_Distance!$B79:$AX79,1)/1000</f>
        <v>5.1336476762337231</v>
      </c>
      <c r="H80" s="1">
        <f>SMALL(Matrix_Distance!$B79:$AX79,2)/1000</f>
        <v>5.9645410016278655</v>
      </c>
      <c r="I80" s="1">
        <f>SMALL(Matrix_Distance!$B79:$AX79,3)/1000</f>
        <v>7.9713655941814867</v>
      </c>
      <c r="J80" s="1">
        <f>SMALL(Matrix_Distance!$B79:$AX79,4)/1000</f>
        <v>10.939799465460926</v>
      </c>
      <c r="K80" s="1">
        <f>SMALL(Matrix_Distance!$B79:$AX79,5)/1000</f>
        <v>11.790372666968535</v>
      </c>
      <c r="L80" t="str">
        <f>VLOOKUP(B80,'Station List'!$A$2:$B$51,2,0)</f>
        <v>Main</v>
      </c>
      <c r="M80" t="str">
        <f>VLOOKUP(C80,'Station List'!$A$2:$B$51,2,0)</f>
        <v>local</v>
      </c>
      <c r="N80" t="str">
        <f>VLOOKUP(D80,'Station List'!$A$2:$B$51,2,0)</f>
        <v>local</v>
      </c>
      <c r="O80" t="str">
        <f>VLOOKUP(E80,'Station List'!$A$2:$B$51,2,0)</f>
        <v>local</v>
      </c>
      <c r="P80" t="str">
        <f>VLOOKUP(F80,'Station List'!$A$2:$B$51,2,0)</f>
        <v>local</v>
      </c>
      <c r="Q80">
        <f t="shared" si="14"/>
        <v>1</v>
      </c>
      <c r="R80" s="1">
        <f t="shared" si="15"/>
        <v>0.8308933253941424</v>
      </c>
      <c r="S80" t="b">
        <f t="shared" ca="1" si="16"/>
        <v>1</v>
      </c>
      <c r="T80">
        <f t="shared" si="17"/>
        <v>1</v>
      </c>
      <c r="U80" s="1">
        <f t="shared" ca="1" si="18"/>
        <v>0</v>
      </c>
      <c r="V80">
        <f t="shared" ca="1" si="19"/>
        <v>100</v>
      </c>
      <c r="W80" t="str">
        <f t="shared" ca="1" si="20"/>
        <v/>
      </c>
      <c r="X80" s="1">
        <f t="shared" ca="1" si="13"/>
        <v>100</v>
      </c>
      <c r="Y80" s="1">
        <f t="shared" si="21"/>
        <v>0</v>
      </c>
      <c r="Z80" s="1">
        <f t="shared" si="22"/>
        <v>0</v>
      </c>
      <c r="AA80" s="1">
        <f t="shared" si="23"/>
        <v>0</v>
      </c>
      <c r="AB80" s="1">
        <f t="shared" si="24"/>
        <v>0</v>
      </c>
      <c r="AC80">
        <f t="shared" ca="1" si="25"/>
        <v>4</v>
      </c>
    </row>
    <row r="81" spans="1:29" x14ac:dyDescent="0.3">
      <c r="A81">
        <v>5021</v>
      </c>
      <c r="B81" t="str">
        <f>INDEX(Matrix_Distance!$B$1:$AX$1,0,MATCH(SMALL(Matrix_Distance!$B80:$AX80,1),Matrix_Distance!$B80:$AX80,0))</f>
        <v>KING'S LYNN</v>
      </c>
      <c r="C81" t="str">
        <f>INDEX(Matrix_Distance!$B$1:$AX$1,0,MATCH(SMALL(Matrix_Distance!$B80:$AX80,2),Matrix_Distance!$B80:$AX80,0))</f>
        <v>WATLINGTON</v>
      </c>
      <c r="D81" t="str">
        <f>INDEX(Matrix_Distance!$B$1:$AX$1,0,MATCH(SMALL(Matrix_Distance!$B80:$AX80,3),Matrix_Distance!$B80:$AX80,0))</f>
        <v>DOWNHAM MARKET</v>
      </c>
      <c r="E81" t="str">
        <f>INDEX(Matrix_Distance!$B$1:$AX$1,0,MATCH(SMALL(Matrix_Distance!$B80:$AX80,4),Matrix_Distance!$B80:$AX80,0))</f>
        <v>MARCH</v>
      </c>
      <c r="F81" t="str">
        <f>INDEX(Matrix_Distance!$B$1:$AX$1,0,MATCH(SMALL(Matrix_Distance!$B80:$AX80,5),Matrix_Distance!$B80:$AX80,0))</f>
        <v>LITTLEPORT</v>
      </c>
      <c r="G81" s="1">
        <f>SMALL(Matrix_Distance!$B80:$AX80,1)/1000</f>
        <v>3.8744248211186285</v>
      </c>
      <c r="H81" s="1">
        <f>SMALL(Matrix_Distance!$B80:$AX80,2)/1000</f>
        <v>10.286629317419777</v>
      </c>
      <c r="I81" s="1">
        <f>SMALL(Matrix_Distance!$B80:$AX80,3)/1000</f>
        <v>17.753228712873593</v>
      </c>
      <c r="J81" s="1">
        <f>SMALL(Matrix_Distance!$B80:$AX80,4)/1000</f>
        <v>28.529899934391622</v>
      </c>
      <c r="K81" s="1">
        <f>SMALL(Matrix_Distance!$B80:$AX80,5)/1000</f>
        <v>33.535695998522257</v>
      </c>
      <c r="L81" t="str">
        <f>VLOOKUP(B81,'Station List'!$A$2:$B$51,2,0)</f>
        <v>Main</v>
      </c>
      <c r="M81" t="str">
        <f>VLOOKUP(C81,'Station List'!$A$2:$B$51,2,0)</f>
        <v>local</v>
      </c>
      <c r="N81" t="str">
        <f>VLOOKUP(D81,'Station List'!$A$2:$B$51,2,0)</f>
        <v>local</v>
      </c>
      <c r="O81" t="str">
        <f>VLOOKUP(E81,'Station List'!$A$2:$B$51,2,0)</f>
        <v>local</v>
      </c>
      <c r="P81" t="str">
        <f>VLOOKUP(F81,'Station List'!$A$2:$B$51,2,0)</f>
        <v>local</v>
      </c>
      <c r="Q81">
        <f t="shared" si="14"/>
        <v>1</v>
      </c>
      <c r="R81" s="1">
        <f t="shared" si="15"/>
        <v>6.4122044963011486</v>
      </c>
      <c r="S81" t="b">
        <f t="shared" ca="1" si="16"/>
        <v>1</v>
      </c>
      <c r="T81">
        <f t="shared" si="17"/>
        <v>1</v>
      </c>
      <c r="U81" s="1">
        <f t="shared" ca="1" si="18"/>
        <v>0</v>
      </c>
      <c r="V81">
        <f t="shared" ca="1" si="19"/>
        <v>100</v>
      </c>
      <c r="W81" t="str">
        <f t="shared" ca="1" si="20"/>
        <v/>
      </c>
      <c r="X81" s="1">
        <f t="shared" ca="1" si="13"/>
        <v>100</v>
      </c>
      <c r="Y81" s="1">
        <f t="shared" si="21"/>
        <v>0</v>
      </c>
      <c r="Z81" s="1">
        <f t="shared" si="22"/>
        <v>0</v>
      </c>
      <c r="AA81" s="1">
        <f t="shared" si="23"/>
        <v>0</v>
      </c>
      <c r="AB81" s="1">
        <f t="shared" si="24"/>
        <v>0</v>
      </c>
      <c r="AC81">
        <f t="shared" ca="1" si="25"/>
        <v>4</v>
      </c>
    </row>
    <row r="82" spans="1:29" x14ac:dyDescent="0.3">
      <c r="A82">
        <v>5022</v>
      </c>
      <c r="B82" t="str">
        <f>INDEX(Matrix_Distance!$B$1:$AX$1,0,MATCH(SMALL(Matrix_Distance!$B81:$AX81,1),Matrix_Distance!$B81:$AX81,0))</f>
        <v>MARCH</v>
      </c>
      <c r="C82" t="str">
        <f>INDEX(Matrix_Distance!$B$1:$AX$1,0,MATCH(SMALL(Matrix_Distance!$B81:$AX81,2),Matrix_Distance!$B81:$AX81,0))</f>
        <v>PETERBOROUGH</v>
      </c>
      <c r="D82" t="str">
        <f>INDEX(Matrix_Distance!$B$1:$AX$1,0,MATCH(SMALL(Matrix_Distance!$B81:$AX81,3),Matrix_Distance!$B81:$AX81,0))</f>
        <v>DOWNHAM MARKET</v>
      </c>
      <c r="E82" t="str">
        <f>INDEX(Matrix_Distance!$B$1:$AX$1,0,MATCH(SMALL(Matrix_Distance!$B81:$AX81,4),Matrix_Distance!$B81:$AX81,0))</f>
        <v>LITTLEPORT</v>
      </c>
      <c r="F82" t="str">
        <f>INDEX(Matrix_Distance!$B$1:$AX$1,0,MATCH(SMALL(Matrix_Distance!$B81:$AX81,5),Matrix_Distance!$B81:$AX81,0))</f>
        <v>ELY</v>
      </c>
      <c r="G82" s="1">
        <f>SMALL(Matrix_Distance!$B81:$AX81,1)/1000</f>
        <v>5.5933230504236526</v>
      </c>
      <c r="H82" s="1">
        <f>SMALL(Matrix_Distance!$B81:$AX81,2)/1000</f>
        <v>17.960293876905236</v>
      </c>
      <c r="I82" s="1">
        <f>SMALL(Matrix_Distance!$B81:$AX81,3)/1000</f>
        <v>23.931063531978687</v>
      </c>
      <c r="J82" s="1">
        <f>SMALL(Matrix_Distance!$B81:$AX81,4)/1000</f>
        <v>24.224009891950185</v>
      </c>
      <c r="K82" s="1">
        <f>SMALL(Matrix_Distance!$B81:$AX81,5)/1000</f>
        <v>27.026493333120364</v>
      </c>
      <c r="L82" t="str">
        <f>VLOOKUP(B82,'Station List'!$A$2:$B$51,2,0)</f>
        <v>local</v>
      </c>
      <c r="M82" t="str">
        <f>VLOOKUP(C82,'Station List'!$A$2:$B$51,2,0)</f>
        <v>Main</v>
      </c>
      <c r="N82" t="str">
        <f>VLOOKUP(D82,'Station List'!$A$2:$B$51,2,0)</f>
        <v>local</v>
      </c>
      <c r="O82" t="str">
        <f>VLOOKUP(E82,'Station List'!$A$2:$B$51,2,0)</f>
        <v>local</v>
      </c>
      <c r="P82" t="str">
        <f>VLOOKUP(F82,'Station List'!$A$2:$B$51,2,0)</f>
        <v>Main</v>
      </c>
      <c r="Q82">
        <f t="shared" si="14"/>
        <v>2</v>
      </c>
      <c r="R82" s="1">
        <f t="shared" si="15"/>
        <v>12.366970826481584</v>
      </c>
      <c r="S82" t="b">
        <f t="shared" ca="1" si="16"/>
        <v>0</v>
      </c>
      <c r="T82">
        <f t="shared" si="17"/>
        <v>2</v>
      </c>
      <c r="U82" s="1">
        <f t="shared" ca="1" si="18"/>
        <v>12.366970826481584</v>
      </c>
      <c r="V82" t="str">
        <f t="shared" ca="1" si="19"/>
        <v/>
      </c>
      <c r="W82" t="str">
        <f t="shared" ca="1" si="20"/>
        <v/>
      </c>
      <c r="X82" s="1">
        <f t="shared" ca="1" si="13"/>
        <v>100</v>
      </c>
      <c r="Y82" s="1">
        <f t="shared" ca="1" si="21"/>
        <v>0</v>
      </c>
      <c r="Z82" s="1">
        <f t="shared" si="22"/>
        <v>0</v>
      </c>
      <c r="AA82" s="1">
        <f t="shared" si="23"/>
        <v>0</v>
      </c>
      <c r="AB82" s="1">
        <f t="shared" si="24"/>
        <v>0</v>
      </c>
      <c r="AC82">
        <f t="shared" ca="1" si="25"/>
        <v>4</v>
      </c>
    </row>
    <row r="83" spans="1:29" x14ac:dyDescent="0.3">
      <c r="A83">
        <v>5023</v>
      </c>
      <c r="B83" t="str">
        <f>INDEX(Matrix_Distance!$B$1:$AX$1,0,MATCH(SMALL(Matrix_Distance!$B82:$AX82,1),Matrix_Distance!$B82:$AX82,0))</f>
        <v>WATLINGTON</v>
      </c>
      <c r="C83" t="str">
        <f>INDEX(Matrix_Distance!$B$1:$AX$1,0,MATCH(SMALL(Matrix_Distance!$B82:$AX82,2),Matrix_Distance!$B82:$AX82,0))</f>
        <v>KING'S LYNN</v>
      </c>
      <c r="D83" t="str">
        <f>INDEX(Matrix_Distance!$B$1:$AX$1,0,MATCH(SMALL(Matrix_Distance!$B82:$AX82,3),Matrix_Distance!$B82:$AX82,0))</f>
        <v>DOWNHAM MARKET</v>
      </c>
      <c r="E83" t="str">
        <f>INDEX(Matrix_Distance!$B$1:$AX$1,0,MATCH(SMALL(Matrix_Distance!$B82:$AX82,4),Matrix_Distance!$B82:$AX82,0))</f>
        <v>MARCH</v>
      </c>
      <c r="F83" t="str">
        <f>INDEX(Matrix_Distance!$B$1:$AX$1,0,MATCH(SMALL(Matrix_Distance!$B82:$AX82,5),Matrix_Distance!$B82:$AX82,0))</f>
        <v>LITTLEPORT</v>
      </c>
      <c r="G83" s="1">
        <f>SMALL(Matrix_Distance!$B82:$AX82,1)/1000</f>
        <v>6.7949800142458407</v>
      </c>
      <c r="H83" s="1">
        <f>SMALL(Matrix_Distance!$B82:$AX82,2)/1000</f>
        <v>9.3805848258250997</v>
      </c>
      <c r="I83" s="1">
        <f>SMALL(Matrix_Distance!$B82:$AX82,3)/1000</f>
        <v>11.892708200052649</v>
      </c>
      <c r="J83" s="1">
        <f>SMALL(Matrix_Distance!$B82:$AX82,4)/1000</f>
        <v>20.922023684777706</v>
      </c>
      <c r="K83" s="1">
        <f>SMALL(Matrix_Distance!$B82:$AX82,5)/1000</f>
        <v>26.666128913760645</v>
      </c>
      <c r="L83" t="str">
        <f>VLOOKUP(B83,'Station List'!$A$2:$B$51,2,0)</f>
        <v>local</v>
      </c>
      <c r="M83" t="str">
        <f>VLOOKUP(C83,'Station List'!$A$2:$B$51,2,0)</f>
        <v>Main</v>
      </c>
      <c r="N83" t="str">
        <f>VLOOKUP(D83,'Station List'!$A$2:$B$51,2,0)</f>
        <v>local</v>
      </c>
      <c r="O83" t="str">
        <f>VLOOKUP(E83,'Station List'!$A$2:$B$51,2,0)</f>
        <v>local</v>
      </c>
      <c r="P83" t="str">
        <f>VLOOKUP(F83,'Station List'!$A$2:$B$51,2,0)</f>
        <v>local</v>
      </c>
      <c r="Q83">
        <f t="shared" si="14"/>
        <v>1</v>
      </c>
      <c r="R83" s="1">
        <f t="shared" si="15"/>
        <v>2.5856048115792589</v>
      </c>
      <c r="S83" t="b">
        <f t="shared" ca="1" si="16"/>
        <v>1</v>
      </c>
      <c r="T83">
        <f t="shared" si="17"/>
        <v>2</v>
      </c>
      <c r="U83" s="1">
        <f t="shared" ca="1" si="18"/>
        <v>2.5856048115792589</v>
      </c>
      <c r="V83">
        <f t="shared" ca="1" si="19"/>
        <v>83.729299821272804</v>
      </c>
      <c r="W83" t="str">
        <f t="shared" ca="1" si="20"/>
        <v/>
      </c>
      <c r="X83" s="1">
        <f t="shared" ca="1" si="13"/>
        <v>16.270700178727196</v>
      </c>
      <c r="Y83" s="1">
        <f t="shared" ca="1" si="21"/>
        <v>83.729299821272804</v>
      </c>
      <c r="Z83" s="1">
        <f t="shared" si="22"/>
        <v>0</v>
      </c>
      <c r="AA83" s="1">
        <f t="shared" si="23"/>
        <v>0</v>
      </c>
      <c r="AB83" s="1">
        <f t="shared" si="24"/>
        <v>0</v>
      </c>
      <c r="AC83">
        <f t="shared" ca="1" si="25"/>
        <v>3</v>
      </c>
    </row>
    <row r="84" spans="1:29" x14ac:dyDescent="0.3">
      <c r="A84">
        <v>5024</v>
      </c>
      <c r="B84" t="str">
        <f>INDEX(Matrix_Distance!$B$1:$AX$1,0,MATCH(SMALL(Matrix_Distance!$B83:$AX83,1),Matrix_Distance!$B83:$AX83,0))</f>
        <v>LITTLEPORT</v>
      </c>
      <c r="C84" t="str">
        <f>INDEX(Matrix_Distance!$B$1:$AX$1,0,MATCH(SMALL(Matrix_Distance!$B83:$AX83,2),Matrix_Distance!$B83:$AX83,0))</f>
        <v>MARCH</v>
      </c>
      <c r="D84" t="str">
        <f>INDEX(Matrix_Distance!$B$1:$AX$1,0,MATCH(SMALL(Matrix_Distance!$B83:$AX83,3),Matrix_Distance!$B83:$AX83,0))</f>
        <v>ELY</v>
      </c>
      <c r="E84" t="str">
        <f>INDEX(Matrix_Distance!$B$1:$AX$1,0,MATCH(SMALL(Matrix_Distance!$B83:$AX83,4),Matrix_Distance!$B83:$AX83,0))</f>
        <v>SHIPPEA HILL</v>
      </c>
      <c r="F84" t="str">
        <f>INDEX(Matrix_Distance!$B$1:$AX$1,0,MATCH(SMALL(Matrix_Distance!$B83:$AX83,5),Matrix_Distance!$B83:$AX83,0))</f>
        <v>DOWNHAM MARKET</v>
      </c>
      <c r="G84" s="1">
        <f>SMALL(Matrix_Distance!$B83:$AX83,1)/1000</f>
        <v>9.6096009524485506</v>
      </c>
      <c r="H84" s="1">
        <f>SMALL(Matrix_Distance!$B83:$AX83,2)/1000</f>
        <v>9.9326046426100714</v>
      </c>
      <c r="I84" s="1">
        <f>SMALL(Matrix_Distance!$B83:$AX83,3)/1000</f>
        <v>12.448372293806122</v>
      </c>
      <c r="J84" s="1">
        <f>SMALL(Matrix_Distance!$B83:$AX83,4)/1000</f>
        <v>17.024930412838696</v>
      </c>
      <c r="K84" s="1">
        <f>SMALL(Matrix_Distance!$B83:$AX83,5)/1000</f>
        <v>17.736983263554166</v>
      </c>
      <c r="L84" t="str">
        <f>VLOOKUP(B84,'Station List'!$A$2:$B$51,2,0)</f>
        <v>local</v>
      </c>
      <c r="M84" t="str">
        <f>VLOOKUP(C84,'Station List'!$A$2:$B$51,2,0)</f>
        <v>local</v>
      </c>
      <c r="N84" t="str">
        <f>VLOOKUP(D84,'Station List'!$A$2:$B$51,2,0)</f>
        <v>Main</v>
      </c>
      <c r="O84" t="str">
        <f>VLOOKUP(E84,'Station List'!$A$2:$B$51,2,0)</f>
        <v>local</v>
      </c>
      <c r="P84" t="str">
        <f>VLOOKUP(F84,'Station List'!$A$2:$B$51,2,0)</f>
        <v>local</v>
      </c>
      <c r="Q84">
        <f t="shared" si="14"/>
        <v>1</v>
      </c>
      <c r="R84" s="1">
        <f t="shared" si="15"/>
        <v>0.32300369016152075</v>
      </c>
      <c r="S84" t="b">
        <f t="shared" ca="1" si="16"/>
        <v>1</v>
      </c>
      <c r="T84">
        <f t="shared" si="17"/>
        <v>3</v>
      </c>
      <c r="U84" s="1">
        <f t="shared" ca="1" si="18"/>
        <v>2.838771341357571</v>
      </c>
      <c r="V84">
        <f t="shared" ca="1" si="19"/>
        <v>81.776831928955616</v>
      </c>
      <c r="W84" t="str">
        <f t="shared" ca="1" si="20"/>
        <v/>
      </c>
      <c r="X84" s="1">
        <f t="shared" ca="1" si="13"/>
        <v>18.223168071044384</v>
      </c>
      <c r="Y84" s="1">
        <f t="shared" si="21"/>
        <v>0</v>
      </c>
      <c r="Z84" s="1">
        <f t="shared" ca="1" si="22"/>
        <v>81.776831928955616</v>
      </c>
      <c r="AA84" s="1">
        <f t="shared" si="23"/>
        <v>0</v>
      </c>
      <c r="AB84" s="1">
        <f t="shared" si="24"/>
        <v>0</v>
      </c>
      <c r="AC84">
        <f t="shared" ca="1" si="25"/>
        <v>3</v>
      </c>
    </row>
    <row r="85" spans="1:29" x14ac:dyDescent="0.3">
      <c r="A85">
        <v>5025</v>
      </c>
      <c r="B85" t="str">
        <f>INDEX(Matrix_Distance!$B$1:$AX$1,0,MATCH(SMALL(Matrix_Distance!$B84:$AX84,1),Matrix_Distance!$B84:$AX84,0))</f>
        <v>WATLINGTON</v>
      </c>
      <c r="C85" t="str">
        <f>INDEX(Matrix_Distance!$B$1:$AX$1,0,MATCH(SMALL(Matrix_Distance!$B84:$AX84,2),Matrix_Distance!$B84:$AX84,0))</f>
        <v>DOWNHAM MARKET</v>
      </c>
      <c r="D85" t="str">
        <f>INDEX(Matrix_Distance!$B$1:$AX$1,0,MATCH(SMALL(Matrix_Distance!$B84:$AX84,3),Matrix_Distance!$B84:$AX84,0))</f>
        <v>KING'S LYNN</v>
      </c>
      <c r="E85" t="str">
        <f>INDEX(Matrix_Distance!$B$1:$AX$1,0,MATCH(SMALL(Matrix_Distance!$B84:$AX84,4),Matrix_Distance!$B84:$AX84,0))</f>
        <v>LITTLEPORT</v>
      </c>
      <c r="F85" t="str">
        <f>INDEX(Matrix_Distance!$B$1:$AX$1,0,MATCH(SMALL(Matrix_Distance!$B84:$AX84,5),Matrix_Distance!$B84:$AX84,0))</f>
        <v>SHIPPEA HILL</v>
      </c>
      <c r="G85" s="1">
        <f>SMALL(Matrix_Distance!$B84:$AX84,1)/1000</f>
        <v>4.5744022597493252</v>
      </c>
      <c r="H85" s="1">
        <f>SMALL(Matrix_Distance!$B84:$AX84,2)/1000</f>
        <v>7.4615646088203089</v>
      </c>
      <c r="I85" s="1">
        <f>SMALL(Matrix_Distance!$B84:$AX84,3)/1000</f>
        <v>11.552900168117951</v>
      </c>
      <c r="J85" s="1">
        <f>SMALL(Matrix_Distance!$B84:$AX84,4)/1000</f>
        <v>22.787415016743374</v>
      </c>
      <c r="K85" s="1">
        <f>SMALL(Matrix_Distance!$B84:$AX84,5)/1000</f>
        <v>24.810902128741702</v>
      </c>
      <c r="L85" t="str">
        <f>VLOOKUP(B85,'Station List'!$A$2:$B$51,2,0)</f>
        <v>local</v>
      </c>
      <c r="M85" t="str">
        <f>VLOOKUP(C85,'Station List'!$A$2:$B$51,2,0)</f>
        <v>local</v>
      </c>
      <c r="N85" t="str">
        <f>VLOOKUP(D85,'Station List'!$A$2:$B$51,2,0)</f>
        <v>Main</v>
      </c>
      <c r="O85" t="str">
        <f>VLOOKUP(E85,'Station List'!$A$2:$B$51,2,0)</f>
        <v>local</v>
      </c>
      <c r="P85" t="str">
        <f>VLOOKUP(F85,'Station List'!$A$2:$B$51,2,0)</f>
        <v>local</v>
      </c>
      <c r="Q85">
        <f t="shared" si="14"/>
        <v>1</v>
      </c>
      <c r="R85" s="1">
        <f t="shared" si="15"/>
        <v>2.8871623490709837</v>
      </c>
      <c r="S85" t="b">
        <f t="shared" ca="1" si="16"/>
        <v>1</v>
      </c>
      <c r="T85">
        <f t="shared" si="17"/>
        <v>3</v>
      </c>
      <c r="U85" s="1">
        <f t="shared" ca="1" si="18"/>
        <v>6.9784979083686256</v>
      </c>
      <c r="V85">
        <f t="shared" ca="1" si="19"/>
        <v>40.757793929604233</v>
      </c>
      <c r="W85" t="str">
        <f t="shared" ca="1" si="20"/>
        <v/>
      </c>
      <c r="X85" s="1">
        <f t="shared" ca="1" si="13"/>
        <v>59.242206070395767</v>
      </c>
      <c r="Y85" s="1">
        <f t="shared" si="21"/>
        <v>0</v>
      </c>
      <c r="Z85" s="1">
        <f t="shared" ca="1" si="22"/>
        <v>40.757793929604233</v>
      </c>
      <c r="AA85" s="1">
        <f t="shared" si="23"/>
        <v>0</v>
      </c>
      <c r="AB85" s="1">
        <f t="shared" si="24"/>
        <v>0</v>
      </c>
      <c r="AC85">
        <f t="shared" ca="1" si="25"/>
        <v>3</v>
      </c>
    </row>
    <row r="86" spans="1:29" x14ac:dyDescent="0.3">
      <c r="A86">
        <v>5026</v>
      </c>
      <c r="B86" t="str">
        <f>INDEX(Matrix_Distance!$B$1:$AX$1,0,MATCH(SMALL(Matrix_Distance!$B85:$AX85,1),Matrix_Distance!$B85:$AX85,0))</f>
        <v>KING'S LYNN</v>
      </c>
      <c r="C86" t="str">
        <f>INDEX(Matrix_Distance!$B$1:$AX$1,0,MATCH(SMALL(Matrix_Distance!$B85:$AX85,2),Matrix_Distance!$B85:$AX85,0))</f>
        <v>WATLINGTON</v>
      </c>
      <c r="D86" t="str">
        <f>INDEX(Matrix_Distance!$B$1:$AX$1,0,MATCH(SMALL(Matrix_Distance!$B85:$AX85,3),Matrix_Distance!$B85:$AX85,0))</f>
        <v>DOWNHAM MARKET</v>
      </c>
      <c r="E86" t="str">
        <f>INDEX(Matrix_Distance!$B$1:$AX$1,0,MATCH(SMALL(Matrix_Distance!$B85:$AX85,4),Matrix_Distance!$B85:$AX85,0))</f>
        <v>LITTLEPORT</v>
      </c>
      <c r="F86" t="str">
        <f>INDEX(Matrix_Distance!$B$1:$AX$1,0,MATCH(SMALL(Matrix_Distance!$B85:$AX85,5),Matrix_Distance!$B85:$AX85,0))</f>
        <v>MARCH</v>
      </c>
      <c r="G86" s="1">
        <f>SMALL(Matrix_Distance!$B85:$AX85,1)/1000</f>
        <v>5.5372635438905951</v>
      </c>
      <c r="H86" s="1">
        <f>SMALL(Matrix_Distance!$B85:$AX85,2)/1000</f>
        <v>7.0629446602673847</v>
      </c>
      <c r="I86" s="1">
        <f>SMALL(Matrix_Distance!$B85:$AX85,3)/1000</f>
        <v>14.068622538528762</v>
      </c>
      <c r="J86" s="1">
        <f>SMALL(Matrix_Distance!$B85:$AX85,4)/1000</f>
        <v>29.920780850193427</v>
      </c>
      <c r="K86" s="1">
        <f>SMALL(Matrix_Distance!$B85:$AX85,5)/1000</f>
        <v>30.402708107443296</v>
      </c>
      <c r="L86" t="str">
        <f>VLOOKUP(B86,'Station List'!$A$2:$B$51,2,0)</f>
        <v>Main</v>
      </c>
      <c r="M86" t="str">
        <f>VLOOKUP(C86,'Station List'!$A$2:$B$51,2,0)</f>
        <v>local</v>
      </c>
      <c r="N86" t="str">
        <f>VLOOKUP(D86,'Station List'!$A$2:$B$51,2,0)</f>
        <v>local</v>
      </c>
      <c r="O86" t="str">
        <f>VLOOKUP(E86,'Station List'!$A$2:$B$51,2,0)</f>
        <v>local</v>
      </c>
      <c r="P86" t="str">
        <f>VLOOKUP(F86,'Station List'!$A$2:$B$51,2,0)</f>
        <v>local</v>
      </c>
      <c r="Q86">
        <f t="shared" si="14"/>
        <v>1</v>
      </c>
      <c r="R86" s="1">
        <f t="shared" si="15"/>
        <v>1.5256811163767896</v>
      </c>
      <c r="S86" t="b">
        <f t="shared" ca="1" si="16"/>
        <v>1</v>
      </c>
      <c r="T86">
        <f t="shared" si="17"/>
        <v>1</v>
      </c>
      <c r="U86" s="1">
        <f t="shared" ca="1" si="18"/>
        <v>0</v>
      </c>
      <c r="V86">
        <f t="shared" ca="1" si="19"/>
        <v>100</v>
      </c>
      <c r="W86" t="str">
        <f t="shared" ca="1" si="20"/>
        <v/>
      </c>
      <c r="X86" s="1">
        <f t="shared" ca="1" si="13"/>
        <v>100</v>
      </c>
      <c r="Y86" s="1">
        <f t="shared" si="21"/>
        <v>0</v>
      </c>
      <c r="Z86" s="1">
        <f t="shared" si="22"/>
        <v>0</v>
      </c>
      <c r="AA86" s="1">
        <f t="shared" si="23"/>
        <v>0</v>
      </c>
      <c r="AB86" s="1">
        <f t="shared" si="24"/>
        <v>0</v>
      </c>
      <c r="AC86">
        <f t="shared" ca="1" si="25"/>
        <v>4</v>
      </c>
    </row>
    <row r="87" spans="1:29" x14ac:dyDescent="0.3">
      <c r="A87">
        <v>5027</v>
      </c>
      <c r="B87" t="str">
        <f>INDEX(Matrix_Distance!$B$1:$AX$1,0,MATCH(SMALL(Matrix_Distance!$B86:$AX86,1),Matrix_Distance!$B86:$AX86,0))</f>
        <v>KING'S LYNN</v>
      </c>
      <c r="C87" t="str">
        <f>INDEX(Matrix_Distance!$B$1:$AX$1,0,MATCH(SMALL(Matrix_Distance!$B86:$AX86,2),Matrix_Distance!$B86:$AX86,0))</f>
        <v>WATLINGTON</v>
      </c>
      <c r="D87" t="str">
        <f>INDEX(Matrix_Distance!$B$1:$AX$1,0,MATCH(SMALL(Matrix_Distance!$B86:$AX86,3),Matrix_Distance!$B86:$AX86,0))</f>
        <v>DOWNHAM MARKET</v>
      </c>
      <c r="E87" t="str">
        <f>INDEX(Matrix_Distance!$B$1:$AX$1,0,MATCH(SMALL(Matrix_Distance!$B86:$AX86,4),Matrix_Distance!$B86:$AX86,0))</f>
        <v>BRANDON</v>
      </c>
      <c r="F87" t="str">
        <f>INDEX(Matrix_Distance!$B$1:$AX$1,0,MATCH(SMALL(Matrix_Distance!$B86:$AX86,5),Matrix_Distance!$B86:$AX86,0))</f>
        <v>LITTLEPORT</v>
      </c>
      <c r="G87" s="1">
        <f>SMALL(Matrix_Distance!$B86:$AX86,1)/1000</f>
        <v>6.1155540137014421</v>
      </c>
      <c r="H87" s="1">
        <f>SMALL(Matrix_Distance!$B86:$AX86,2)/1000</f>
        <v>10.830162406630814</v>
      </c>
      <c r="I87" s="1">
        <f>SMALL(Matrix_Distance!$B86:$AX86,3)/1000</f>
        <v>17.819725213695058</v>
      </c>
      <c r="J87" s="1">
        <f>SMALL(Matrix_Distance!$B86:$AX86,4)/1000</f>
        <v>33.519208050162796</v>
      </c>
      <c r="K87" s="1">
        <f>SMALL(Matrix_Distance!$B86:$AX86,5)/1000</f>
        <v>33.551457598520244</v>
      </c>
      <c r="L87" t="str">
        <f>VLOOKUP(B87,'Station List'!$A$2:$B$51,2,0)</f>
        <v>Main</v>
      </c>
      <c r="M87" t="str">
        <f>VLOOKUP(C87,'Station List'!$A$2:$B$51,2,0)</f>
        <v>local</v>
      </c>
      <c r="N87" t="str">
        <f>VLOOKUP(D87,'Station List'!$A$2:$B$51,2,0)</f>
        <v>local</v>
      </c>
      <c r="O87" t="str">
        <f>VLOOKUP(E87,'Station List'!$A$2:$B$51,2,0)</f>
        <v>local</v>
      </c>
      <c r="P87" t="str">
        <f>VLOOKUP(F87,'Station List'!$A$2:$B$51,2,0)</f>
        <v>local</v>
      </c>
      <c r="Q87">
        <f t="shared" si="14"/>
        <v>1</v>
      </c>
      <c r="R87" s="1">
        <f t="shared" si="15"/>
        <v>4.7146083929293718</v>
      </c>
      <c r="S87" t="b">
        <f t="shared" ca="1" si="16"/>
        <v>1</v>
      </c>
      <c r="T87">
        <f t="shared" si="17"/>
        <v>1</v>
      </c>
      <c r="U87" s="1">
        <f t="shared" ca="1" si="18"/>
        <v>0</v>
      </c>
      <c r="V87">
        <f t="shared" ca="1" si="19"/>
        <v>100</v>
      </c>
      <c r="W87" t="str">
        <f t="shared" ca="1" si="20"/>
        <v/>
      </c>
      <c r="X87" s="1">
        <f t="shared" ca="1" si="13"/>
        <v>100</v>
      </c>
      <c r="Y87" s="1">
        <f t="shared" si="21"/>
        <v>0</v>
      </c>
      <c r="Z87" s="1">
        <f t="shared" si="22"/>
        <v>0</v>
      </c>
      <c r="AA87" s="1">
        <f t="shared" si="23"/>
        <v>0</v>
      </c>
      <c r="AB87" s="1">
        <f t="shared" si="24"/>
        <v>0</v>
      </c>
      <c r="AC87">
        <f t="shared" ca="1" si="25"/>
        <v>4</v>
      </c>
    </row>
    <row r="88" spans="1:29" x14ac:dyDescent="0.3">
      <c r="A88">
        <v>5028</v>
      </c>
      <c r="B88" t="str">
        <f>INDEX(Matrix_Distance!$B$1:$AX$1,0,MATCH(SMALL(Matrix_Distance!$B87:$AX87,1),Matrix_Distance!$B87:$AX87,0))</f>
        <v>MARCH</v>
      </c>
      <c r="C88" t="str">
        <f>INDEX(Matrix_Distance!$B$1:$AX$1,0,MATCH(SMALL(Matrix_Distance!$B87:$AX87,2),Matrix_Distance!$B87:$AX87,0))</f>
        <v>DOWNHAM MARKET</v>
      </c>
      <c r="D88" t="str">
        <f>INDEX(Matrix_Distance!$B$1:$AX$1,0,MATCH(SMALL(Matrix_Distance!$B87:$AX87,3),Matrix_Distance!$B87:$AX87,0))</f>
        <v>WATLINGTON</v>
      </c>
      <c r="E88" t="str">
        <f>INDEX(Matrix_Distance!$B$1:$AX$1,0,MATCH(SMALL(Matrix_Distance!$B87:$AX87,4),Matrix_Distance!$B87:$AX87,0))</f>
        <v>KING'S LYNN</v>
      </c>
      <c r="F88" t="str">
        <f>INDEX(Matrix_Distance!$B$1:$AX$1,0,MATCH(SMALL(Matrix_Distance!$B87:$AX87,5),Matrix_Distance!$B87:$AX87,0))</f>
        <v>LITTLEPORT</v>
      </c>
      <c r="G88" s="1">
        <f>SMALL(Matrix_Distance!$B87:$AX87,1)/1000</f>
        <v>11.444981891921019</v>
      </c>
      <c r="H88" s="1">
        <f>SMALL(Matrix_Distance!$B87:$AX87,2)/1000</f>
        <v>16.127726016137544</v>
      </c>
      <c r="I88" s="1">
        <f>SMALL(Matrix_Distance!$B87:$AX87,3)/1000</f>
        <v>16.259220928261023</v>
      </c>
      <c r="J88" s="1">
        <f>SMALL(Matrix_Distance!$B87:$AX87,4)/1000</f>
        <v>20.534130814195677</v>
      </c>
      <c r="K88" s="1">
        <f>SMALL(Matrix_Distance!$B87:$AX87,5)/1000</f>
        <v>24.661212599247854</v>
      </c>
      <c r="L88" t="str">
        <f>VLOOKUP(B88,'Station List'!$A$2:$B$51,2,0)</f>
        <v>local</v>
      </c>
      <c r="M88" t="str">
        <f>VLOOKUP(C88,'Station List'!$A$2:$B$51,2,0)</f>
        <v>local</v>
      </c>
      <c r="N88" t="str">
        <f>VLOOKUP(D88,'Station List'!$A$2:$B$51,2,0)</f>
        <v>local</v>
      </c>
      <c r="O88" t="str">
        <f>VLOOKUP(E88,'Station List'!$A$2:$B$51,2,0)</f>
        <v>Main</v>
      </c>
      <c r="P88" t="str">
        <f>VLOOKUP(F88,'Station List'!$A$2:$B$51,2,0)</f>
        <v>local</v>
      </c>
      <c r="Q88">
        <f t="shared" si="14"/>
        <v>1</v>
      </c>
      <c r="R88" s="1">
        <f t="shared" si="15"/>
        <v>4.6827441242165246</v>
      </c>
      <c r="S88" t="b">
        <f t="shared" ca="1" si="16"/>
        <v>1</v>
      </c>
      <c r="T88">
        <f t="shared" si="17"/>
        <v>4</v>
      </c>
      <c r="U88" s="1">
        <f t="shared" ca="1" si="18"/>
        <v>9.0891489222746582</v>
      </c>
      <c r="V88">
        <f t="shared" ca="1" si="19"/>
        <v>13.247941322983422</v>
      </c>
      <c r="W88" t="str">
        <f t="shared" ca="1" si="20"/>
        <v/>
      </c>
      <c r="X88" s="1">
        <f t="shared" ca="1" si="13"/>
        <v>86.752058677016578</v>
      </c>
      <c r="Y88" s="1">
        <f t="shared" si="21"/>
        <v>0</v>
      </c>
      <c r="Z88" s="1">
        <f t="shared" si="22"/>
        <v>0</v>
      </c>
      <c r="AA88" s="1">
        <f t="shared" ca="1" si="23"/>
        <v>13.247941322983422</v>
      </c>
      <c r="AB88" s="1">
        <f t="shared" si="24"/>
        <v>0</v>
      </c>
      <c r="AC88">
        <f t="shared" ca="1" si="25"/>
        <v>3</v>
      </c>
    </row>
    <row r="89" spans="1:29" x14ac:dyDescent="0.3">
      <c r="A89">
        <v>5029</v>
      </c>
      <c r="B89" t="str">
        <f>INDEX(Matrix_Distance!$B$1:$AX$1,0,MATCH(SMALL(Matrix_Distance!$B88:$AX88,1),Matrix_Distance!$B88:$AX88,0))</f>
        <v>MARCH</v>
      </c>
      <c r="C89" t="str">
        <f>INDEX(Matrix_Distance!$B$1:$AX$1,0,MATCH(SMALL(Matrix_Distance!$B88:$AX88,2),Matrix_Distance!$B88:$AX88,0))</f>
        <v>DOWNHAM MARKET</v>
      </c>
      <c r="D89" t="str">
        <f>INDEX(Matrix_Distance!$B$1:$AX$1,0,MATCH(SMALL(Matrix_Distance!$B88:$AX88,3),Matrix_Distance!$B88:$AX88,0))</f>
        <v>WATLINGTON</v>
      </c>
      <c r="E89" t="str">
        <f>INDEX(Matrix_Distance!$B$1:$AX$1,0,MATCH(SMALL(Matrix_Distance!$B88:$AX88,4),Matrix_Distance!$B88:$AX88,0))</f>
        <v>KING'S LYNN</v>
      </c>
      <c r="F89" t="str">
        <f>INDEX(Matrix_Distance!$B$1:$AX$1,0,MATCH(SMALL(Matrix_Distance!$B88:$AX88,5),Matrix_Distance!$B88:$AX88,0))</f>
        <v>LITTLEPORT</v>
      </c>
      <c r="G89" s="1">
        <f>SMALL(Matrix_Distance!$B88:$AX88,1)/1000</f>
        <v>12.047240843711878</v>
      </c>
      <c r="H89" s="1">
        <f>SMALL(Matrix_Distance!$B88:$AX88,2)/1000</f>
        <v>12.491380547065237</v>
      </c>
      <c r="I89" s="1">
        <f>SMALL(Matrix_Distance!$B88:$AX88,3)/1000</f>
        <v>13.008929339265432</v>
      </c>
      <c r="J89" s="1">
        <f>SMALL(Matrix_Distance!$B88:$AX88,4)/1000</f>
        <v>18.358391099834982</v>
      </c>
      <c r="K89" s="1">
        <f>SMALL(Matrix_Distance!$B88:$AX88,5)/1000</f>
        <v>22.180932781677623</v>
      </c>
      <c r="L89" t="str">
        <f>VLOOKUP(B89,'Station List'!$A$2:$B$51,2,0)</f>
        <v>local</v>
      </c>
      <c r="M89" t="str">
        <f>VLOOKUP(C89,'Station List'!$A$2:$B$51,2,0)</f>
        <v>local</v>
      </c>
      <c r="N89" t="str">
        <f>VLOOKUP(D89,'Station List'!$A$2:$B$51,2,0)</f>
        <v>local</v>
      </c>
      <c r="O89" t="str">
        <f>VLOOKUP(E89,'Station List'!$A$2:$B$51,2,0)</f>
        <v>Main</v>
      </c>
      <c r="P89" t="str">
        <f>VLOOKUP(F89,'Station List'!$A$2:$B$51,2,0)</f>
        <v>local</v>
      </c>
      <c r="Q89">
        <f t="shared" si="14"/>
        <v>1</v>
      </c>
      <c r="R89" s="1">
        <f t="shared" si="15"/>
        <v>0.44413970335335939</v>
      </c>
      <c r="S89" t="b">
        <f t="shared" ca="1" si="16"/>
        <v>1</v>
      </c>
      <c r="T89">
        <f t="shared" si="17"/>
        <v>4</v>
      </c>
      <c r="U89" s="1">
        <f t="shared" ca="1" si="18"/>
        <v>6.3111502561231045</v>
      </c>
      <c r="V89">
        <f t="shared" ca="1" si="19"/>
        <v>48.528939941703115</v>
      </c>
      <c r="W89" t="str">
        <f t="shared" ca="1" si="20"/>
        <v/>
      </c>
      <c r="X89" s="1">
        <f t="shared" ca="1" si="13"/>
        <v>51.471060058296885</v>
      </c>
      <c r="Y89" s="1">
        <f t="shared" si="21"/>
        <v>0</v>
      </c>
      <c r="Z89" s="1">
        <f t="shared" si="22"/>
        <v>0</v>
      </c>
      <c r="AA89" s="1">
        <f t="shared" ca="1" si="23"/>
        <v>48.528939941703115</v>
      </c>
      <c r="AB89" s="1">
        <f t="shared" si="24"/>
        <v>0</v>
      </c>
      <c r="AC89">
        <f t="shared" ca="1" si="25"/>
        <v>3</v>
      </c>
    </row>
    <row r="90" spans="1:29" x14ac:dyDescent="0.3">
      <c r="A90">
        <v>5030</v>
      </c>
      <c r="B90" t="str">
        <f>INDEX(Matrix_Distance!$B$1:$AX$1,0,MATCH(SMALL(Matrix_Distance!$B89:$AX89,1),Matrix_Distance!$B89:$AX89,0))</f>
        <v>MARCH</v>
      </c>
      <c r="C90" t="str">
        <f>INDEX(Matrix_Distance!$B$1:$AX$1,0,MATCH(SMALL(Matrix_Distance!$B89:$AX89,2),Matrix_Distance!$B89:$AX89,0))</f>
        <v>WATLINGTON</v>
      </c>
      <c r="D90" t="str">
        <f>INDEX(Matrix_Distance!$B$1:$AX$1,0,MATCH(SMALL(Matrix_Distance!$B89:$AX89,3),Matrix_Distance!$B89:$AX89,0))</f>
        <v>DOWNHAM MARKET</v>
      </c>
      <c r="E90" t="str">
        <f>INDEX(Matrix_Distance!$B$1:$AX$1,0,MATCH(SMALL(Matrix_Distance!$B89:$AX89,4),Matrix_Distance!$B89:$AX89,0))</f>
        <v>KING'S LYNN</v>
      </c>
      <c r="F90" t="str">
        <f>INDEX(Matrix_Distance!$B$1:$AX$1,0,MATCH(SMALL(Matrix_Distance!$B89:$AX89,5),Matrix_Distance!$B89:$AX89,0))</f>
        <v>PETERBOROUGH</v>
      </c>
      <c r="G90" s="1">
        <f>SMALL(Matrix_Distance!$B89:$AX89,1)/1000</f>
        <v>15.769946184638693</v>
      </c>
      <c r="H90" s="1">
        <f>SMALL(Matrix_Distance!$B89:$AX89,2)/1000</f>
        <v>18.974147533789271</v>
      </c>
      <c r="I90" s="1">
        <f>SMALL(Matrix_Distance!$B89:$AX89,3)/1000</f>
        <v>20.6105240528134</v>
      </c>
      <c r="J90" s="1">
        <f>SMALL(Matrix_Distance!$B89:$AX89,4)/1000</f>
        <v>20.902398305326127</v>
      </c>
      <c r="K90" s="1">
        <f>SMALL(Matrix_Distance!$B89:$AX89,5)/1000</f>
        <v>27.968837002363884</v>
      </c>
      <c r="L90" t="str">
        <f>VLOOKUP(B90,'Station List'!$A$2:$B$51,2,0)</f>
        <v>local</v>
      </c>
      <c r="M90" t="str">
        <f>VLOOKUP(C90,'Station List'!$A$2:$B$51,2,0)</f>
        <v>local</v>
      </c>
      <c r="N90" t="str">
        <f>VLOOKUP(D90,'Station List'!$A$2:$B$51,2,0)</f>
        <v>local</v>
      </c>
      <c r="O90" t="str">
        <f>VLOOKUP(E90,'Station List'!$A$2:$B$51,2,0)</f>
        <v>Main</v>
      </c>
      <c r="P90" t="str">
        <f>VLOOKUP(F90,'Station List'!$A$2:$B$51,2,0)</f>
        <v>Main</v>
      </c>
      <c r="Q90">
        <f t="shared" si="14"/>
        <v>2</v>
      </c>
      <c r="R90" s="1">
        <f t="shared" si="15"/>
        <v>3.2042013491505781</v>
      </c>
      <c r="S90" t="b">
        <f t="shared" ca="1" si="16"/>
        <v>1</v>
      </c>
      <c r="T90">
        <f t="shared" si="17"/>
        <v>4</v>
      </c>
      <c r="U90" s="1">
        <f t="shared" ca="1" si="18"/>
        <v>5.1324521206874341</v>
      </c>
      <c r="V90">
        <f t="shared" ca="1" si="19"/>
        <v>61.166707010988361</v>
      </c>
      <c r="W90" t="str">
        <f t="shared" ca="1" si="20"/>
        <v/>
      </c>
      <c r="X90" s="1">
        <f t="shared" ca="1" si="13"/>
        <v>38.833292989011639</v>
      </c>
      <c r="Y90" s="1">
        <f t="shared" si="21"/>
        <v>0</v>
      </c>
      <c r="Z90" s="1">
        <f t="shared" si="22"/>
        <v>0</v>
      </c>
      <c r="AA90" s="1">
        <f t="shared" ca="1" si="23"/>
        <v>61.166707010988361</v>
      </c>
      <c r="AB90" s="1">
        <f t="shared" si="24"/>
        <v>0</v>
      </c>
      <c r="AC90">
        <f t="shared" ca="1" si="25"/>
        <v>3</v>
      </c>
    </row>
    <row r="91" spans="1:29" x14ac:dyDescent="0.3">
      <c r="A91">
        <v>5031</v>
      </c>
      <c r="B91" t="str">
        <f>INDEX(Matrix_Distance!$B$1:$AX$1,0,MATCH(SMALL(Matrix_Distance!$B90:$AX90,1),Matrix_Distance!$B90:$AX90,0))</f>
        <v>SHIPPEA HILL</v>
      </c>
      <c r="C91" t="str">
        <f>INDEX(Matrix_Distance!$B$1:$AX$1,0,MATCH(SMALL(Matrix_Distance!$B90:$AX90,2),Matrix_Distance!$B90:$AX90,0))</f>
        <v>BRANDON</v>
      </c>
      <c r="D91" t="str">
        <f>INDEX(Matrix_Distance!$B$1:$AX$1,0,MATCH(SMALL(Matrix_Distance!$B90:$AX90,3),Matrix_Distance!$B90:$AX90,0))</f>
        <v>LITTLEPORT</v>
      </c>
      <c r="E91" t="str">
        <f>INDEX(Matrix_Distance!$B$1:$AX$1,0,MATCH(SMALL(Matrix_Distance!$B90:$AX90,4),Matrix_Distance!$B90:$AX90,0))</f>
        <v>DOWNHAM MARKET</v>
      </c>
      <c r="F91" t="str">
        <f>INDEX(Matrix_Distance!$B$1:$AX$1,0,MATCH(SMALL(Matrix_Distance!$B90:$AX90,5),Matrix_Distance!$B90:$AX90,0))</f>
        <v>THETFORD</v>
      </c>
      <c r="G91" s="1">
        <f>SMALL(Matrix_Distance!$B90:$AX90,1)/1000</f>
        <v>9.8245919488801068</v>
      </c>
      <c r="H91" s="1">
        <f>SMALL(Matrix_Distance!$B90:$AX90,2)/1000</f>
        <v>10.692874631739567</v>
      </c>
      <c r="I91" s="1">
        <f>SMALL(Matrix_Distance!$B90:$AX90,3)/1000</f>
        <v>12.743408517555277</v>
      </c>
      <c r="J91" s="1">
        <f>SMALL(Matrix_Distance!$B90:$AX90,4)/1000</f>
        <v>13.953039756683863</v>
      </c>
      <c r="K91" s="1">
        <f>SMALL(Matrix_Distance!$B90:$AX90,5)/1000</f>
        <v>19.733169359575751</v>
      </c>
      <c r="L91" t="str">
        <f>VLOOKUP(B91,'Station List'!$A$2:$B$51,2,0)</f>
        <v>local</v>
      </c>
      <c r="M91" t="str">
        <f>VLOOKUP(C91,'Station List'!$A$2:$B$51,2,0)</f>
        <v>local</v>
      </c>
      <c r="N91" t="str">
        <f>VLOOKUP(D91,'Station List'!$A$2:$B$51,2,0)</f>
        <v>local</v>
      </c>
      <c r="O91" t="str">
        <f>VLOOKUP(E91,'Station List'!$A$2:$B$51,2,0)</f>
        <v>local</v>
      </c>
      <c r="P91" t="str">
        <f>VLOOKUP(F91,'Station List'!$A$2:$B$51,2,0)</f>
        <v>Main</v>
      </c>
      <c r="Q91">
        <f t="shared" si="14"/>
        <v>1</v>
      </c>
      <c r="R91" s="1">
        <f t="shared" si="15"/>
        <v>0.86828268285946031</v>
      </c>
      <c r="S91" t="b">
        <f t="shared" ca="1" si="16"/>
        <v>1</v>
      </c>
      <c r="T91">
        <f t="shared" si="17"/>
        <v>5</v>
      </c>
      <c r="U91" s="1">
        <f t="shared" ca="1" si="18"/>
        <v>9.9085774106956439</v>
      </c>
      <c r="V91">
        <f t="shared" ca="1" si="19"/>
        <v>1.3671597946477902</v>
      </c>
      <c r="W91" t="str">
        <f t="shared" ca="1" si="20"/>
        <v/>
      </c>
      <c r="X91" s="1">
        <f t="shared" ca="1" si="13"/>
        <v>98.63284020535221</v>
      </c>
      <c r="Y91" s="1">
        <f t="shared" si="21"/>
        <v>0</v>
      </c>
      <c r="Z91" s="1">
        <f t="shared" si="22"/>
        <v>0</v>
      </c>
      <c r="AA91" s="1">
        <f t="shared" si="23"/>
        <v>0</v>
      </c>
      <c r="AB91" s="1">
        <f t="shared" ca="1" si="24"/>
        <v>1.3671597946477902</v>
      </c>
      <c r="AC91">
        <f t="shared" ca="1" si="25"/>
        <v>3</v>
      </c>
    </row>
    <row r="92" spans="1:29" x14ac:dyDescent="0.3">
      <c r="A92">
        <v>5032</v>
      </c>
      <c r="B92" t="str">
        <f>INDEX(Matrix_Distance!$B$1:$AX$1,0,MATCH(SMALL(Matrix_Distance!$B91:$AX91,1),Matrix_Distance!$B91:$AX91,0))</f>
        <v>KING'S LYNN</v>
      </c>
      <c r="C92" t="str">
        <f>INDEX(Matrix_Distance!$B$1:$AX$1,0,MATCH(SMALL(Matrix_Distance!$B91:$AX91,2),Matrix_Distance!$B91:$AX91,0))</f>
        <v>WATLINGTON</v>
      </c>
      <c r="D92" t="str">
        <f>INDEX(Matrix_Distance!$B$1:$AX$1,0,MATCH(SMALL(Matrix_Distance!$B91:$AX91,3),Matrix_Distance!$B91:$AX91,0))</f>
        <v>SHERINGHAM</v>
      </c>
      <c r="E92" t="str">
        <f>INDEX(Matrix_Distance!$B$1:$AX$1,0,MATCH(SMALL(Matrix_Distance!$B91:$AX91,4),Matrix_Distance!$B91:$AX91,0))</f>
        <v>DOWNHAM MARKET</v>
      </c>
      <c r="F92" t="str">
        <f>INDEX(Matrix_Distance!$B$1:$AX$1,0,MATCH(SMALL(Matrix_Distance!$B91:$AX91,5),Matrix_Distance!$B91:$AX91,0))</f>
        <v>WEST RUNTON</v>
      </c>
      <c r="G92" s="1">
        <f>SMALL(Matrix_Distance!$B91:$AX91,1)/1000</f>
        <v>23.09162254832907</v>
      </c>
      <c r="H92" s="1">
        <f>SMALL(Matrix_Distance!$B91:$AX91,2)/1000</f>
        <v>29.166990714744607</v>
      </c>
      <c r="I92" s="1">
        <f>SMALL(Matrix_Distance!$B91:$AX91,3)/1000</f>
        <v>35.254282334065515</v>
      </c>
      <c r="J92" s="1">
        <f>SMALL(Matrix_Distance!$B91:$AX91,4)/1000</f>
        <v>35.434336615937916</v>
      </c>
      <c r="K92" s="1">
        <f>SMALL(Matrix_Distance!$B91:$AX91,5)/1000</f>
        <v>37.31494772289647</v>
      </c>
      <c r="L92" t="str">
        <f>VLOOKUP(B92,'Station List'!$A$2:$B$51,2,0)</f>
        <v>Main</v>
      </c>
      <c r="M92" t="str">
        <f>VLOOKUP(C92,'Station List'!$A$2:$B$51,2,0)</f>
        <v>local</v>
      </c>
      <c r="N92" t="str">
        <f>VLOOKUP(D92,'Station List'!$A$2:$B$51,2,0)</f>
        <v>Local</v>
      </c>
      <c r="O92" t="str">
        <f>VLOOKUP(E92,'Station List'!$A$2:$B$51,2,0)</f>
        <v>local</v>
      </c>
      <c r="P92" t="str">
        <f>VLOOKUP(F92,'Station List'!$A$2:$B$51,2,0)</f>
        <v>Local</v>
      </c>
      <c r="Q92">
        <f t="shared" si="14"/>
        <v>1</v>
      </c>
      <c r="R92" s="1">
        <f t="shared" si="15"/>
        <v>6.0753681664155366</v>
      </c>
      <c r="S92" t="b">
        <f t="shared" ca="1" si="16"/>
        <v>1</v>
      </c>
      <c r="T92">
        <f t="shared" si="17"/>
        <v>1</v>
      </c>
      <c r="U92" s="1">
        <f t="shared" ca="1" si="18"/>
        <v>0</v>
      </c>
      <c r="V92">
        <f t="shared" ca="1" si="19"/>
        <v>100</v>
      </c>
      <c r="W92" t="str">
        <f t="shared" ca="1" si="20"/>
        <v/>
      </c>
      <c r="X92" s="1">
        <f t="shared" ca="1" si="13"/>
        <v>100</v>
      </c>
      <c r="Y92" s="1">
        <f t="shared" si="21"/>
        <v>0</v>
      </c>
      <c r="Z92" s="1">
        <f t="shared" si="22"/>
        <v>0</v>
      </c>
      <c r="AA92" s="1">
        <f t="shared" si="23"/>
        <v>0</v>
      </c>
      <c r="AB92" s="1">
        <f t="shared" si="24"/>
        <v>0</v>
      </c>
      <c r="AC92">
        <f t="shared" ca="1" si="25"/>
        <v>4</v>
      </c>
    </row>
    <row r="93" spans="1:29" x14ac:dyDescent="0.3">
      <c r="A93">
        <v>5033</v>
      </c>
      <c r="B93" t="str">
        <f>INDEX(Matrix_Distance!$B$1:$AX$1,0,MATCH(SMALL(Matrix_Distance!$B92:$AX92,1),Matrix_Distance!$B92:$AX92,0))</f>
        <v>KING'S LYNN</v>
      </c>
      <c r="C93" t="str">
        <f>INDEX(Matrix_Distance!$B$1:$AX$1,0,MATCH(SMALL(Matrix_Distance!$B92:$AX92,2),Matrix_Distance!$B92:$AX92,0))</f>
        <v>WATLINGTON</v>
      </c>
      <c r="D93" t="str">
        <f>INDEX(Matrix_Distance!$B$1:$AX$1,0,MATCH(SMALL(Matrix_Distance!$B92:$AX92,3),Matrix_Distance!$B92:$AX92,0))</f>
        <v>DOWNHAM MARKET</v>
      </c>
      <c r="E93" t="str">
        <f>INDEX(Matrix_Distance!$B$1:$AX$1,0,MATCH(SMALL(Matrix_Distance!$B92:$AX92,4),Matrix_Distance!$B92:$AX92,0))</f>
        <v>MARCH</v>
      </c>
      <c r="F93" t="str">
        <f>INDEX(Matrix_Distance!$B$1:$AX$1,0,MATCH(SMALL(Matrix_Distance!$B92:$AX92,5),Matrix_Distance!$B92:$AX92,0))</f>
        <v>LITTLEPORT</v>
      </c>
      <c r="G93" s="1">
        <f>SMALL(Matrix_Distance!$B92:$AX92,1)/1000</f>
        <v>12.456460090029603</v>
      </c>
      <c r="H93" s="1">
        <f>SMALL(Matrix_Distance!$B92:$AX92,2)/1000</f>
        <v>12.759579273393019</v>
      </c>
      <c r="I93" s="1">
        <f>SMALL(Matrix_Distance!$B92:$AX92,3)/1000</f>
        <v>17.333711492106918</v>
      </c>
      <c r="J93" s="1">
        <f>SMALL(Matrix_Distance!$B92:$AX92,4)/1000</f>
        <v>21.213746321345504</v>
      </c>
      <c r="K93" s="1">
        <f>SMALL(Matrix_Distance!$B92:$AX92,5)/1000</f>
        <v>30.791927884192337</v>
      </c>
      <c r="L93" t="str">
        <f>VLOOKUP(B93,'Station List'!$A$2:$B$51,2,0)</f>
        <v>Main</v>
      </c>
      <c r="M93" t="str">
        <f>VLOOKUP(C93,'Station List'!$A$2:$B$51,2,0)</f>
        <v>local</v>
      </c>
      <c r="N93" t="str">
        <f>VLOOKUP(D93,'Station List'!$A$2:$B$51,2,0)</f>
        <v>local</v>
      </c>
      <c r="O93" t="str">
        <f>VLOOKUP(E93,'Station List'!$A$2:$B$51,2,0)</f>
        <v>local</v>
      </c>
      <c r="P93" t="str">
        <f>VLOOKUP(F93,'Station List'!$A$2:$B$51,2,0)</f>
        <v>local</v>
      </c>
      <c r="Q93">
        <f t="shared" si="14"/>
        <v>1</v>
      </c>
      <c r="R93" s="1">
        <f t="shared" si="15"/>
        <v>0.3031191833634157</v>
      </c>
      <c r="S93" t="b">
        <f t="shared" ca="1" si="16"/>
        <v>1</v>
      </c>
      <c r="T93">
        <f t="shared" si="17"/>
        <v>1</v>
      </c>
      <c r="U93" s="1">
        <f t="shared" ca="1" si="18"/>
        <v>0</v>
      </c>
      <c r="V93">
        <f t="shared" ca="1" si="19"/>
        <v>100</v>
      </c>
      <c r="W93" t="str">
        <f t="shared" ca="1" si="20"/>
        <v/>
      </c>
      <c r="X93" s="1">
        <f t="shared" ca="1" si="13"/>
        <v>100</v>
      </c>
      <c r="Y93" s="1">
        <f t="shared" si="21"/>
        <v>0</v>
      </c>
      <c r="Z93" s="1">
        <f t="shared" si="22"/>
        <v>0</v>
      </c>
      <c r="AA93" s="1">
        <f t="shared" si="23"/>
        <v>0</v>
      </c>
      <c r="AB93" s="1">
        <f t="shared" si="24"/>
        <v>0</v>
      </c>
      <c r="AC93">
        <f t="shared" ca="1" si="25"/>
        <v>4</v>
      </c>
    </row>
    <row r="94" spans="1:29" x14ac:dyDescent="0.3">
      <c r="A94">
        <v>5034</v>
      </c>
      <c r="B94" t="str">
        <f>INDEX(Matrix_Distance!$B$1:$AX$1,0,MATCH(SMALL(Matrix_Distance!$B93:$AX93,1),Matrix_Distance!$B93:$AX93,0))</f>
        <v>KING'S LYNN</v>
      </c>
      <c r="C94" t="str">
        <f>INDEX(Matrix_Distance!$B$1:$AX$1,0,MATCH(SMALL(Matrix_Distance!$B93:$AX93,2),Matrix_Distance!$B93:$AX93,0))</f>
        <v>WATLINGTON</v>
      </c>
      <c r="D94" t="str">
        <f>INDEX(Matrix_Distance!$B$1:$AX$1,0,MATCH(SMALL(Matrix_Distance!$B93:$AX93,3),Matrix_Distance!$B93:$AX93,0))</f>
        <v>DOWNHAM MARKET</v>
      </c>
      <c r="E94" t="str">
        <f>INDEX(Matrix_Distance!$B$1:$AX$1,0,MATCH(SMALL(Matrix_Distance!$B93:$AX93,4),Matrix_Distance!$B93:$AX93,0))</f>
        <v>MARCH</v>
      </c>
      <c r="F94" t="str">
        <f>INDEX(Matrix_Distance!$B$1:$AX$1,0,MATCH(SMALL(Matrix_Distance!$B93:$AX93,5),Matrix_Distance!$B93:$AX93,0))</f>
        <v>LITTLEPORT</v>
      </c>
      <c r="G94" s="1">
        <f>SMALL(Matrix_Distance!$B93:$AX93,1)/1000</f>
        <v>5.1036424595086851</v>
      </c>
      <c r="H94" s="1">
        <f>SMALL(Matrix_Distance!$B93:$AX93,2)/1000</f>
        <v>5.7400375080655754</v>
      </c>
      <c r="I94" s="1">
        <f>SMALL(Matrix_Distance!$B93:$AX93,3)/1000</f>
        <v>13.052117146716064</v>
      </c>
      <c r="J94" s="1">
        <f>SMALL(Matrix_Distance!$B93:$AX93,4)/1000</f>
        <v>28.96399646503221</v>
      </c>
      <c r="K94" s="1">
        <f>SMALL(Matrix_Distance!$B93:$AX93,5)/1000</f>
        <v>29.041324279813782</v>
      </c>
      <c r="L94" t="str">
        <f>VLOOKUP(B94,'Station List'!$A$2:$B$51,2,0)</f>
        <v>Main</v>
      </c>
      <c r="M94" t="str">
        <f>VLOOKUP(C94,'Station List'!$A$2:$B$51,2,0)</f>
        <v>local</v>
      </c>
      <c r="N94" t="str">
        <f>VLOOKUP(D94,'Station List'!$A$2:$B$51,2,0)</f>
        <v>local</v>
      </c>
      <c r="O94" t="str">
        <f>VLOOKUP(E94,'Station List'!$A$2:$B$51,2,0)</f>
        <v>local</v>
      </c>
      <c r="P94" t="str">
        <f>VLOOKUP(F94,'Station List'!$A$2:$B$51,2,0)</f>
        <v>local</v>
      </c>
      <c r="Q94">
        <f t="shared" si="14"/>
        <v>1</v>
      </c>
      <c r="R94" s="1">
        <f t="shared" si="15"/>
        <v>0.63639504855689033</v>
      </c>
      <c r="S94" t="b">
        <f t="shared" ca="1" si="16"/>
        <v>1</v>
      </c>
      <c r="T94">
        <f t="shared" si="17"/>
        <v>1</v>
      </c>
      <c r="U94" s="1">
        <f t="shared" ca="1" si="18"/>
        <v>0</v>
      </c>
      <c r="V94">
        <f t="shared" ca="1" si="19"/>
        <v>100</v>
      </c>
      <c r="W94" t="str">
        <f t="shared" ca="1" si="20"/>
        <v/>
      </c>
      <c r="X94" s="1">
        <f t="shared" ca="1" si="13"/>
        <v>100</v>
      </c>
      <c r="Y94" s="1">
        <f t="shared" si="21"/>
        <v>0</v>
      </c>
      <c r="Z94" s="1">
        <f t="shared" si="22"/>
        <v>0</v>
      </c>
      <c r="AA94" s="1">
        <f t="shared" si="23"/>
        <v>0</v>
      </c>
      <c r="AB94" s="1">
        <f t="shared" si="24"/>
        <v>0</v>
      </c>
      <c r="AC94">
        <f t="shared" ca="1" si="25"/>
        <v>4</v>
      </c>
    </row>
    <row r="95" spans="1:29" x14ac:dyDescent="0.3">
      <c r="A95">
        <v>5035</v>
      </c>
      <c r="B95" t="str">
        <f>INDEX(Matrix_Distance!$B$1:$AX$1,0,MATCH(SMALL(Matrix_Distance!$B94:$AX94,1),Matrix_Distance!$B94:$AX94,0))</f>
        <v>KING'S LYNN</v>
      </c>
      <c r="C95" t="str">
        <f>INDEX(Matrix_Distance!$B$1:$AX$1,0,MATCH(SMALL(Matrix_Distance!$B94:$AX94,2),Matrix_Distance!$B94:$AX94,0))</f>
        <v>WATLINGTON</v>
      </c>
      <c r="D95" t="str">
        <f>INDEX(Matrix_Distance!$B$1:$AX$1,0,MATCH(SMALL(Matrix_Distance!$B94:$AX94,3),Matrix_Distance!$B94:$AX94,0))</f>
        <v>DOWNHAM MARKET</v>
      </c>
      <c r="E95" t="str">
        <f>INDEX(Matrix_Distance!$B$1:$AX$1,0,MATCH(SMALL(Matrix_Distance!$B94:$AX94,4),Matrix_Distance!$B94:$AX94,0))</f>
        <v>BRANDON</v>
      </c>
      <c r="F95" t="str">
        <f>INDEX(Matrix_Distance!$B$1:$AX$1,0,MATCH(SMALL(Matrix_Distance!$B94:$AX94,5),Matrix_Distance!$B94:$AX94,0))</f>
        <v>LITTLEPORT</v>
      </c>
      <c r="G95" s="1">
        <f>SMALL(Matrix_Distance!$B94:$AX94,1)/1000</f>
        <v>12.154009193451342</v>
      </c>
      <c r="H95" s="1">
        <f>SMALL(Matrix_Distance!$B94:$AX94,2)/1000</f>
        <v>18.839757532250751</v>
      </c>
      <c r="I95" s="1">
        <f>SMALL(Matrix_Distance!$B94:$AX94,3)/1000</f>
        <v>25.78294917676407</v>
      </c>
      <c r="J95" s="1">
        <f>SMALL(Matrix_Distance!$B94:$AX94,4)/1000</f>
        <v>38.851986175871346</v>
      </c>
      <c r="K95" s="1">
        <f>SMALL(Matrix_Distance!$B94:$AX94,5)/1000</f>
        <v>41.30040202232059</v>
      </c>
      <c r="L95" t="str">
        <f>VLOOKUP(B95,'Station List'!$A$2:$B$51,2,0)</f>
        <v>Main</v>
      </c>
      <c r="M95" t="str">
        <f>VLOOKUP(C95,'Station List'!$A$2:$B$51,2,0)</f>
        <v>local</v>
      </c>
      <c r="N95" t="str">
        <f>VLOOKUP(D95,'Station List'!$A$2:$B$51,2,0)</f>
        <v>local</v>
      </c>
      <c r="O95" t="str">
        <f>VLOOKUP(E95,'Station List'!$A$2:$B$51,2,0)</f>
        <v>local</v>
      </c>
      <c r="P95" t="str">
        <f>VLOOKUP(F95,'Station List'!$A$2:$B$51,2,0)</f>
        <v>local</v>
      </c>
      <c r="Q95">
        <f t="shared" si="14"/>
        <v>1</v>
      </c>
      <c r="R95" s="1">
        <f t="shared" si="15"/>
        <v>6.6857483387994083</v>
      </c>
      <c r="S95" t="b">
        <f t="shared" ca="1" si="16"/>
        <v>1</v>
      </c>
      <c r="T95">
        <f t="shared" si="17"/>
        <v>1</v>
      </c>
      <c r="U95" s="1">
        <f t="shared" ca="1" si="18"/>
        <v>0</v>
      </c>
      <c r="V95">
        <f t="shared" ca="1" si="19"/>
        <v>100</v>
      </c>
      <c r="W95" t="str">
        <f t="shared" ca="1" si="20"/>
        <v/>
      </c>
      <c r="X95" s="1">
        <f t="shared" ca="1" si="13"/>
        <v>100</v>
      </c>
      <c r="Y95" s="1">
        <f t="shared" si="21"/>
        <v>0</v>
      </c>
      <c r="Z95" s="1">
        <f t="shared" si="22"/>
        <v>0</v>
      </c>
      <c r="AA95" s="1">
        <f t="shared" si="23"/>
        <v>0</v>
      </c>
      <c r="AB95" s="1">
        <f t="shared" si="24"/>
        <v>0</v>
      </c>
      <c r="AC95">
        <f t="shared" ca="1" si="25"/>
        <v>4</v>
      </c>
    </row>
    <row r="96" spans="1:29" x14ac:dyDescent="0.3">
      <c r="A96">
        <v>5036</v>
      </c>
      <c r="B96" t="str">
        <f>INDEX(Matrix_Distance!$B$1:$AX$1,0,MATCH(SMALL(Matrix_Distance!$B95:$AX95,1),Matrix_Distance!$B95:$AX95,0))</f>
        <v>KING'S LYNN</v>
      </c>
      <c r="C96" t="str">
        <f>INDEX(Matrix_Distance!$B$1:$AX$1,0,MATCH(SMALL(Matrix_Distance!$B95:$AX95,2),Matrix_Distance!$B95:$AX95,0))</f>
        <v>WATLINGTON</v>
      </c>
      <c r="D96" t="str">
        <f>INDEX(Matrix_Distance!$B$1:$AX$1,0,MATCH(SMALL(Matrix_Distance!$B95:$AX95,3),Matrix_Distance!$B95:$AX95,0))</f>
        <v>DOWNHAM MARKET</v>
      </c>
      <c r="E96" t="str">
        <f>INDEX(Matrix_Distance!$B$1:$AX$1,0,MATCH(SMALL(Matrix_Distance!$B95:$AX95,4),Matrix_Distance!$B95:$AX95,0))</f>
        <v>MARCH</v>
      </c>
      <c r="F96" t="str">
        <f>INDEX(Matrix_Distance!$B$1:$AX$1,0,MATCH(SMALL(Matrix_Distance!$B95:$AX95,5),Matrix_Distance!$B95:$AX95,0))</f>
        <v>LITTLEPORT</v>
      </c>
      <c r="G96" s="1">
        <f>SMALL(Matrix_Distance!$B95:$AX95,1)/1000</f>
        <v>6.1194727562511408</v>
      </c>
      <c r="H96" s="1">
        <f>SMALL(Matrix_Distance!$B95:$AX95,2)/1000</f>
        <v>14.286519290365984</v>
      </c>
      <c r="I96" s="1">
        <f>SMALL(Matrix_Distance!$B95:$AX95,3)/1000</f>
        <v>21.883639535771906</v>
      </c>
      <c r="J96" s="1">
        <f>SMALL(Matrix_Distance!$B95:$AX95,4)/1000</f>
        <v>36.292578027282637</v>
      </c>
      <c r="K96" s="1">
        <f>SMALL(Matrix_Distance!$B95:$AX95,5)/1000</f>
        <v>37.907786612585312</v>
      </c>
      <c r="L96" t="str">
        <f>VLOOKUP(B96,'Station List'!$A$2:$B$51,2,0)</f>
        <v>Main</v>
      </c>
      <c r="M96" t="str">
        <f>VLOOKUP(C96,'Station List'!$A$2:$B$51,2,0)</f>
        <v>local</v>
      </c>
      <c r="N96" t="str">
        <f>VLOOKUP(D96,'Station List'!$A$2:$B$51,2,0)</f>
        <v>local</v>
      </c>
      <c r="O96" t="str">
        <f>VLOOKUP(E96,'Station List'!$A$2:$B$51,2,0)</f>
        <v>local</v>
      </c>
      <c r="P96" t="str">
        <f>VLOOKUP(F96,'Station List'!$A$2:$B$51,2,0)</f>
        <v>local</v>
      </c>
      <c r="Q96">
        <f t="shared" si="14"/>
        <v>1</v>
      </c>
      <c r="R96" s="1">
        <f t="shared" si="15"/>
        <v>8.1670465341148422</v>
      </c>
      <c r="S96" t="b">
        <f t="shared" ca="1" si="16"/>
        <v>1</v>
      </c>
      <c r="T96">
        <f t="shared" si="17"/>
        <v>1</v>
      </c>
      <c r="U96" s="1">
        <f t="shared" ca="1" si="18"/>
        <v>0</v>
      </c>
      <c r="V96">
        <f t="shared" ca="1" si="19"/>
        <v>100</v>
      </c>
      <c r="W96" t="str">
        <f t="shared" ca="1" si="20"/>
        <v/>
      </c>
      <c r="X96" s="1">
        <f t="shared" ca="1" si="13"/>
        <v>100</v>
      </c>
      <c r="Y96" s="1">
        <f t="shared" si="21"/>
        <v>0</v>
      </c>
      <c r="Z96" s="1">
        <f t="shared" si="22"/>
        <v>0</v>
      </c>
      <c r="AA96" s="1">
        <f t="shared" si="23"/>
        <v>0</v>
      </c>
      <c r="AB96" s="1">
        <f t="shared" si="24"/>
        <v>0</v>
      </c>
      <c r="AC96">
        <f t="shared" ca="1" si="25"/>
        <v>4</v>
      </c>
    </row>
    <row r="97" spans="1:29" x14ac:dyDescent="0.3">
      <c r="A97">
        <v>5037</v>
      </c>
      <c r="B97" t="str">
        <f>INDEX(Matrix_Distance!$B$1:$AX$1,0,MATCH(SMALL(Matrix_Distance!$B96:$AX96,1),Matrix_Distance!$B96:$AX96,0))</f>
        <v>KING'S LYNN</v>
      </c>
      <c r="C97" t="str">
        <f>INDEX(Matrix_Distance!$B$1:$AX$1,0,MATCH(SMALL(Matrix_Distance!$B96:$AX96,2),Matrix_Distance!$B96:$AX96,0))</f>
        <v>WATLINGTON</v>
      </c>
      <c r="D97" t="str">
        <f>INDEX(Matrix_Distance!$B$1:$AX$1,0,MATCH(SMALL(Matrix_Distance!$B96:$AX96,3),Matrix_Distance!$B96:$AX96,0))</f>
        <v>DOWNHAM MARKET</v>
      </c>
      <c r="E97" t="str">
        <f>INDEX(Matrix_Distance!$B$1:$AX$1,0,MATCH(SMALL(Matrix_Distance!$B96:$AX96,4),Matrix_Distance!$B96:$AX96,0))</f>
        <v>MARCH</v>
      </c>
      <c r="F97" t="str">
        <f>INDEX(Matrix_Distance!$B$1:$AX$1,0,MATCH(SMALL(Matrix_Distance!$B96:$AX96,5),Matrix_Distance!$B96:$AX96,0))</f>
        <v>LITTLEPORT</v>
      </c>
      <c r="G97" s="1">
        <f>SMALL(Matrix_Distance!$B96:$AX96,1)/1000</f>
        <v>6.8696850855406835</v>
      </c>
      <c r="H97" s="1">
        <f>SMALL(Matrix_Distance!$B96:$AX96,2)/1000</f>
        <v>15.863228782123763</v>
      </c>
      <c r="I97" s="1">
        <f>SMALL(Matrix_Distance!$B96:$AX96,3)/1000</f>
        <v>23.638561469167261</v>
      </c>
      <c r="J97" s="1">
        <f>SMALL(Matrix_Distance!$B96:$AX96,4)/1000</f>
        <v>35.252771026777445</v>
      </c>
      <c r="K97" s="1">
        <f>SMALL(Matrix_Distance!$B96:$AX96,5)/1000</f>
        <v>39.678016214842472</v>
      </c>
      <c r="L97" t="str">
        <f>VLOOKUP(B97,'Station List'!$A$2:$B$51,2,0)</f>
        <v>Main</v>
      </c>
      <c r="M97" t="str">
        <f>VLOOKUP(C97,'Station List'!$A$2:$B$51,2,0)</f>
        <v>local</v>
      </c>
      <c r="N97" t="str">
        <f>VLOOKUP(D97,'Station List'!$A$2:$B$51,2,0)</f>
        <v>local</v>
      </c>
      <c r="O97" t="str">
        <f>VLOOKUP(E97,'Station List'!$A$2:$B$51,2,0)</f>
        <v>local</v>
      </c>
      <c r="P97" t="str">
        <f>VLOOKUP(F97,'Station List'!$A$2:$B$51,2,0)</f>
        <v>local</v>
      </c>
      <c r="Q97">
        <f t="shared" si="14"/>
        <v>1</v>
      </c>
      <c r="R97" s="1">
        <f t="shared" si="15"/>
        <v>8.9935436965830782</v>
      </c>
      <c r="S97" t="b">
        <f t="shared" ca="1" si="16"/>
        <v>1</v>
      </c>
      <c r="T97">
        <f t="shared" si="17"/>
        <v>1</v>
      </c>
      <c r="U97" s="1">
        <f t="shared" ca="1" si="18"/>
        <v>0</v>
      </c>
      <c r="V97">
        <f t="shared" ca="1" si="19"/>
        <v>100</v>
      </c>
      <c r="W97" t="str">
        <f t="shared" ca="1" si="20"/>
        <v/>
      </c>
      <c r="X97" s="1">
        <f t="shared" ca="1" si="13"/>
        <v>100</v>
      </c>
      <c r="Y97" s="1">
        <f t="shared" si="21"/>
        <v>0</v>
      </c>
      <c r="Z97" s="1">
        <f t="shared" si="22"/>
        <v>0</v>
      </c>
      <c r="AA97" s="1">
        <f t="shared" si="23"/>
        <v>0</v>
      </c>
      <c r="AB97" s="1">
        <f t="shared" si="24"/>
        <v>0</v>
      </c>
      <c r="AC97">
        <f t="shared" ca="1" si="25"/>
        <v>4</v>
      </c>
    </row>
    <row r="98" spans="1:29" x14ac:dyDescent="0.3">
      <c r="A98">
        <v>5038</v>
      </c>
      <c r="B98" t="str">
        <f>INDEX(Matrix_Distance!$B$1:$AX$1,0,MATCH(SMALL(Matrix_Distance!$B97:$AX97,1),Matrix_Distance!$B97:$AX97,0))</f>
        <v>DOWNHAM MARKET</v>
      </c>
      <c r="C98" t="str">
        <f>INDEX(Matrix_Distance!$B$1:$AX$1,0,MATCH(SMALL(Matrix_Distance!$B97:$AX97,2),Matrix_Distance!$B97:$AX97,0))</f>
        <v>WATLINGTON</v>
      </c>
      <c r="D98" t="str">
        <f>INDEX(Matrix_Distance!$B$1:$AX$1,0,MATCH(SMALL(Matrix_Distance!$B97:$AX97,3),Matrix_Distance!$B97:$AX97,0))</f>
        <v>MARCH</v>
      </c>
      <c r="E98" t="str">
        <f>INDEX(Matrix_Distance!$B$1:$AX$1,0,MATCH(SMALL(Matrix_Distance!$B97:$AX97,4),Matrix_Distance!$B97:$AX97,0))</f>
        <v>LITTLEPORT</v>
      </c>
      <c r="F98" t="str">
        <f>INDEX(Matrix_Distance!$B$1:$AX$1,0,MATCH(SMALL(Matrix_Distance!$B97:$AX97,5),Matrix_Distance!$B97:$AX97,0))</f>
        <v>KING'S LYNN</v>
      </c>
      <c r="G98" s="1">
        <f>SMALL(Matrix_Distance!$B97:$AX97,1)/1000</f>
        <v>8.0723388637742399</v>
      </c>
      <c r="H98" s="1">
        <f>SMALL(Matrix_Distance!$B97:$AX97,2)/1000</f>
        <v>11.688132208098981</v>
      </c>
      <c r="I98" s="1">
        <f>SMALL(Matrix_Distance!$B97:$AX97,3)/1000</f>
        <v>11.853981030286798</v>
      </c>
      <c r="J98" s="1">
        <f>SMALL(Matrix_Distance!$B97:$AX97,4)/1000</f>
        <v>16.97422867188082</v>
      </c>
      <c r="K98" s="1">
        <f>SMALL(Matrix_Distance!$B97:$AX97,5)/1000</f>
        <v>19.294867037492125</v>
      </c>
      <c r="L98" t="str">
        <f>VLOOKUP(B98,'Station List'!$A$2:$B$51,2,0)</f>
        <v>local</v>
      </c>
      <c r="M98" t="str">
        <f>VLOOKUP(C98,'Station List'!$A$2:$B$51,2,0)</f>
        <v>local</v>
      </c>
      <c r="N98" t="str">
        <f>VLOOKUP(D98,'Station List'!$A$2:$B$51,2,0)</f>
        <v>local</v>
      </c>
      <c r="O98" t="str">
        <f>VLOOKUP(E98,'Station List'!$A$2:$B$51,2,0)</f>
        <v>local</v>
      </c>
      <c r="P98" t="str">
        <f>VLOOKUP(F98,'Station List'!$A$2:$B$51,2,0)</f>
        <v>Main</v>
      </c>
      <c r="Q98">
        <f t="shared" si="14"/>
        <v>1</v>
      </c>
      <c r="R98" s="1">
        <f t="shared" si="15"/>
        <v>3.6157933443247412</v>
      </c>
      <c r="S98" t="b">
        <f t="shared" ca="1" si="16"/>
        <v>0</v>
      </c>
      <c r="T98">
        <f t="shared" si="17"/>
        <v>5</v>
      </c>
      <c r="U98" s="1">
        <f t="shared" ca="1" si="18"/>
        <v>11.222528173717885</v>
      </c>
      <c r="V98" t="str">
        <f t="shared" ca="1" si="19"/>
        <v/>
      </c>
      <c r="W98" t="str">
        <f t="shared" ca="1" si="20"/>
        <v/>
      </c>
      <c r="X98" s="1">
        <f t="shared" ca="1" si="13"/>
        <v>100</v>
      </c>
      <c r="Y98" s="1">
        <f t="shared" si="21"/>
        <v>0</v>
      </c>
      <c r="Z98" s="1">
        <f t="shared" si="22"/>
        <v>0</v>
      </c>
      <c r="AA98" s="1">
        <f t="shared" si="23"/>
        <v>0</v>
      </c>
      <c r="AB98" s="1">
        <f t="shared" ca="1" si="24"/>
        <v>0</v>
      </c>
      <c r="AC98">
        <f t="shared" ca="1" si="25"/>
        <v>4</v>
      </c>
    </row>
    <row r="99" spans="1:29" x14ac:dyDescent="0.3">
      <c r="A99">
        <v>5039</v>
      </c>
      <c r="B99" t="str">
        <f>INDEX(Matrix_Distance!$B$1:$AX$1,0,MATCH(SMALL(Matrix_Distance!$B98:$AX98,1),Matrix_Distance!$B98:$AX98,0))</f>
        <v>KING'S LYNN</v>
      </c>
      <c r="C99" t="str">
        <f>INDEX(Matrix_Distance!$B$1:$AX$1,0,MATCH(SMALL(Matrix_Distance!$B98:$AX98,2),Matrix_Distance!$B98:$AX98,0))</f>
        <v>WATLINGTON</v>
      </c>
      <c r="D99" t="str">
        <f>INDEX(Matrix_Distance!$B$1:$AX$1,0,MATCH(SMALL(Matrix_Distance!$B98:$AX98,3),Matrix_Distance!$B98:$AX98,0))</f>
        <v>DOWNHAM MARKET</v>
      </c>
      <c r="E99" t="str">
        <f>INDEX(Matrix_Distance!$B$1:$AX$1,0,MATCH(SMALL(Matrix_Distance!$B98:$AX98,4),Matrix_Distance!$B98:$AX98,0))</f>
        <v>MARCH</v>
      </c>
      <c r="F99" t="str">
        <f>INDEX(Matrix_Distance!$B$1:$AX$1,0,MATCH(SMALL(Matrix_Distance!$B98:$AX98,5),Matrix_Distance!$B98:$AX98,0))</f>
        <v>LITTLEPORT</v>
      </c>
      <c r="G99" s="1">
        <f>SMALL(Matrix_Distance!$B98:$AX98,1)/1000</f>
        <v>3.2815762545612199</v>
      </c>
      <c r="H99" s="1">
        <f>SMALL(Matrix_Distance!$B98:$AX98,2)/1000</f>
        <v>12.323959433315242</v>
      </c>
      <c r="I99" s="1">
        <f>SMALL(Matrix_Distance!$B98:$AX98,3)/1000</f>
        <v>20.114341864739178</v>
      </c>
      <c r="J99" s="1">
        <f>SMALL(Matrix_Distance!$B98:$AX98,4)/1000</f>
        <v>32.642300949939163</v>
      </c>
      <c r="K99" s="1">
        <f>SMALL(Matrix_Distance!$B98:$AX98,5)/1000</f>
        <v>36.185648582349636</v>
      </c>
      <c r="L99" t="str">
        <f>VLOOKUP(B99,'Station List'!$A$2:$B$51,2,0)</f>
        <v>Main</v>
      </c>
      <c r="M99" t="str">
        <f>VLOOKUP(C99,'Station List'!$A$2:$B$51,2,0)</f>
        <v>local</v>
      </c>
      <c r="N99" t="str">
        <f>VLOOKUP(D99,'Station List'!$A$2:$B$51,2,0)</f>
        <v>local</v>
      </c>
      <c r="O99" t="str">
        <f>VLOOKUP(E99,'Station List'!$A$2:$B$51,2,0)</f>
        <v>local</v>
      </c>
      <c r="P99" t="str">
        <f>VLOOKUP(F99,'Station List'!$A$2:$B$51,2,0)</f>
        <v>local</v>
      </c>
      <c r="Q99">
        <f t="shared" si="14"/>
        <v>1</v>
      </c>
      <c r="R99" s="1">
        <f t="shared" si="15"/>
        <v>9.0423831787540223</v>
      </c>
      <c r="S99" t="b">
        <f t="shared" ca="1" si="16"/>
        <v>1</v>
      </c>
      <c r="T99">
        <f t="shared" si="17"/>
        <v>1</v>
      </c>
      <c r="U99" s="1">
        <f t="shared" ca="1" si="18"/>
        <v>0</v>
      </c>
      <c r="V99">
        <f t="shared" ca="1" si="19"/>
        <v>100</v>
      </c>
      <c r="W99" t="str">
        <f t="shared" ca="1" si="20"/>
        <v/>
      </c>
      <c r="X99" s="1">
        <f t="shared" ca="1" si="13"/>
        <v>100</v>
      </c>
      <c r="Y99" s="1">
        <f t="shared" si="21"/>
        <v>0</v>
      </c>
      <c r="Z99" s="1">
        <f t="shared" si="22"/>
        <v>0</v>
      </c>
      <c r="AA99" s="1">
        <f t="shared" si="23"/>
        <v>0</v>
      </c>
      <c r="AB99" s="1">
        <f t="shared" si="24"/>
        <v>0</v>
      </c>
      <c r="AC99">
        <f t="shared" ca="1" si="25"/>
        <v>4</v>
      </c>
    </row>
    <row r="100" spans="1:29" x14ac:dyDescent="0.3">
      <c r="A100">
        <v>5040</v>
      </c>
      <c r="B100" t="str">
        <f>INDEX(Matrix_Distance!$B$1:$AX$1,0,MATCH(SMALL(Matrix_Distance!$B99:$AX99,1),Matrix_Distance!$B99:$AX99,0))</f>
        <v>KING'S LYNN</v>
      </c>
      <c r="C100" t="str">
        <f>INDEX(Matrix_Distance!$B$1:$AX$1,0,MATCH(SMALL(Matrix_Distance!$B99:$AX99,2),Matrix_Distance!$B99:$AX99,0))</f>
        <v>WATLINGTON</v>
      </c>
      <c r="D100" t="str">
        <f>INDEX(Matrix_Distance!$B$1:$AX$1,0,MATCH(SMALL(Matrix_Distance!$B99:$AX99,3),Matrix_Distance!$B99:$AX99,0))</f>
        <v>DOWNHAM MARKET</v>
      </c>
      <c r="E100" t="str">
        <f>INDEX(Matrix_Distance!$B$1:$AX$1,0,MATCH(SMALL(Matrix_Distance!$B99:$AX99,4),Matrix_Distance!$B99:$AX99,0))</f>
        <v>MARCH</v>
      </c>
      <c r="F100" t="str">
        <f>INDEX(Matrix_Distance!$B$1:$AX$1,0,MATCH(SMALL(Matrix_Distance!$B99:$AX99,5),Matrix_Distance!$B99:$AX99,0))</f>
        <v>LITTLEPORT</v>
      </c>
      <c r="G100" s="1">
        <f>SMALL(Matrix_Distance!$B99:$AX99,1)/1000</f>
        <v>4.1854254998148006</v>
      </c>
      <c r="H100" s="1">
        <f>SMALL(Matrix_Distance!$B99:$AX99,2)/1000</f>
        <v>12.812348602578668</v>
      </c>
      <c r="I100" s="1">
        <f>SMALL(Matrix_Distance!$B99:$AX99,3)/1000</f>
        <v>20.535016982013897</v>
      </c>
      <c r="J100" s="1">
        <f>SMALL(Matrix_Distance!$B99:$AX99,4)/1000</f>
        <v>34.366323616389323</v>
      </c>
      <c r="K100" s="1">
        <f>SMALL(Matrix_Distance!$B99:$AX99,5)/1000</f>
        <v>36.621235443732672</v>
      </c>
      <c r="L100" t="str">
        <f>VLOOKUP(B100,'Station List'!$A$2:$B$51,2,0)</f>
        <v>Main</v>
      </c>
      <c r="M100" t="str">
        <f>VLOOKUP(C100,'Station List'!$A$2:$B$51,2,0)</f>
        <v>local</v>
      </c>
      <c r="N100" t="str">
        <f>VLOOKUP(D100,'Station List'!$A$2:$B$51,2,0)</f>
        <v>local</v>
      </c>
      <c r="O100" t="str">
        <f>VLOOKUP(E100,'Station List'!$A$2:$B$51,2,0)</f>
        <v>local</v>
      </c>
      <c r="P100" t="str">
        <f>VLOOKUP(F100,'Station List'!$A$2:$B$51,2,0)</f>
        <v>local</v>
      </c>
      <c r="Q100">
        <f t="shared" si="14"/>
        <v>1</v>
      </c>
      <c r="R100" s="1">
        <f t="shared" si="15"/>
        <v>8.6269231027638682</v>
      </c>
      <c r="S100" t="b">
        <f t="shared" ca="1" si="16"/>
        <v>1</v>
      </c>
      <c r="T100">
        <f t="shared" si="17"/>
        <v>1</v>
      </c>
      <c r="U100" s="1">
        <f t="shared" ca="1" si="18"/>
        <v>0</v>
      </c>
      <c r="V100">
        <f t="shared" ca="1" si="19"/>
        <v>100</v>
      </c>
      <c r="W100" t="str">
        <f t="shared" ca="1" si="20"/>
        <v/>
      </c>
      <c r="X100" s="1">
        <f t="shared" ca="1" si="13"/>
        <v>100</v>
      </c>
      <c r="Y100" s="1">
        <f t="shared" si="21"/>
        <v>0</v>
      </c>
      <c r="Z100" s="1">
        <f t="shared" si="22"/>
        <v>0</v>
      </c>
      <c r="AA100" s="1">
        <f t="shared" si="23"/>
        <v>0</v>
      </c>
      <c r="AB100" s="1">
        <f t="shared" si="24"/>
        <v>0</v>
      </c>
      <c r="AC100">
        <f t="shared" ca="1" si="25"/>
        <v>4</v>
      </c>
    </row>
    <row r="101" spans="1:29" x14ac:dyDescent="0.3">
      <c r="A101">
        <v>5041</v>
      </c>
      <c r="B101" t="str">
        <f>INDEX(Matrix_Distance!$B$1:$AX$1,0,MATCH(SMALL(Matrix_Distance!$B100:$AX100,1),Matrix_Distance!$B100:$AX100,0))</f>
        <v>KING'S LYNN</v>
      </c>
      <c r="C101" t="str">
        <f>INDEX(Matrix_Distance!$B$1:$AX$1,0,MATCH(SMALL(Matrix_Distance!$B100:$AX100,2),Matrix_Distance!$B100:$AX100,0))</f>
        <v>WATLINGTON</v>
      </c>
      <c r="D101" t="str">
        <f>INDEX(Matrix_Distance!$B$1:$AX$1,0,MATCH(SMALL(Matrix_Distance!$B100:$AX100,3),Matrix_Distance!$B100:$AX100,0))</f>
        <v>DOWNHAM MARKET</v>
      </c>
      <c r="E101" t="str">
        <f>INDEX(Matrix_Distance!$B$1:$AX$1,0,MATCH(SMALL(Matrix_Distance!$B100:$AX100,4),Matrix_Distance!$B100:$AX100,0))</f>
        <v>MARCH</v>
      </c>
      <c r="F101" t="str">
        <f>INDEX(Matrix_Distance!$B$1:$AX$1,0,MATCH(SMALL(Matrix_Distance!$B100:$AX100,5),Matrix_Distance!$B100:$AX100,0))</f>
        <v>LITTLEPORT</v>
      </c>
      <c r="G101" s="1">
        <f>SMALL(Matrix_Distance!$B100:$AX100,1)/1000</f>
        <v>4.2296525288136779</v>
      </c>
      <c r="H101" s="1">
        <f>SMALL(Matrix_Distance!$B100:$AX100,2)/1000</f>
        <v>12.423466416181901</v>
      </c>
      <c r="I101" s="1">
        <f>SMALL(Matrix_Distance!$B100:$AX100,3)/1000</f>
        <v>20.078264600597315</v>
      </c>
      <c r="J101" s="1">
        <f>SMALL(Matrix_Distance!$B100:$AX100,4)/1000</f>
        <v>34.371993971057286</v>
      </c>
      <c r="K101" s="1">
        <f>SMALL(Matrix_Distance!$B100:$AX100,5)/1000</f>
        <v>36.137468833404782</v>
      </c>
      <c r="L101" t="str">
        <f>VLOOKUP(B101,'Station List'!$A$2:$B$51,2,0)</f>
        <v>Main</v>
      </c>
      <c r="M101" t="str">
        <f>VLOOKUP(C101,'Station List'!$A$2:$B$51,2,0)</f>
        <v>local</v>
      </c>
      <c r="N101" t="str">
        <f>VLOOKUP(D101,'Station List'!$A$2:$B$51,2,0)</f>
        <v>local</v>
      </c>
      <c r="O101" t="str">
        <f>VLOOKUP(E101,'Station List'!$A$2:$B$51,2,0)</f>
        <v>local</v>
      </c>
      <c r="P101" t="str">
        <f>VLOOKUP(F101,'Station List'!$A$2:$B$51,2,0)</f>
        <v>local</v>
      </c>
      <c r="Q101">
        <f t="shared" si="14"/>
        <v>1</v>
      </c>
      <c r="R101" s="1">
        <f t="shared" si="15"/>
        <v>8.193813887368222</v>
      </c>
      <c r="S101" t="b">
        <f t="shared" ca="1" si="16"/>
        <v>1</v>
      </c>
      <c r="T101">
        <f t="shared" si="17"/>
        <v>1</v>
      </c>
      <c r="U101" s="1">
        <f t="shared" ca="1" si="18"/>
        <v>0</v>
      </c>
      <c r="V101">
        <f t="shared" ca="1" si="19"/>
        <v>100</v>
      </c>
      <c r="W101" t="str">
        <f t="shared" ca="1" si="20"/>
        <v/>
      </c>
      <c r="X101" s="1">
        <f t="shared" ca="1" si="13"/>
        <v>100</v>
      </c>
      <c r="Y101" s="1">
        <f t="shared" si="21"/>
        <v>0</v>
      </c>
      <c r="Z101" s="1">
        <f t="shared" si="22"/>
        <v>0</v>
      </c>
      <c r="AA101" s="1">
        <f t="shared" si="23"/>
        <v>0</v>
      </c>
      <c r="AB101" s="1">
        <f t="shared" si="24"/>
        <v>0</v>
      </c>
      <c r="AC101">
        <f t="shared" ca="1" si="25"/>
        <v>4</v>
      </c>
    </row>
    <row r="102" spans="1:29" x14ac:dyDescent="0.3">
      <c r="A102">
        <v>5042</v>
      </c>
      <c r="B102" t="str">
        <f>INDEX(Matrix_Distance!$B$1:$AX$1,0,MATCH(SMALL(Matrix_Distance!$B101:$AX101,1),Matrix_Distance!$B101:$AX101,0))</f>
        <v>KING'S LYNN</v>
      </c>
      <c r="C102" t="str">
        <f>INDEX(Matrix_Distance!$B$1:$AX$1,0,MATCH(SMALL(Matrix_Distance!$B101:$AX101,2),Matrix_Distance!$B101:$AX101,0))</f>
        <v>WATLINGTON</v>
      </c>
      <c r="D102" t="str">
        <f>INDEX(Matrix_Distance!$B$1:$AX$1,0,MATCH(SMALL(Matrix_Distance!$B101:$AX101,3),Matrix_Distance!$B101:$AX101,0))</f>
        <v>DOWNHAM MARKET</v>
      </c>
      <c r="E102" t="str">
        <f>INDEX(Matrix_Distance!$B$1:$AX$1,0,MATCH(SMALL(Matrix_Distance!$B101:$AX101,4),Matrix_Distance!$B101:$AX101,0))</f>
        <v>MARCH</v>
      </c>
      <c r="F102" t="str">
        <f>INDEX(Matrix_Distance!$B$1:$AX$1,0,MATCH(SMALL(Matrix_Distance!$B101:$AX101,5),Matrix_Distance!$B101:$AX101,0))</f>
        <v>LITTLEPORT</v>
      </c>
      <c r="G102" s="1">
        <f>SMALL(Matrix_Distance!$B101:$AX101,1)/1000</f>
        <v>3.345054034615881</v>
      </c>
      <c r="H102" s="1">
        <f>SMALL(Matrix_Distance!$B101:$AX101,2)/1000</f>
        <v>12.096979217722065</v>
      </c>
      <c r="I102" s="1">
        <f>SMALL(Matrix_Distance!$B101:$AX101,3)/1000</f>
        <v>19.848737658894056</v>
      </c>
      <c r="J102" s="1">
        <f>SMALL(Matrix_Distance!$B101:$AX101,4)/1000</f>
        <v>33.514397397333568</v>
      </c>
      <c r="K102" s="1">
        <f>SMALL(Matrix_Distance!$B101:$AX101,5)/1000</f>
        <v>35.944078595302756</v>
      </c>
      <c r="L102" t="str">
        <f>VLOOKUP(B102,'Station List'!$A$2:$B$51,2,0)</f>
        <v>Main</v>
      </c>
      <c r="M102" t="str">
        <f>VLOOKUP(C102,'Station List'!$A$2:$B$51,2,0)</f>
        <v>local</v>
      </c>
      <c r="N102" t="str">
        <f>VLOOKUP(D102,'Station List'!$A$2:$B$51,2,0)</f>
        <v>local</v>
      </c>
      <c r="O102" t="str">
        <f>VLOOKUP(E102,'Station List'!$A$2:$B$51,2,0)</f>
        <v>local</v>
      </c>
      <c r="P102" t="str">
        <f>VLOOKUP(F102,'Station List'!$A$2:$B$51,2,0)</f>
        <v>local</v>
      </c>
      <c r="Q102">
        <f t="shared" si="14"/>
        <v>1</v>
      </c>
      <c r="R102" s="1">
        <f t="shared" si="15"/>
        <v>8.7519251831061844</v>
      </c>
      <c r="S102" t="b">
        <f t="shared" ca="1" si="16"/>
        <v>1</v>
      </c>
      <c r="T102">
        <f t="shared" si="17"/>
        <v>1</v>
      </c>
      <c r="U102" s="1">
        <f t="shared" ca="1" si="18"/>
        <v>0</v>
      </c>
      <c r="V102">
        <f t="shared" ca="1" si="19"/>
        <v>100</v>
      </c>
      <c r="W102" t="str">
        <f t="shared" ca="1" si="20"/>
        <v/>
      </c>
      <c r="X102" s="1">
        <f t="shared" ca="1" si="13"/>
        <v>100</v>
      </c>
      <c r="Y102" s="1">
        <f t="shared" si="21"/>
        <v>0</v>
      </c>
      <c r="Z102" s="1">
        <f t="shared" si="22"/>
        <v>0</v>
      </c>
      <c r="AA102" s="1">
        <f t="shared" si="23"/>
        <v>0</v>
      </c>
      <c r="AB102" s="1">
        <f t="shared" si="24"/>
        <v>0</v>
      </c>
      <c r="AC102">
        <f t="shared" ca="1" si="25"/>
        <v>4</v>
      </c>
    </row>
    <row r="103" spans="1:29" x14ac:dyDescent="0.3">
      <c r="A103">
        <v>5043</v>
      </c>
      <c r="B103" t="str">
        <f>INDEX(Matrix_Distance!$B$1:$AX$1,0,MATCH(SMALL(Matrix_Distance!$B102:$AX102,1),Matrix_Distance!$B102:$AX102,0))</f>
        <v>KING'S LYNN</v>
      </c>
      <c r="C103" t="str">
        <f>INDEX(Matrix_Distance!$B$1:$AX$1,0,MATCH(SMALL(Matrix_Distance!$B102:$AX102,2),Matrix_Distance!$B102:$AX102,0))</f>
        <v>WATLINGTON</v>
      </c>
      <c r="D103" t="str">
        <f>INDEX(Matrix_Distance!$B$1:$AX$1,0,MATCH(SMALL(Matrix_Distance!$B102:$AX102,3),Matrix_Distance!$B102:$AX102,0))</f>
        <v>DOWNHAM MARKET</v>
      </c>
      <c r="E103" t="str">
        <f>INDEX(Matrix_Distance!$B$1:$AX$1,0,MATCH(SMALL(Matrix_Distance!$B102:$AX102,4),Matrix_Distance!$B102:$AX102,0))</f>
        <v>MARCH</v>
      </c>
      <c r="F103" t="str">
        <f>INDEX(Matrix_Distance!$B$1:$AX$1,0,MATCH(SMALL(Matrix_Distance!$B102:$AX102,5),Matrix_Distance!$B102:$AX102,0))</f>
        <v>LITTLEPORT</v>
      </c>
      <c r="G103" s="1">
        <f>SMALL(Matrix_Distance!$B102:$AX102,1)/1000</f>
        <v>3.5983279442679996</v>
      </c>
      <c r="H103" s="1">
        <f>SMALL(Matrix_Distance!$B102:$AX102,2)/1000</f>
        <v>12.121176233105414</v>
      </c>
      <c r="I103" s="1">
        <f>SMALL(Matrix_Distance!$B102:$AX102,3)/1000</f>
        <v>19.838481322208089</v>
      </c>
      <c r="J103" s="1">
        <f>SMALL(Matrix_Distance!$B102:$AX102,4)/1000</f>
        <v>33.786618486412621</v>
      </c>
      <c r="K103" s="1">
        <f>SMALL(Matrix_Distance!$B102:$AX102,5)/1000</f>
        <v>35.923567054585519</v>
      </c>
      <c r="L103" t="str">
        <f>VLOOKUP(B103,'Station List'!$A$2:$B$51,2,0)</f>
        <v>Main</v>
      </c>
      <c r="M103" t="str">
        <f>VLOOKUP(C103,'Station List'!$A$2:$B$51,2,0)</f>
        <v>local</v>
      </c>
      <c r="N103" t="str">
        <f>VLOOKUP(D103,'Station List'!$A$2:$B$51,2,0)</f>
        <v>local</v>
      </c>
      <c r="O103" t="str">
        <f>VLOOKUP(E103,'Station List'!$A$2:$B$51,2,0)</f>
        <v>local</v>
      </c>
      <c r="P103" t="str">
        <f>VLOOKUP(F103,'Station List'!$A$2:$B$51,2,0)</f>
        <v>local</v>
      </c>
      <c r="Q103">
        <f t="shared" si="14"/>
        <v>1</v>
      </c>
      <c r="R103" s="1">
        <f t="shared" si="15"/>
        <v>8.5228482888374142</v>
      </c>
      <c r="S103" t="b">
        <f t="shared" ca="1" si="16"/>
        <v>1</v>
      </c>
      <c r="T103">
        <f t="shared" si="17"/>
        <v>1</v>
      </c>
      <c r="U103" s="1">
        <f t="shared" ca="1" si="18"/>
        <v>0</v>
      </c>
      <c r="V103">
        <f t="shared" ca="1" si="19"/>
        <v>100</v>
      </c>
      <c r="W103" t="str">
        <f t="shared" ca="1" si="20"/>
        <v/>
      </c>
      <c r="X103" s="1">
        <f t="shared" ca="1" si="13"/>
        <v>100</v>
      </c>
      <c r="Y103" s="1">
        <f t="shared" si="21"/>
        <v>0</v>
      </c>
      <c r="Z103" s="1">
        <f t="shared" si="22"/>
        <v>0</v>
      </c>
      <c r="AA103" s="1">
        <f t="shared" si="23"/>
        <v>0</v>
      </c>
      <c r="AB103" s="1">
        <f t="shared" si="24"/>
        <v>0</v>
      </c>
      <c r="AC103">
        <f t="shared" ca="1" si="25"/>
        <v>4</v>
      </c>
    </row>
    <row r="104" spans="1:29" x14ac:dyDescent="0.3">
      <c r="A104">
        <v>5045</v>
      </c>
      <c r="B104" t="str">
        <f>INDEX(Matrix_Distance!$B$1:$AX$1,0,MATCH(SMALL(Matrix_Distance!$B103:$AX103,1),Matrix_Distance!$B103:$AX103,0))</f>
        <v>KING'S LYNN</v>
      </c>
      <c r="C104" t="str">
        <f>INDEX(Matrix_Distance!$B$1:$AX$1,0,MATCH(SMALL(Matrix_Distance!$B103:$AX103,2),Matrix_Distance!$B103:$AX103,0))</f>
        <v>WATLINGTON</v>
      </c>
      <c r="D104" t="str">
        <f>INDEX(Matrix_Distance!$B$1:$AX$1,0,MATCH(SMALL(Matrix_Distance!$B103:$AX103,3),Matrix_Distance!$B103:$AX103,0))</f>
        <v>MARCH</v>
      </c>
      <c r="E104" t="str">
        <f>INDEX(Matrix_Distance!$B$1:$AX$1,0,MATCH(SMALL(Matrix_Distance!$B103:$AX103,4),Matrix_Distance!$B103:$AX103,0))</f>
        <v>DOWNHAM MARKET</v>
      </c>
      <c r="F104" t="str">
        <f>INDEX(Matrix_Distance!$B$1:$AX$1,0,MATCH(SMALL(Matrix_Distance!$B103:$AX103,5),Matrix_Distance!$B103:$AX103,0))</f>
        <v>PETERBOROUGH</v>
      </c>
      <c r="G104" s="1">
        <f>SMALL(Matrix_Distance!$B103:$AX103,1)/1000</f>
        <v>18.361445160839072</v>
      </c>
      <c r="H104" s="1">
        <f>SMALL(Matrix_Distance!$B103:$AX103,2)/1000</f>
        <v>20.392537465308262</v>
      </c>
      <c r="I104" s="1">
        <f>SMALL(Matrix_Distance!$B103:$AX103,3)/1000</f>
        <v>24.307768954521524</v>
      </c>
      <c r="J104" s="1">
        <f>SMALL(Matrix_Distance!$B103:$AX103,4)/1000</f>
        <v>24.787719753369799</v>
      </c>
      <c r="K104" s="1">
        <f>SMALL(Matrix_Distance!$B103:$AX103,5)/1000</f>
        <v>34.401233542778655</v>
      </c>
      <c r="L104" t="str">
        <f>VLOOKUP(B104,'Station List'!$A$2:$B$51,2,0)</f>
        <v>Main</v>
      </c>
      <c r="M104" t="str">
        <f>VLOOKUP(C104,'Station List'!$A$2:$B$51,2,0)</f>
        <v>local</v>
      </c>
      <c r="N104" t="str">
        <f>VLOOKUP(D104,'Station List'!$A$2:$B$51,2,0)</f>
        <v>local</v>
      </c>
      <c r="O104" t="str">
        <f>VLOOKUP(E104,'Station List'!$A$2:$B$51,2,0)</f>
        <v>local</v>
      </c>
      <c r="P104" t="str">
        <f>VLOOKUP(F104,'Station List'!$A$2:$B$51,2,0)</f>
        <v>Main</v>
      </c>
      <c r="Q104">
        <f t="shared" si="14"/>
        <v>2</v>
      </c>
      <c r="R104" s="1">
        <f t="shared" si="15"/>
        <v>2.0310923044691904</v>
      </c>
      <c r="S104" t="b">
        <f t="shared" ca="1" si="16"/>
        <v>1</v>
      </c>
      <c r="T104">
        <f t="shared" si="17"/>
        <v>1</v>
      </c>
      <c r="U104" s="1">
        <f t="shared" ca="1" si="18"/>
        <v>0</v>
      </c>
      <c r="V104">
        <f t="shared" ca="1" si="19"/>
        <v>100</v>
      </c>
      <c r="W104" t="str">
        <f t="shared" ca="1" si="20"/>
        <v/>
      </c>
      <c r="X104" s="1">
        <f t="shared" ca="1" si="13"/>
        <v>100</v>
      </c>
      <c r="Y104" s="1">
        <f t="shared" si="21"/>
        <v>0</v>
      </c>
      <c r="Z104" s="1">
        <f t="shared" si="22"/>
        <v>0</v>
      </c>
      <c r="AA104" s="1">
        <f t="shared" si="23"/>
        <v>0</v>
      </c>
      <c r="AB104" s="1">
        <f t="shared" si="24"/>
        <v>0</v>
      </c>
      <c r="AC104">
        <f t="shared" ca="1" si="25"/>
        <v>4</v>
      </c>
    </row>
    <row r="105" spans="1:29" x14ac:dyDescent="0.3">
      <c r="A105">
        <v>5046</v>
      </c>
      <c r="B105" t="str">
        <f>INDEX(Matrix_Distance!$B$1:$AX$1,0,MATCH(SMALL(Matrix_Distance!$B104:$AX104,1),Matrix_Distance!$B104:$AX104,0))</f>
        <v>KING'S LYNN</v>
      </c>
      <c r="C105" t="str">
        <f>INDEX(Matrix_Distance!$B$1:$AX$1,0,MATCH(SMALL(Matrix_Distance!$B104:$AX104,2),Matrix_Distance!$B104:$AX104,0))</f>
        <v>WATLINGTON</v>
      </c>
      <c r="D105" t="str">
        <f>INDEX(Matrix_Distance!$B$1:$AX$1,0,MATCH(SMALL(Matrix_Distance!$B104:$AX104,3),Matrix_Distance!$B104:$AX104,0))</f>
        <v>DOWNHAM MARKET</v>
      </c>
      <c r="E105" t="str">
        <f>INDEX(Matrix_Distance!$B$1:$AX$1,0,MATCH(SMALL(Matrix_Distance!$B104:$AX104,4),Matrix_Distance!$B104:$AX104,0))</f>
        <v>MARCH</v>
      </c>
      <c r="F105" t="str">
        <f>INDEX(Matrix_Distance!$B$1:$AX$1,0,MATCH(SMALL(Matrix_Distance!$B104:$AX104,5),Matrix_Distance!$B104:$AX104,0))</f>
        <v>LITTLEPORT</v>
      </c>
      <c r="G105" s="1">
        <f>SMALL(Matrix_Distance!$B104:$AX104,1)/1000</f>
        <v>13.644906546198857</v>
      </c>
      <c r="H105" s="1">
        <f>SMALL(Matrix_Distance!$B104:$AX104,2)/1000</f>
        <v>17.228106076815315</v>
      </c>
      <c r="I105" s="1">
        <f>SMALL(Matrix_Distance!$B104:$AX104,3)/1000</f>
        <v>22.868077846893893</v>
      </c>
      <c r="J105" s="1">
        <f>SMALL(Matrix_Distance!$B104:$AX104,4)/1000</f>
        <v>26.378447604557781</v>
      </c>
      <c r="K105" s="1">
        <f>SMALL(Matrix_Distance!$B104:$AX104,5)/1000</f>
        <v>36.741974402926438</v>
      </c>
      <c r="L105" t="str">
        <f>VLOOKUP(B105,'Station List'!$A$2:$B$51,2,0)</f>
        <v>Main</v>
      </c>
      <c r="M105" t="str">
        <f>VLOOKUP(C105,'Station List'!$A$2:$B$51,2,0)</f>
        <v>local</v>
      </c>
      <c r="N105" t="str">
        <f>VLOOKUP(D105,'Station List'!$A$2:$B$51,2,0)</f>
        <v>local</v>
      </c>
      <c r="O105" t="str">
        <f>VLOOKUP(E105,'Station List'!$A$2:$B$51,2,0)</f>
        <v>local</v>
      </c>
      <c r="P105" t="str">
        <f>VLOOKUP(F105,'Station List'!$A$2:$B$51,2,0)</f>
        <v>local</v>
      </c>
      <c r="Q105">
        <f t="shared" si="14"/>
        <v>1</v>
      </c>
      <c r="R105" s="1">
        <f t="shared" si="15"/>
        <v>3.5831995306164579</v>
      </c>
      <c r="S105" t="b">
        <f t="shared" ca="1" si="16"/>
        <v>1</v>
      </c>
      <c r="T105">
        <f t="shared" si="17"/>
        <v>1</v>
      </c>
      <c r="U105" s="1">
        <f t="shared" ca="1" si="18"/>
        <v>0</v>
      </c>
      <c r="V105">
        <f t="shared" ca="1" si="19"/>
        <v>100</v>
      </c>
      <c r="W105" t="str">
        <f t="shared" ca="1" si="20"/>
        <v/>
      </c>
      <c r="X105" s="1">
        <f t="shared" ca="1" si="13"/>
        <v>100</v>
      </c>
      <c r="Y105" s="1">
        <f t="shared" si="21"/>
        <v>0</v>
      </c>
      <c r="Z105" s="1">
        <f t="shared" si="22"/>
        <v>0</v>
      </c>
      <c r="AA105" s="1">
        <f t="shared" si="23"/>
        <v>0</v>
      </c>
      <c r="AB105" s="1">
        <f t="shared" si="24"/>
        <v>0</v>
      </c>
      <c r="AC105">
        <f t="shared" ca="1" si="25"/>
        <v>4</v>
      </c>
    </row>
    <row r="106" spans="1:29" x14ac:dyDescent="0.3">
      <c r="A106">
        <v>5047</v>
      </c>
      <c r="B106" t="str">
        <f>INDEX(Matrix_Distance!$B$1:$AX$1,0,MATCH(SMALL(Matrix_Distance!$B105:$AX105,1),Matrix_Distance!$B105:$AX105,0))</f>
        <v>PETERBOROUGH</v>
      </c>
      <c r="C106" t="str">
        <f>INDEX(Matrix_Distance!$B$1:$AX$1,0,MATCH(SMALL(Matrix_Distance!$B105:$AX105,2),Matrix_Distance!$B105:$AX105,0))</f>
        <v>MARCH</v>
      </c>
      <c r="D106" t="str">
        <f>INDEX(Matrix_Distance!$B$1:$AX$1,0,MATCH(SMALL(Matrix_Distance!$B105:$AX105,3),Matrix_Distance!$B105:$AX105,0))</f>
        <v>KING'S LYNN</v>
      </c>
      <c r="E106" t="str">
        <f>INDEX(Matrix_Distance!$B$1:$AX$1,0,MATCH(SMALL(Matrix_Distance!$B105:$AX105,4),Matrix_Distance!$B105:$AX105,0))</f>
        <v>WATLINGTON</v>
      </c>
      <c r="F106" t="str">
        <f>INDEX(Matrix_Distance!$B$1:$AX$1,0,MATCH(SMALL(Matrix_Distance!$B105:$AX105,5),Matrix_Distance!$B105:$AX105,0))</f>
        <v>DOWNHAM MARKET</v>
      </c>
      <c r="G106" s="1">
        <f>SMALL(Matrix_Distance!$B105:$AX105,1)/1000</f>
        <v>111.47184106950418</v>
      </c>
      <c r="H106" s="1">
        <f>SMALL(Matrix_Distance!$B105:$AX105,2)/1000</f>
        <v>131.86845112166299</v>
      </c>
      <c r="I106" s="1">
        <f>SMALL(Matrix_Distance!$B105:$AX105,3)/1000</f>
        <v>142.34708161411143</v>
      </c>
      <c r="J106" s="1">
        <f>SMALL(Matrix_Distance!$B105:$AX105,4)/1000</f>
        <v>144.14609191647901</v>
      </c>
      <c r="K106" s="1">
        <f>SMALL(Matrix_Distance!$B105:$AX105,5)/1000</f>
        <v>146.11239052527884</v>
      </c>
      <c r="L106" t="str">
        <f>VLOOKUP(B106,'Station List'!$A$2:$B$51,2,0)</f>
        <v>Main</v>
      </c>
      <c r="M106" t="str">
        <f>VLOOKUP(C106,'Station List'!$A$2:$B$51,2,0)</f>
        <v>local</v>
      </c>
      <c r="N106" t="str">
        <f>VLOOKUP(D106,'Station List'!$A$2:$B$51,2,0)</f>
        <v>Main</v>
      </c>
      <c r="O106" t="str">
        <f>VLOOKUP(E106,'Station List'!$A$2:$B$51,2,0)</f>
        <v>local</v>
      </c>
      <c r="P106" t="str">
        <f>VLOOKUP(F106,'Station List'!$A$2:$B$51,2,0)</f>
        <v>local</v>
      </c>
      <c r="Q106">
        <f t="shared" si="14"/>
        <v>2</v>
      </c>
      <c r="R106" s="1">
        <f t="shared" si="15"/>
        <v>20.396610052158806</v>
      </c>
      <c r="S106" t="b">
        <f t="shared" ca="1" si="16"/>
        <v>1</v>
      </c>
      <c r="T106">
        <f t="shared" si="17"/>
        <v>1</v>
      </c>
      <c r="U106" s="1">
        <f t="shared" ca="1" si="18"/>
        <v>0</v>
      </c>
      <c r="V106">
        <f t="shared" ca="1" si="19"/>
        <v>100</v>
      </c>
      <c r="W106" t="str">
        <f t="shared" ca="1" si="20"/>
        <v/>
      </c>
      <c r="X106" s="1">
        <f t="shared" ca="1" si="13"/>
        <v>100</v>
      </c>
      <c r="Y106" s="1">
        <f t="shared" si="21"/>
        <v>0</v>
      </c>
      <c r="Z106" s="1">
        <f t="shared" si="22"/>
        <v>0</v>
      </c>
      <c r="AA106" s="1">
        <f t="shared" si="23"/>
        <v>0</v>
      </c>
      <c r="AB106" s="1">
        <f t="shared" si="24"/>
        <v>0</v>
      </c>
      <c r="AC106">
        <f t="shared" ca="1" si="25"/>
        <v>4</v>
      </c>
    </row>
    <row r="107" spans="1:29" x14ac:dyDescent="0.3">
      <c r="A107">
        <v>5048</v>
      </c>
      <c r="B107" t="str">
        <f>INDEX(Matrix_Distance!$B$1:$AX$1,0,MATCH(SMALL(Matrix_Distance!$B106:$AX106,1),Matrix_Distance!$B106:$AX106,0))</f>
        <v>PETERBOROUGH</v>
      </c>
      <c r="C107" t="str">
        <f>INDEX(Matrix_Distance!$B$1:$AX$1,0,MATCH(SMALL(Matrix_Distance!$B106:$AX106,2),Matrix_Distance!$B106:$AX106,0))</f>
        <v>MARCH</v>
      </c>
      <c r="D107" t="str">
        <f>INDEX(Matrix_Distance!$B$1:$AX$1,0,MATCH(SMALL(Matrix_Distance!$B106:$AX106,3),Matrix_Distance!$B106:$AX106,0))</f>
        <v>KING'S LYNN</v>
      </c>
      <c r="E107" t="str">
        <f>INDEX(Matrix_Distance!$B$1:$AX$1,0,MATCH(SMALL(Matrix_Distance!$B106:$AX106,4),Matrix_Distance!$B106:$AX106,0))</f>
        <v>WATLINGTON</v>
      </c>
      <c r="F107" t="str">
        <f>INDEX(Matrix_Distance!$B$1:$AX$1,0,MATCH(SMALL(Matrix_Distance!$B106:$AX106,5),Matrix_Distance!$B106:$AX106,0))</f>
        <v>DOWNHAM MARKET</v>
      </c>
      <c r="G107" s="1">
        <f>SMALL(Matrix_Distance!$B106:$AX106,1)/1000</f>
        <v>90.43997306360059</v>
      </c>
      <c r="H107" s="1">
        <f>SMALL(Matrix_Distance!$B106:$AX106,2)/1000</f>
        <v>112.37963961121432</v>
      </c>
      <c r="I107" s="1">
        <f>SMALL(Matrix_Distance!$B106:$AX106,3)/1000</f>
        <v>127.36612257046417</v>
      </c>
      <c r="J107" s="1">
        <f>SMALL(Matrix_Distance!$B106:$AX106,4)/1000</f>
        <v>127.67832597004869</v>
      </c>
      <c r="K107" s="1">
        <f>SMALL(Matrix_Distance!$B106:$AX106,5)/1000</f>
        <v>128.4452135697224</v>
      </c>
      <c r="L107" t="str">
        <f>VLOOKUP(B107,'Station List'!$A$2:$B$51,2,0)</f>
        <v>Main</v>
      </c>
      <c r="M107" t="str">
        <f>VLOOKUP(C107,'Station List'!$A$2:$B$51,2,0)</f>
        <v>local</v>
      </c>
      <c r="N107" t="str">
        <f>VLOOKUP(D107,'Station List'!$A$2:$B$51,2,0)</f>
        <v>Main</v>
      </c>
      <c r="O107" t="str">
        <f>VLOOKUP(E107,'Station List'!$A$2:$B$51,2,0)</f>
        <v>local</v>
      </c>
      <c r="P107" t="str">
        <f>VLOOKUP(F107,'Station List'!$A$2:$B$51,2,0)</f>
        <v>local</v>
      </c>
      <c r="Q107">
        <f t="shared" si="14"/>
        <v>2</v>
      </c>
      <c r="R107" s="1">
        <f t="shared" si="15"/>
        <v>21.939666547613726</v>
      </c>
      <c r="S107" t="b">
        <f t="shared" ca="1" si="16"/>
        <v>1</v>
      </c>
      <c r="T107">
        <f t="shared" si="17"/>
        <v>1</v>
      </c>
      <c r="U107" s="1">
        <f t="shared" ca="1" si="18"/>
        <v>0</v>
      </c>
      <c r="V107">
        <f t="shared" ca="1" si="19"/>
        <v>100</v>
      </c>
      <c r="W107" t="str">
        <f t="shared" ca="1" si="20"/>
        <v/>
      </c>
      <c r="X107" s="1">
        <f t="shared" ca="1" si="13"/>
        <v>100</v>
      </c>
      <c r="Y107" s="1">
        <f t="shared" si="21"/>
        <v>0</v>
      </c>
      <c r="Z107" s="1">
        <f t="shared" si="22"/>
        <v>0</v>
      </c>
      <c r="AA107" s="1">
        <f t="shared" si="23"/>
        <v>0</v>
      </c>
      <c r="AB107" s="1">
        <f t="shared" si="24"/>
        <v>0</v>
      </c>
      <c r="AC107">
        <f t="shared" ca="1" si="25"/>
        <v>4</v>
      </c>
    </row>
    <row r="108" spans="1:29" x14ac:dyDescent="0.3">
      <c r="A108">
        <v>5049</v>
      </c>
      <c r="B108" t="str">
        <f>INDEX(Matrix_Distance!$B$1:$AX$1,0,MATCH(SMALL(Matrix_Distance!$B107:$AX107,1),Matrix_Distance!$B107:$AX107,0))</f>
        <v>PETERBOROUGH</v>
      </c>
      <c r="C108" t="str">
        <f>INDEX(Matrix_Distance!$B$1:$AX$1,0,MATCH(SMALL(Matrix_Distance!$B107:$AX107,2),Matrix_Distance!$B107:$AX107,0))</f>
        <v>MARCH</v>
      </c>
      <c r="D108" t="str">
        <f>INDEX(Matrix_Distance!$B$1:$AX$1,0,MATCH(SMALL(Matrix_Distance!$B107:$AX107,3),Matrix_Distance!$B107:$AX107,0))</f>
        <v>KING'S LYNN</v>
      </c>
      <c r="E108" t="str">
        <f>INDEX(Matrix_Distance!$B$1:$AX$1,0,MATCH(SMALL(Matrix_Distance!$B107:$AX107,4),Matrix_Distance!$B107:$AX107,0))</f>
        <v>WATLINGTON</v>
      </c>
      <c r="F108" t="str">
        <f>INDEX(Matrix_Distance!$B$1:$AX$1,0,MATCH(SMALL(Matrix_Distance!$B107:$AX107,5),Matrix_Distance!$B107:$AX107,0))</f>
        <v>DOWNHAM MARKET</v>
      </c>
      <c r="G108" s="1">
        <f>SMALL(Matrix_Distance!$B107:$AX107,1)/1000</f>
        <v>80.3731686182945</v>
      </c>
      <c r="H108" s="1">
        <f>SMALL(Matrix_Distance!$B107:$AX107,2)/1000</f>
        <v>97.650828065031831</v>
      </c>
      <c r="I108" s="1">
        <f>SMALL(Matrix_Distance!$B107:$AX107,3)/1000</f>
        <v>103.77062780755692</v>
      </c>
      <c r="J108" s="1">
        <f>SMALL(Matrix_Distance!$B107:$AX107,4)/1000</f>
        <v>106.59337354373397</v>
      </c>
      <c r="K108" s="1">
        <f>SMALL(Matrix_Distance!$B107:$AX107,5)/1000</f>
        <v>109.55080962499363</v>
      </c>
      <c r="L108" t="str">
        <f>VLOOKUP(B108,'Station List'!$A$2:$B$51,2,0)</f>
        <v>Main</v>
      </c>
      <c r="M108" t="str">
        <f>VLOOKUP(C108,'Station List'!$A$2:$B$51,2,0)</f>
        <v>local</v>
      </c>
      <c r="N108" t="str">
        <f>VLOOKUP(D108,'Station List'!$A$2:$B$51,2,0)</f>
        <v>Main</v>
      </c>
      <c r="O108" t="str">
        <f>VLOOKUP(E108,'Station List'!$A$2:$B$51,2,0)</f>
        <v>local</v>
      </c>
      <c r="P108" t="str">
        <f>VLOOKUP(F108,'Station List'!$A$2:$B$51,2,0)</f>
        <v>local</v>
      </c>
      <c r="Q108">
        <f t="shared" si="14"/>
        <v>2</v>
      </c>
      <c r="R108" s="1">
        <f t="shared" si="15"/>
        <v>17.277659446737331</v>
      </c>
      <c r="S108" t="b">
        <f t="shared" ca="1" si="16"/>
        <v>1</v>
      </c>
      <c r="T108">
        <f t="shared" si="17"/>
        <v>1</v>
      </c>
      <c r="U108" s="1">
        <f t="shared" ca="1" si="18"/>
        <v>0</v>
      </c>
      <c r="V108">
        <f t="shared" ca="1" si="19"/>
        <v>100</v>
      </c>
      <c r="W108" t="str">
        <f t="shared" ca="1" si="20"/>
        <v/>
      </c>
      <c r="X108" s="1">
        <f t="shared" ca="1" si="13"/>
        <v>100</v>
      </c>
      <c r="Y108" s="1">
        <f t="shared" si="21"/>
        <v>0</v>
      </c>
      <c r="Z108" s="1">
        <f t="shared" si="22"/>
        <v>0</v>
      </c>
      <c r="AA108" s="1">
        <f t="shared" si="23"/>
        <v>0</v>
      </c>
      <c r="AB108" s="1">
        <f t="shared" si="24"/>
        <v>0</v>
      </c>
      <c r="AC108">
        <f t="shared" ca="1" si="25"/>
        <v>4</v>
      </c>
    </row>
    <row r="109" spans="1:29" x14ac:dyDescent="0.3">
      <c r="A109">
        <v>5050</v>
      </c>
      <c r="B109" t="str">
        <f>INDEX(Matrix_Distance!$B$1:$AX$1,0,MATCH(SMALL(Matrix_Distance!$B108:$AX108,1),Matrix_Distance!$B108:$AX108,0))</f>
        <v>PETERBOROUGH</v>
      </c>
      <c r="C109" t="str">
        <f>INDEX(Matrix_Distance!$B$1:$AX$1,0,MATCH(SMALL(Matrix_Distance!$B108:$AX108,2),Matrix_Distance!$B108:$AX108,0))</f>
        <v>MARCH</v>
      </c>
      <c r="D109" t="str">
        <f>INDEX(Matrix_Distance!$B$1:$AX$1,0,MATCH(SMALL(Matrix_Distance!$B108:$AX108,3),Matrix_Distance!$B108:$AX108,0))</f>
        <v>KING'S LYNN</v>
      </c>
      <c r="E109" t="str">
        <f>INDEX(Matrix_Distance!$B$1:$AX$1,0,MATCH(SMALL(Matrix_Distance!$B108:$AX108,4),Matrix_Distance!$B108:$AX108,0))</f>
        <v>WATLINGTON</v>
      </c>
      <c r="F109" t="str">
        <f>INDEX(Matrix_Distance!$B$1:$AX$1,0,MATCH(SMALL(Matrix_Distance!$B108:$AX108,5),Matrix_Distance!$B108:$AX108,0))</f>
        <v>DOWNHAM MARKET</v>
      </c>
      <c r="G109" s="1">
        <f>SMALL(Matrix_Distance!$B108:$AX108,1)/1000</f>
        <v>75.84891323351178</v>
      </c>
      <c r="H109" s="1">
        <f>SMALL(Matrix_Distance!$B108:$AX108,2)/1000</f>
        <v>96.472347815249165</v>
      </c>
      <c r="I109" s="1">
        <f>SMALL(Matrix_Distance!$B108:$AX108,3)/1000</f>
        <v>108.87593654272052</v>
      </c>
      <c r="J109" s="1">
        <f>SMALL(Matrix_Distance!$B108:$AX108,4)/1000</f>
        <v>109.88865024156958</v>
      </c>
      <c r="K109" s="1">
        <f>SMALL(Matrix_Distance!$B108:$AX108,5)/1000</f>
        <v>111.33039891373605</v>
      </c>
      <c r="L109" t="str">
        <f>VLOOKUP(B109,'Station List'!$A$2:$B$51,2,0)</f>
        <v>Main</v>
      </c>
      <c r="M109" t="str">
        <f>VLOOKUP(C109,'Station List'!$A$2:$B$51,2,0)</f>
        <v>local</v>
      </c>
      <c r="N109" t="str">
        <f>VLOOKUP(D109,'Station List'!$A$2:$B$51,2,0)</f>
        <v>Main</v>
      </c>
      <c r="O109" t="str">
        <f>VLOOKUP(E109,'Station List'!$A$2:$B$51,2,0)</f>
        <v>local</v>
      </c>
      <c r="P109" t="str">
        <f>VLOOKUP(F109,'Station List'!$A$2:$B$51,2,0)</f>
        <v>local</v>
      </c>
      <c r="Q109">
        <f t="shared" si="14"/>
        <v>2</v>
      </c>
      <c r="R109" s="1">
        <f t="shared" si="15"/>
        <v>20.623434581737385</v>
      </c>
      <c r="S109" t="b">
        <f t="shared" ca="1" si="16"/>
        <v>1</v>
      </c>
      <c r="T109">
        <f t="shared" si="17"/>
        <v>1</v>
      </c>
      <c r="U109" s="1">
        <f t="shared" ca="1" si="18"/>
        <v>0</v>
      </c>
      <c r="V109">
        <f t="shared" ca="1" si="19"/>
        <v>100</v>
      </c>
      <c r="W109" t="str">
        <f t="shared" ca="1" si="20"/>
        <v/>
      </c>
      <c r="X109" s="1">
        <f t="shared" ca="1" si="13"/>
        <v>100</v>
      </c>
      <c r="Y109" s="1">
        <f t="shared" si="21"/>
        <v>0</v>
      </c>
      <c r="Z109" s="1">
        <f t="shared" si="22"/>
        <v>0</v>
      </c>
      <c r="AA109" s="1">
        <f t="shared" si="23"/>
        <v>0</v>
      </c>
      <c r="AB109" s="1">
        <f t="shared" si="24"/>
        <v>0</v>
      </c>
      <c r="AC109">
        <f t="shared" ca="1" si="25"/>
        <v>4</v>
      </c>
    </row>
    <row r="110" spans="1:29" x14ac:dyDescent="0.3">
      <c r="A110">
        <v>5051</v>
      </c>
      <c r="B110" t="str">
        <f>INDEX(Matrix_Distance!$B$1:$AX$1,0,MATCH(SMALL(Matrix_Distance!$B109:$AX109,1),Matrix_Distance!$B109:$AX109,0))</f>
        <v>PETERBOROUGH</v>
      </c>
      <c r="C110" t="str">
        <f>INDEX(Matrix_Distance!$B$1:$AX$1,0,MATCH(SMALL(Matrix_Distance!$B109:$AX109,2),Matrix_Distance!$B109:$AX109,0))</f>
        <v>MARCH</v>
      </c>
      <c r="D110" t="str">
        <f>INDEX(Matrix_Distance!$B$1:$AX$1,0,MATCH(SMALL(Matrix_Distance!$B109:$AX109,3),Matrix_Distance!$B109:$AX109,0))</f>
        <v>ELY</v>
      </c>
      <c r="E110" t="str">
        <f>INDEX(Matrix_Distance!$B$1:$AX$1,0,MATCH(SMALL(Matrix_Distance!$B109:$AX109,4),Matrix_Distance!$B109:$AX109,0))</f>
        <v>CAMBRIDGE</v>
      </c>
      <c r="F110" t="str">
        <f>INDEX(Matrix_Distance!$B$1:$AX$1,0,MATCH(SMALL(Matrix_Distance!$B109:$AX109,5),Matrix_Distance!$B109:$AX109,0))</f>
        <v>WATERBCH</v>
      </c>
      <c r="G110" s="1">
        <f>SMALL(Matrix_Distance!$B109:$AX109,1)/1000</f>
        <v>59.909974649842738</v>
      </c>
      <c r="H110" s="1">
        <f>SMALL(Matrix_Distance!$B109:$AX109,2)/1000</f>
        <v>83.081476819965161</v>
      </c>
      <c r="I110" s="1">
        <f>SMALL(Matrix_Distance!$B109:$AX109,3)/1000</f>
        <v>98.606604987116327</v>
      </c>
      <c r="J110" s="1">
        <f>SMALL(Matrix_Distance!$B109:$AX109,4)/1000</f>
        <v>99.272409142798594</v>
      </c>
      <c r="K110" s="1">
        <f>SMALL(Matrix_Distance!$B109:$AX109,5)/1000</f>
        <v>99.30144064828167</v>
      </c>
      <c r="L110" t="str">
        <f>VLOOKUP(B110,'Station List'!$A$2:$B$51,2,0)</f>
        <v>Main</v>
      </c>
      <c r="M110" t="str">
        <f>VLOOKUP(C110,'Station List'!$A$2:$B$51,2,0)</f>
        <v>local</v>
      </c>
      <c r="N110" t="str">
        <f>VLOOKUP(D110,'Station List'!$A$2:$B$51,2,0)</f>
        <v>Main</v>
      </c>
      <c r="O110" t="str">
        <f>VLOOKUP(E110,'Station List'!$A$2:$B$51,2,0)</f>
        <v>Main</v>
      </c>
      <c r="P110" t="str">
        <f>VLOOKUP(F110,'Station List'!$A$2:$B$51,2,0)</f>
        <v>local</v>
      </c>
      <c r="Q110">
        <f t="shared" si="14"/>
        <v>3</v>
      </c>
      <c r="R110" s="1">
        <f t="shared" si="15"/>
        <v>23.171502170122423</v>
      </c>
      <c r="S110" t="b">
        <f t="shared" ca="1" si="16"/>
        <v>1</v>
      </c>
      <c r="T110">
        <f t="shared" si="17"/>
        <v>1</v>
      </c>
      <c r="U110" s="1">
        <f t="shared" ca="1" si="18"/>
        <v>0</v>
      </c>
      <c r="V110">
        <f t="shared" ca="1" si="19"/>
        <v>100</v>
      </c>
      <c r="W110" t="str">
        <f t="shared" ca="1" si="20"/>
        <v/>
      </c>
      <c r="X110" s="1">
        <f t="shared" ca="1" si="13"/>
        <v>100</v>
      </c>
      <c r="Y110" s="1">
        <f t="shared" si="21"/>
        <v>0</v>
      </c>
      <c r="Z110" s="1">
        <f t="shared" si="22"/>
        <v>0</v>
      </c>
      <c r="AA110" s="1">
        <f t="shared" si="23"/>
        <v>0</v>
      </c>
      <c r="AB110" s="1">
        <f t="shared" si="24"/>
        <v>0</v>
      </c>
      <c r="AC110">
        <f t="shared" ca="1" si="25"/>
        <v>4</v>
      </c>
    </row>
    <row r="111" spans="1:29" x14ac:dyDescent="0.3">
      <c r="A111">
        <v>5052</v>
      </c>
      <c r="B111" t="str">
        <f>INDEX(Matrix_Distance!$B$1:$AX$1,0,MATCH(SMALL(Matrix_Distance!$B110:$AX110,1),Matrix_Distance!$B110:$AX110,0))</f>
        <v>PETERBOROUGH</v>
      </c>
      <c r="C111" t="str">
        <f>INDEX(Matrix_Distance!$B$1:$AX$1,0,MATCH(SMALL(Matrix_Distance!$B110:$AX110,2),Matrix_Distance!$B110:$AX110,0))</f>
        <v>CAMBRIDGE</v>
      </c>
      <c r="D111" t="str">
        <f>INDEX(Matrix_Distance!$B$1:$AX$1,0,MATCH(SMALL(Matrix_Distance!$B110:$AX110,3),Matrix_Distance!$B110:$AX110,0))</f>
        <v>MARCH</v>
      </c>
      <c r="E111" t="str">
        <f>INDEX(Matrix_Distance!$B$1:$AX$1,0,MATCH(SMALL(Matrix_Distance!$B110:$AX110,4),Matrix_Distance!$B110:$AX110,0))</f>
        <v>WATERBCH</v>
      </c>
      <c r="F111" t="str">
        <f>INDEX(Matrix_Distance!$B$1:$AX$1,0,MATCH(SMALL(Matrix_Distance!$B110:$AX110,5),Matrix_Distance!$B110:$AX110,0))</f>
        <v>ELY</v>
      </c>
      <c r="G111" s="1">
        <f>SMALL(Matrix_Distance!$B110:$AX110,1)/1000</f>
        <v>51.326764117610232</v>
      </c>
      <c r="H111" s="1">
        <f>SMALL(Matrix_Distance!$B110:$AX110,2)/1000</f>
        <v>69.659578681866876</v>
      </c>
      <c r="I111" s="1">
        <f>SMALL(Matrix_Distance!$B110:$AX110,3)/1000</f>
        <v>70.886103920771419</v>
      </c>
      <c r="J111" s="1">
        <f>SMALL(Matrix_Distance!$B110:$AX110,4)/1000</f>
        <v>72.678705305503371</v>
      </c>
      <c r="K111" s="1">
        <f>SMALL(Matrix_Distance!$B110:$AX110,5)/1000</f>
        <v>77.717857583731643</v>
      </c>
      <c r="L111" t="str">
        <f>VLOOKUP(B111,'Station List'!$A$2:$B$51,2,0)</f>
        <v>Main</v>
      </c>
      <c r="M111" t="str">
        <f>VLOOKUP(C111,'Station List'!$A$2:$B$51,2,0)</f>
        <v>Main</v>
      </c>
      <c r="N111" t="str">
        <f>VLOOKUP(D111,'Station List'!$A$2:$B$51,2,0)</f>
        <v>local</v>
      </c>
      <c r="O111" t="str">
        <f>VLOOKUP(E111,'Station List'!$A$2:$B$51,2,0)</f>
        <v>local</v>
      </c>
      <c r="P111" t="str">
        <f>VLOOKUP(F111,'Station List'!$A$2:$B$51,2,0)</f>
        <v>Main</v>
      </c>
      <c r="Q111">
        <f t="shared" si="14"/>
        <v>3</v>
      </c>
      <c r="R111" s="1">
        <f t="shared" si="15"/>
        <v>18.332814564256644</v>
      </c>
      <c r="S111" t="b">
        <f t="shared" ca="1" si="16"/>
        <v>1</v>
      </c>
      <c r="T111">
        <f t="shared" si="17"/>
        <v>1</v>
      </c>
      <c r="U111" s="1">
        <f t="shared" ca="1" si="18"/>
        <v>0</v>
      </c>
      <c r="V111">
        <f t="shared" ca="1" si="19"/>
        <v>100</v>
      </c>
      <c r="W111" t="str">
        <f t="shared" ca="1" si="20"/>
        <v/>
      </c>
      <c r="X111" s="1">
        <f t="shared" ca="1" si="13"/>
        <v>100</v>
      </c>
      <c r="Y111" s="1">
        <f t="shared" si="21"/>
        <v>0</v>
      </c>
      <c r="Z111" s="1">
        <f t="shared" si="22"/>
        <v>0</v>
      </c>
      <c r="AA111" s="1">
        <f t="shared" si="23"/>
        <v>0</v>
      </c>
      <c r="AB111" s="1">
        <f t="shared" si="24"/>
        <v>0</v>
      </c>
      <c r="AC111">
        <f t="shared" ca="1" si="25"/>
        <v>4</v>
      </c>
    </row>
    <row r="112" spans="1:29" x14ac:dyDescent="0.3">
      <c r="A112">
        <v>5053</v>
      </c>
      <c r="B112" t="str">
        <f>INDEX(Matrix_Distance!$B$1:$AX$1,0,MATCH(SMALL(Matrix_Distance!$B111:$AX111,1),Matrix_Distance!$B111:$AX111,0))</f>
        <v>PETERBOROUGH</v>
      </c>
      <c r="C112" t="str">
        <f>INDEX(Matrix_Distance!$B$1:$AX$1,0,MATCH(SMALL(Matrix_Distance!$B111:$AX111,2),Matrix_Distance!$B111:$AX111,0))</f>
        <v>MARCH</v>
      </c>
      <c r="D112" t="str">
        <f>INDEX(Matrix_Distance!$B$1:$AX$1,0,MATCH(SMALL(Matrix_Distance!$B111:$AX111,3),Matrix_Distance!$B111:$AX111,0))</f>
        <v>WATLINGTON</v>
      </c>
      <c r="E112" t="str">
        <f>INDEX(Matrix_Distance!$B$1:$AX$1,0,MATCH(SMALL(Matrix_Distance!$B111:$AX111,4),Matrix_Distance!$B111:$AX111,0))</f>
        <v>DOWNHAM MARKET</v>
      </c>
      <c r="F112" t="str">
        <f>INDEX(Matrix_Distance!$B$1:$AX$1,0,MATCH(SMALL(Matrix_Distance!$B111:$AX111,5),Matrix_Distance!$B111:$AX111,0))</f>
        <v>KING'S LYNN</v>
      </c>
      <c r="G112" s="1">
        <f>SMALL(Matrix_Distance!$B111:$AX111,1)/1000</f>
        <v>14.269960190021537</v>
      </c>
      <c r="H112" s="1">
        <f>SMALL(Matrix_Distance!$B111:$AX111,2)/1000</f>
        <v>21.595789975511476</v>
      </c>
      <c r="I112" s="1">
        <f>SMALL(Matrix_Distance!$B111:$AX111,3)/1000</f>
        <v>36.070466621794658</v>
      </c>
      <c r="J112" s="1">
        <f>SMALL(Matrix_Distance!$B111:$AX111,4)/1000</f>
        <v>36.07417448718126</v>
      </c>
      <c r="K112" s="1">
        <f>SMALL(Matrix_Distance!$B111:$AX111,5)/1000</f>
        <v>38.111282725650952</v>
      </c>
      <c r="L112" t="str">
        <f>VLOOKUP(B112,'Station List'!$A$2:$B$51,2,0)</f>
        <v>Main</v>
      </c>
      <c r="M112" t="str">
        <f>VLOOKUP(C112,'Station List'!$A$2:$B$51,2,0)</f>
        <v>local</v>
      </c>
      <c r="N112" t="str">
        <f>VLOOKUP(D112,'Station List'!$A$2:$B$51,2,0)</f>
        <v>local</v>
      </c>
      <c r="O112" t="str">
        <f>VLOOKUP(E112,'Station List'!$A$2:$B$51,2,0)</f>
        <v>local</v>
      </c>
      <c r="P112" t="str">
        <f>VLOOKUP(F112,'Station List'!$A$2:$B$51,2,0)</f>
        <v>Main</v>
      </c>
      <c r="Q112">
        <f t="shared" si="14"/>
        <v>2</v>
      </c>
      <c r="R112" s="1">
        <f t="shared" si="15"/>
        <v>7.3258297854899386</v>
      </c>
      <c r="S112" t="b">
        <f t="shared" ca="1" si="16"/>
        <v>1</v>
      </c>
      <c r="T112">
        <f t="shared" si="17"/>
        <v>1</v>
      </c>
      <c r="U112" s="1">
        <f t="shared" ca="1" si="18"/>
        <v>0</v>
      </c>
      <c r="V112">
        <f t="shared" ca="1" si="19"/>
        <v>100</v>
      </c>
      <c r="W112" t="str">
        <f t="shared" ca="1" si="20"/>
        <v/>
      </c>
      <c r="X112" s="1">
        <f t="shared" ca="1" si="13"/>
        <v>100</v>
      </c>
      <c r="Y112" s="1">
        <f t="shared" si="21"/>
        <v>0</v>
      </c>
      <c r="Z112" s="1">
        <f t="shared" si="22"/>
        <v>0</v>
      </c>
      <c r="AA112" s="1">
        <f t="shared" si="23"/>
        <v>0</v>
      </c>
      <c r="AB112" s="1">
        <f t="shared" si="24"/>
        <v>0</v>
      </c>
      <c r="AC112">
        <f t="shared" ca="1" si="25"/>
        <v>4</v>
      </c>
    </row>
    <row r="113" spans="1:29" x14ac:dyDescent="0.3">
      <c r="A113">
        <v>5054</v>
      </c>
      <c r="B113" t="str">
        <f>INDEX(Matrix_Distance!$B$1:$AX$1,0,MATCH(SMALL(Matrix_Distance!$B112:$AX112,1),Matrix_Distance!$B112:$AX112,0))</f>
        <v>PETERBOROUGH</v>
      </c>
      <c r="C113" t="str">
        <f>INDEX(Matrix_Distance!$B$1:$AX$1,0,MATCH(SMALL(Matrix_Distance!$B112:$AX112,2),Matrix_Distance!$B112:$AX112,0))</f>
        <v>MARCH</v>
      </c>
      <c r="D113" t="str">
        <f>INDEX(Matrix_Distance!$B$1:$AX$1,0,MATCH(SMALL(Matrix_Distance!$B112:$AX112,3),Matrix_Distance!$B112:$AX112,0))</f>
        <v>ELY</v>
      </c>
      <c r="E113" t="str">
        <f>INDEX(Matrix_Distance!$B$1:$AX$1,0,MATCH(SMALL(Matrix_Distance!$B112:$AX112,4),Matrix_Distance!$B112:$AX112,0))</f>
        <v>LITTLEPORT</v>
      </c>
      <c r="F113" t="str">
        <f>INDEX(Matrix_Distance!$B$1:$AX$1,0,MATCH(SMALL(Matrix_Distance!$B112:$AX112,5),Matrix_Distance!$B112:$AX112,0))</f>
        <v>WATERBCH</v>
      </c>
      <c r="G113" s="1">
        <f>SMALL(Matrix_Distance!$B112:$AX112,1)/1000</f>
        <v>59.387857791174795</v>
      </c>
      <c r="H113" s="1">
        <f>SMALL(Matrix_Distance!$B112:$AX112,2)/1000</f>
        <v>82.477650136909261</v>
      </c>
      <c r="I113" s="1">
        <f>SMALL(Matrix_Distance!$B112:$AX112,3)/1000</f>
        <v>98.598609116585394</v>
      </c>
      <c r="J113" s="1">
        <f>SMALL(Matrix_Distance!$B112:$AX112,4)/1000</f>
        <v>99.608117545134348</v>
      </c>
      <c r="K113" s="1">
        <f>SMALL(Matrix_Distance!$B112:$AX112,5)/1000</f>
        <v>99.815126534529867</v>
      </c>
      <c r="L113" t="str">
        <f>VLOOKUP(B113,'Station List'!$A$2:$B$51,2,0)</f>
        <v>Main</v>
      </c>
      <c r="M113" t="str">
        <f>VLOOKUP(C113,'Station List'!$A$2:$B$51,2,0)</f>
        <v>local</v>
      </c>
      <c r="N113" t="str">
        <f>VLOOKUP(D113,'Station List'!$A$2:$B$51,2,0)</f>
        <v>Main</v>
      </c>
      <c r="O113" t="str">
        <f>VLOOKUP(E113,'Station List'!$A$2:$B$51,2,0)</f>
        <v>local</v>
      </c>
      <c r="P113" t="str">
        <f>VLOOKUP(F113,'Station List'!$A$2:$B$51,2,0)</f>
        <v>local</v>
      </c>
      <c r="Q113">
        <f t="shared" si="14"/>
        <v>2</v>
      </c>
      <c r="R113" s="1">
        <f t="shared" si="15"/>
        <v>23.089792345734466</v>
      </c>
      <c r="S113" t="b">
        <f t="shared" ca="1" si="16"/>
        <v>1</v>
      </c>
      <c r="T113">
        <f t="shared" si="17"/>
        <v>1</v>
      </c>
      <c r="U113" s="1">
        <f t="shared" ca="1" si="18"/>
        <v>0</v>
      </c>
      <c r="V113">
        <f t="shared" ca="1" si="19"/>
        <v>100</v>
      </c>
      <c r="W113" t="str">
        <f t="shared" ca="1" si="20"/>
        <v/>
      </c>
      <c r="X113" s="1">
        <f t="shared" ca="1" si="13"/>
        <v>100</v>
      </c>
      <c r="Y113" s="1">
        <f t="shared" si="21"/>
        <v>0</v>
      </c>
      <c r="Z113" s="1">
        <f t="shared" si="22"/>
        <v>0</v>
      </c>
      <c r="AA113" s="1">
        <f t="shared" si="23"/>
        <v>0</v>
      </c>
      <c r="AB113" s="1">
        <f t="shared" si="24"/>
        <v>0</v>
      </c>
      <c r="AC113">
        <f t="shared" ca="1" si="25"/>
        <v>4</v>
      </c>
    </row>
    <row r="114" spans="1:29" x14ac:dyDescent="0.3">
      <c r="A114">
        <v>5055</v>
      </c>
      <c r="B114" t="str">
        <f>INDEX(Matrix_Distance!$B$1:$AX$1,0,MATCH(SMALL(Matrix_Distance!$B113:$AX113,1),Matrix_Distance!$B113:$AX113,0))</f>
        <v>PETERBOROUGH</v>
      </c>
      <c r="C114" t="str">
        <f>INDEX(Matrix_Distance!$B$1:$AX$1,0,MATCH(SMALL(Matrix_Distance!$B113:$AX113,2),Matrix_Distance!$B113:$AX113,0))</f>
        <v>KING'S LYNN</v>
      </c>
      <c r="D114" t="str">
        <f>INDEX(Matrix_Distance!$B$1:$AX$1,0,MATCH(SMALL(Matrix_Distance!$B113:$AX113,3),Matrix_Distance!$B113:$AX113,0))</f>
        <v>MARCH</v>
      </c>
      <c r="E114" t="str">
        <f>INDEX(Matrix_Distance!$B$1:$AX$1,0,MATCH(SMALL(Matrix_Distance!$B113:$AX113,4),Matrix_Distance!$B113:$AX113,0))</f>
        <v>WATLINGTON</v>
      </c>
      <c r="F114" t="str">
        <f>INDEX(Matrix_Distance!$B$1:$AX$1,0,MATCH(SMALL(Matrix_Distance!$B113:$AX113,5),Matrix_Distance!$B113:$AX113,0))</f>
        <v>DOWNHAM MARKET</v>
      </c>
      <c r="G114" s="1">
        <f>SMALL(Matrix_Distance!$B113:$AX113,1)/1000</f>
        <v>76.973583450848878</v>
      </c>
      <c r="H114" s="1">
        <f>SMALL(Matrix_Distance!$B113:$AX113,2)/1000</f>
        <v>80.601130724168513</v>
      </c>
      <c r="I114" s="1">
        <f>SMALL(Matrix_Distance!$B113:$AX113,3)/1000</f>
        <v>85.797035113495653</v>
      </c>
      <c r="J114" s="1">
        <f>SMALL(Matrix_Distance!$B113:$AX113,4)/1000</f>
        <v>86.150390669073602</v>
      </c>
      <c r="K114" s="1">
        <f>SMALL(Matrix_Distance!$B113:$AX113,5)/1000</f>
        <v>91.362411119297832</v>
      </c>
      <c r="L114" t="str">
        <f>VLOOKUP(B114,'Station List'!$A$2:$B$51,2,0)</f>
        <v>Main</v>
      </c>
      <c r="M114" t="str">
        <f>VLOOKUP(C114,'Station List'!$A$2:$B$51,2,0)</f>
        <v>Main</v>
      </c>
      <c r="N114" t="str">
        <f>VLOOKUP(D114,'Station List'!$A$2:$B$51,2,0)</f>
        <v>local</v>
      </c>
      <c r="O114" t="str">
        <f>VLOOKUP(E114,'Station List'!$A$2:$B$51,2,0)</f>
        <v>local</v>
      </c>
      <c r="P114" t="str">
        <f>VLOOKUP(F114,'Station List'!$A$2:$B$51,2,0)</f>
        <v>local</v>
      </c>
      <c r="Q114">
        <f t="shared" si="14"/>
        <v>2</v>
      </c>
      <c r="R114" s="1">
        <f t="shared" si="15"/>
        <v>3.6275472733196352</v>
      </c>
      <c r="S114" t="b">
        <f t="shared" ca="1" si="16"/>
        <v>1</v>
      </c>
      <c r="T114">
        <f t="shared" si="17"/>
        <v>1</v>
      </c>
      <c r="U114" s="1">
        <f t="shared" ca="1" si="18"/>
        <v>0</v>
      </c>
      <c r="V114">
        <f t="shared" ca="1" si="19"/>
        <v>100</v>
      </c>
      <c r="W114" t="str">
        <f t="shared" ca="1" si="20"/>
        <v/>
      </c>
      <c r="X114" s="1">
        <f t="shared" ca="1" si="13"/>
        <v>100</v>
      </c>
      <c r="Y114" s="1">
        <f t="shared" si="21"/>
        <v>0</v>
      </c>
      <c r="Z114" s="1">
        <f t="shared" si="22"/>
        <v>0</v>
      </c>
      <c r="AA114" s="1">
        <f t="shared" si="23"/>
        <v>0</v>
      </c>
      <c r="AB114" s="1">
        <f t="shared" si="24"/>
        <v>0</v>
      </c>
      <c r="AC114">
        <f t="shared" ca="1" si="25"/>
        <v>4</v>
      </c>
    </row>
    <row r="115" spans="1:29" x14ac:dyDescent="0.3">
      <c r="A115">
        <v>5056</v>
      </c>
      <c r="B115" t="str">
        <f>INDEX(Matrix_Distance!$B$1:$AX$1,0,MATCH(SMALL(Matrix_Distance!$B114:$AX114,1),Matrix_Distance!$B114:$AX114,0))</f>
        <v>PETERBOROUGH</v>
      </c>
      <c r="C115" t="str">
        <f>INDEX(Matrix_Distance!$B$1:$AX$1,0,MATCH(SMALL(Matrix_Distance!$B114:$AX114,2),Matrix_Distance!$B114:$AX114,0))</f>
        <v>MARCH</v>
      </c>
      <c r="D115" t="str">
        <f>INDEX(Matrix_Distance!$B$1:$AX$1,0,MATCH(SMALL(Matrix_Distance!$B114:$AX114,3),Matrix_Distance!$B114:$AX114,0))</f>
        <v>KING'S LYNN</v>
      </c>
      <c r="E115" t="str">
        <f>INDEX(Matrix_Distance!$B$1:$AX$1,0,MATCH(SMALL(Matrix_Distance!$B114:$AX114,4),Matrix_Distance!$B114:$AX114,0))</f>
        <v>WATLINGTON</v>
      </c>
      <c r="F115" t="str">
        <f>INDEX(Matrix_Distance!$B$1:$AX$1,0,MATCH(SMALL(Matrix_Distance!$B114:$AX114,5),Matrix_Distance!$B114:$AX114,0))</f>
        <v>DOWNHAM MARKET</v>
      </c>
      <c r="G115" s="1">
        <f>SMALL(Matrix_Distance!$B114:$AX114,1)/1000</f>
        <v>29.277682644376053</v>
      </c>
      <c r="H115" s="1">
        <f>SMALL(Matrix_Distance!$B114:$AX114,2)/1000</f>
        <v>29.363775682742194</v>
      </c>
      <c r="I115" s="1">
        <f>SMALL(Matrix_Distance!$B114:$AX114,3)/1000</f>
        <v>31.440649903818798</v>
      </c>
      <c r="J115" s="1">
        <f>SMALL(Matrix_Distance!$B114:$AX114,4)/1000</f>
        <v>33.122398493376082</v>
      </c>
      <c r="K115" s="1">
        <f>SMALL(Matrix_Distance!$B114:$AX114,5)/1000</f>
        <v>36.345484288582526</v>
      </c>
      <c r="L115" t="str">
        <f>VLOOKUP(B115,'Station List'!$A$2:$B$51,2,0)</f>
        <v>Main</v>
      </c>
      <c r="M115" t="str">
        <f>VLOOKUP(C115,'Station List'!$A$2:$B$51,2,0)</f>
        <v>local</v>
      </c>
      <c r="N115" t="str">
        <f>VLOOKUP(D115,'Station List'!$A$2:$B$51,2,0)</f>
        <v>Main</v>
      </c>
      <c r="O115" t="str">
        <f>VLOOKUP(E115,'Station List'!$A$2:$B$51,2,0)</f>
        <v>local</v>
      </c>
      <c r="P115" t="str">
        <f>VLOOKUP(F115,'Station List'!$A$2:$B$51,2,0)</f>
        <v>local</v>
      </c>
      <c r="Q115">
        <f t="shared" si="14"/>
        <v>2</v>
      </c>
      <c r="R115" s="1">
        <f t="shared" si="15"/>
        <v>8.6093038366140462E-2</v>
      </c>
      <c r="S115" t="b">
        <f t="shared" ca="1" si="16"/>
        <v>1</v>
      </c>
      <c r="T115">
        <f t="shared" si="17"/>
        <v>1</v>
      </c>
      <c r="U115" s="1">
        <f t="shared" ca="1" si="18"/>
        <v>0</v>
      </c>
      <c r="V115">
        <f t="shared" ca="1" si="19"/>
        <v>100</v>
      </c>
      <c r="W115" t="str">
        <f t="shared" ca="1" si="20"/>
        <v/>
      </c>
      <c r="X115" s="1">
        <f t="shared" ca="1" si="13"/>
        <v>100</v>
      </c>
      <c r="Y115" s="1">
        <f t="shared" si="21"/>
        <v>0</v>
      </c>
      <c r="Z115" s="1">
        <f t="shared" si="22"/>
        <v>0</v>
      </c>
      <c r="AA115" s="1">
        <f t="shared" si="23"/>
        <v>0</v>
      </c>
      <c r="AB115" s="1">
        <f t="shared" si="24"/>
        <v>0</v>
      </c>
      <c r="AC115">
        <f t="shared" ca="1" si="25"/>
        <v>4</v>
      </c>
    </row>
    <row r="116" spans="1:29" x14ac:dyDescent="0.3">
      <c r="A116">
        <v>5065</v>
      </c>
      <c r="B116" t="str">
        <f>INDEX(Matrix_Distance!$B$1:$AX$1,0,MATCH(SMALL(Matrix_Distance!$B115:$AX115,1),Matrix_Distance!$B115:$AX115,0))</f>
        <v>KING'S LYNN</v>
      </c>
      <c r="C116" t="str">
        <f>INDEX(Matrix_Distance!$B$1:$AX$1,0,MATCH(SMALL(Matrix_Distance!$B115:$AX115,2),Matrix_Distance!$B115:$AX115,0))</f>
        <v>WATLINGTON</v>
      </c>
      <c r="D116" t="str">
        <f>INDEX(Matrix_Distance!$B$1:$AX$1,0,MATCH(SMALL(Matrix_Distance!$B115:$AX115,3),Matrix_Distance!$B115:$AX115,0))</f>
        <v>DOWNHAM MARKET</v>
      </c>
      <c r="E116" t="str">
        <f>INDEX(Matrix_Distance!$B$1:$AX$1,0,MATCH(SMALL(Matrix_Distance!$B115:$AX115,4),Matrix_Distance!$B115:$AX115,0))</f>
        <v>MARCH</v>
      </c>
      <c r="F116" t="str">
        <f>INDEX(Matrix_Distance!$B$1:$AX$1,0,MATCH(SMALL(Matrix_Distance!$B115:$AX115,5),Matrix_Distance!$B115:$AX115,0))</f>
        <v>LITTLEPORT</v>
      </c>
      <c r="G116" s="1">
        <f>SMALL(Matrix_Distance!$B115:$AX115,1)/1000</f>
        <v>3.9029264961692434</v>
      </c>
      <c r="H116" s="1">
        <f>SMALL(Matrix_Distance!$B115:$AX115,2)/1000</f>
        <v>5.4727891165291389</v>
      </c>
      <c r="I116" s="1">
        <f>SMALL(Matrix_Distance!$B115:$AX115,3)/1000</f>
        <v>13.192204151376655</v>
      </c>
      <c r="J116" s="1">
        <f>SMALL(Matrix_Distance!$B115:$AX115,4)/1000</f>
        <v>28.036269544045954</v>
      </c>
      <c r="K116" s="1">
        <f>SMALL(Matrix_Distance!$B115:$AX115,5)/1000</f>
        <v>29.286437790303239</v>
      </c>
      <c r="L116" t="str">
        <f>VLOOKUP(B116,'Station List'!$A$2:$B$51,2,0)</f>
        <v>Main</v>
      </c>
      <c r="M116" t="str">
        <f>VLOOKUP(C116,'Station List'!$A$2:$B$51,2,0)</f>
        <v>local</v>
      </c>
      <c r="N116" t="str">
        <f>VLOOKUP(D116,'Station List'!$A$2:$B$51,2,0)</f>
        <v>local</v>
      </c>
      <c r="O116" t="str">
        <f>VLOOKUP(E116,'Station List'!$A$2:$B$51,2,0)</f>
        <v>local</v>
      </c>
      <c r="P116" t="str">
        <f>VLOOKUP(F116,'Station List'!$A$2:$B$51,2,0)</f>
        <v>local</v>
      </c>
      <c r="Q116">
        <f t="shared" si="14"/>
        <v>1</v>
      </c>
      <c r="R116" s="1">
        <f t="shared" si="15"/>
        <v>1.5698626203598955</v>
      </c>
      <c r="S116" t="b">
        <f t="shared" ca="1" si="16"/>
        <v>1</v>
      </c>
      <c r="T116">
        <f t="shared" si="17"/>
        <v>1</v>
      </c>
      <c r="U116" s="1">
        <f t="shared" ca="1" si="18"/>
        <v>0</v>
      </c>
      <c r="V116">
        <f t="shared" ca="1" si="19"/>
        <v>100</v>
      </c>
      <c r="W116" t="str">
        <f t="shared" ca="1" si="20"/>
        <v/>
      </c>
      <c r="X116" s="1">
        <f t="shared" ca="1" si="13"/>
        <v>100</v>
      </c>
      <c r="Y116" s="1">
        <f t="shared" si="21"/>
        <v>0</v>
      </c>
      <c r="Z116" s="1">
        <f t="shared" si="22"/>
        <v>0</v>
      </c>
      <c r="AA116" s="1">
        <f t="shared" si="23"/>
        <v>0</v>
      </c>
      <c r="AB116" s="1">
        <f t="shared" si="24"/>
        <v>0</v>
      </c>
      <c r="AC116">
        <f t="shared" ca="1" si="25"/>
        <v>4</v>
      </c>
    </row>
    <row r="117" spans="1:29" x14ac:dyDescent="0.3">
      <c r="A117">
        <v>5067</v>
      </c>
      <c r="B117" t="str">
        <f>INDEX(Matrix_Distance!$B$1:$AX$1,0,MATCH(SMALL(Matrix_Distance!$B116:$AX116,1),Matrix_Distance!$B116:$AX116,0))</f>
        <v>WATLINGTON</v>
      </c>
      <c r="C117" t="str">
        <f>INDEX(Matrix_Distance!$B$1:$AX$1,0,MATCH(SMALL(Matrix_Distance!$B116:$AX116,2),Matrix_Distance!$B116:$AX116,0))</f>
        <v>KING'S LYNN</v>
      </c>
      <c r="D117" t="str">
        <f>INDEX(Matrix_Distance!$B$1:$AX$1,0,MATCH(SMALL(Matrix_Distance!$B116:$AX116,3),Matrix_Distance!$B116:$AX116,0))</f>
        <v>DOWNHAM MARKET</v>
      </c>
      <c r="E117" t="str">
        <f>INDEX(Matrix_Distance!$B$1:$AX$1,0,MATCH(SMALL(Matrix_Distance!$B116:$AX116,4),Matrix_Distance!$B116:$AX116,0))</f>
        <v>MARCH</v>
      </c>
      <c r="F117" t="str">
        <f>INDEX(Matrix_Distance!$B$1:$AX$1,0,MATCH(SMALL(Matrix_Distance!$B116:$AX116,5),Matrix_Distance!$B116:$AX116,0))</f>
        <v>LITTLEPORT</v>
      </c>
      <c r="G117" s="1">
        <f>SMALL(Matrix_Distance!$B116:$AX116,1)/1000</f>
        <v>3.9782976703610169</v>
      </c>
      <c r="H117" s="1">
        <f>SMALL(Matrix_Distance!$B116:$AX116,2)/1000</f>
        <v>5.0940804758562601</v>
      </c>
      <c r="I117" s="1">
        <f>SMALL(Matrix_Distance!$B116:$AX116,3)/1000</f>
        <v>11.769664145233692</v>
      </c>
      <c r="J117" s="1">
        <f>SMALL(Matrix_Distance!$B116:$AX116,4)/1000</f>
        <v>26.351251495638657</v>
      </c>
      <c r="K117" s="1">
        <f>SMALL(Matrix_Distance!$B116:$AX116,5)/1000</f>
        <v>27.862746996398283</v>
      </c>
      <c r="L117" t="str">
        <f>VLOOKUP(B117,'Station List'!$A$2:$B$51,2,0)</f>
        <v>local</v>
      </c>
      <c r="M117" t="str">
        <f>VLOOKUP(C117,'Station List'!$A$2:$B$51,2,0)</f>
        <v>Main</v>
      </c>
      <c r="N117" t="str">
        <f>VLOOKUP(D117,'Station List'!$A$2:$B$51,2,0)</f>
        <v>local</v>
      </c>
      <c r="O117" t="str">
        <f>VLOOKUP(E117,'Station List'!$A$2:$B$51,2,0)</f>
        <v>local</v>
      </c>
      <c r="P117" t="str">
        <f>VLOOKUP(F117,'Station List'!$A$2:$B$51,2,0)</f>
        <v>local</v>
      </c>
      <c r="Q117">
        <f t="shared" si="14"/>
        <v>1</v>
      </c>
      <c r="R117" s="1">
        <f t="shared" si="15"/>
        <v>1.1157828054952432</v>
      </c>
      <c r="S117" t="b">
        <f t="shared" ca="1" si="16"/>
        <v>1</v>
      </c>
      <c r="T117">
        <f t="shared" si="17"/>
        <v>2</v>
      </c>
      <c r="U117" s="1">
        <f t="shared" ca="1" si="18"/>
        <v>1.1157828054952432</v>
      </c>
      <c r="V117">
        <f t="shared" ca="1" si="19"/>
        <v>93.798600338004363</v>
      </c>
      <c r="W117" t="str">
        <f t="shared" ca="1" si="20"/>
        <v/>
      </c>
      <c r="X117" s="1">
        <f t="shared" ca="1" si="13"/>
        <v>6.2013996619956373</v>
      </c>
      <c r="Y117" s="1">
        <f t="shared" ca="1" si="21"/>
        <v>93.798600338004363</v>
      </c>
      <c r="Z117" s="1">
        <f t="shared" si="22"/>
        <v>0</v>
      </c>
      <c r="AA117" s="1">
        <f t="shared" si="23"/>
        <v>0</v>
      </c>
      <c r="AB117" s="1">
        <f t="shared" si="24"/>
        <v>0</v>
      </c>
      <c r="AC117">
        <f t="shared" ca="1" si="25"/>
        <v>3</v>
      </c>
    </row>
    <row r="118" spans="1:29" x14ac:dyDescent="0.3">
      <c r="A118">
        <v>5068</v>
      </c>
      <c r="B118" t="str">
        <f>INDEX(Matrix_Distance!$B$1:$AX$1,0,MATCH(SMALL(Matrix_Distance!$B117:$AX117,1),Matrix_Distance!$B117:$AX117,0))</f>
        <v>CAMBRIDGE</v>
      </c>
      <c r="C118" t="str">
        <f>INDEX(Matrix_Distance!$B$1:$AX$1,0,MATCH(SMALL(Matrix_Distance!$B117:$AX117,2),Matrix_Distance!$B117:$AX117,0))</f>
        <v>WATERBCH</v>
      </c>
      <c r="D118" t="str">
        <f>INDEX(Matrix_Distance!$B$1:$AX$1,0,MATCH(SMALL(Matrix_Distance!$B117:$AX117,3),Matrix_Distance!$B117:$AX117,0))</f>
        <v>ELY</v>
      </c>
      <c r="E118" t="str">
        <f>INDEX(Matrix_Distance!$B$1:$AX$1,0,MATCH(SMALL(Matrix_Distance!$B117:$AX117,4),Matrix_Distance!$B117:$AX117,0))</f>
        <v>LITTLEPORT</v>
      </c>
      <c r="F118" t="str">
        <f>INDEX(Matrix_Distance!$B$1:$AX$1,0,MATCH(SMALL(Matrix_Distance!$B117:$AX117,5),Matrix_Distance!$B117:$AX117,0))</f>
        <v>SHIPPEA HILL</v>
      </c>
      <c r="G118" s="1">
        <f>SMALL(Matrix_Distance!$B117:$AX117,1)/1000</f>
        <v>0.67399737032128337</v>
      </c>
      <c r="H118" s="1">
        <f>SMALL(Matrix_Distance!$B117:$AX117,2)/1000</f>
        <v>8.2694676614761757</v>
      </c>
      <c r="I118" s="1">
        <f>SMALL(Matrix_Distance!$B117:$AX117,3)/1000</f>
        <v>23.18782284142258</v>
      </c>
      <c r="J118" s="1">
        <f>SMALL(Matrix_Distance!$B117:$AX117,4)/1000</f>
        <v>31.837445186215842</v>
      </c>
      <c r="K118" s="1">
        <f>SMALL(Matrix_Distance!$B117:$AX117,5)/1000</f>
        <v>32.007595694178605</v>
      </c>
      <c r="L118" t="str">
        <f>VLOOKUP(B118,'Station List'!$A$2:$B$51,2,0)</f>
        <v>Main</v>
      </c>
      <c r="M118" t="str">
        <f>VLOOKUP(C118,'Station List'!$A$2:$B$51,2,0)</f>
        <v>local</v>
      </c>
      <c r="N118" t="str">
        <f>VLOOKUP(D118,'Station List'!$A$2:$B$51,2,0)</f>
        <v>Main</v>
      </c>
      <c r="O118" t="str">
        <f>VLOOKUP(E118,'Station List'!$A$2:$B$51,2,0)</f>
        <v>local</v>
      </c>
      <c r="P118" t="str">
        <f>VLOOKUP(F118,'Station List'!$A$2:$B$51,2,0)</f>
        <v>local</v>
      </c>
      <c r="Q118">
        <f t="shared" si="14"/>
        <v>2</v>
      </c>
      <c r="R118" s="1">
        <f t="shared" si="15"/>
        <v>7.5954702911548928</v>
      </c>
      <c r="S118" t="b">
        <f t="shared" ca="1" si="16"/>
        <v>1</v>
      </c>
      <c r="T118">
        <f t="shared" si="17"/>
        <v>1</v>
      </c>
      <c r="U118" s="1">
        <f t="shared" ca="1" si="18"/>
        <v>0</v>
      </c>
      <c r="V118">
        <f t="shared" ca="1" si="19"/>
        <v>100</v>
      </c>
      <c r="W118" t="str">
        <f t="shared" ca="1" si="20"/>
        <v/>
      </c>
      <c r="X118" s="1">
        <f t="shared" ca="1" si="13"/>
        <v>100</v>
      </c>
      <c r="Y118" s="1">
        <f t="shared" si="21"/>
        <v>0</v>
      </c>
      <c r="Z118" s="1">
        <f t="shared" si="22"/>
        <v>0</v>
      </c>
      <c r="AA118" s="1">
        <f t="shared" si="23"/>
        <v>0</v>
      </c>
      <c r="AB118" s="1">
        <f t="shared" si="24"/>
        <v>0</v>
      </c>
      <c r="AC118">
        <f t="shared" ca="1" si="25"/>
        <v>4</v>
      </c>
    </row>
    <row r="119" spans="1:29" x14ac:dyDescent="0.3">
      <c r="A119">
        <v>5069</v>
      </c>
      <c r="B119" t="str">
        <f>INDEX(Matrix_Distance!$B$1:$AX$1,0,MATCH(SMALL(Matrix_Distance!$B118:$AX118,1),Matrix_Distance!$B118:$AX118,0))</f>
        <v>PETERBOROUGH</v>
      </c>
      <c r="C119" t="str">
        <f>INDEX(Matrix_Distance!$B$1:$AX$1,0,MATCH(SMALL(Matrix_Distance!$B118:$AX118,2),Matrix_Distance!$B118:$AX118,0))</f>
        <v>MARCH</v>
      </c>
      <c r="D119" t="str">
        <f>INDEX(Matrix_Distance!$B$1:$AX$1,0,MATCH(SMALL(Matrix_Distance!$B118:$AX118,3),Matrix_Distance!$B118:$AX118,0))</f>
        <v>DOWNHAM MARKET</v>
      </c>
      <c r="E119" t="str">
        <f>INDEX(Matrix_Distance!$B$1:$AX$1,0,MATCH(SMALL(Matrix_Distance!$B118:$AX118,4),Matrix_Distance!$B118:$AX118,0))</f>
        <v>LITTLEPORT</v>
      </c>
      <c r="F119" t="str">
        <f>INDEX(Matrix_Distance!$B$1:$AX$1,0,MATCH(SMALL(Matrix_Distance!$B118:$AX118,5),Matrix_Distance!$B118:$AX118,0))</f>
        <v>ELY</v>
      </c>
      <c r="G119" s="1">
        <f>SMALL(Matrix_Distance!$B118:$AX118,1)/1000</f>
        <v>3.7966443690184968</v>
      </c>
      <c r="H119" s="1">
        <f>SMALL(Matrix_Distance!$B118:$AX118,2)/1000</f>
        <v>23.955526083691051</v>
      </c>
      <c r="I119" s="1">
        <f>SMALL(Matrix_Distance!$B118:$AX118,3)/1000</f>
        <v>41.908737701959005</v>
      </c>
      <c r="J119" s="1">
        <f>SMALL(Matrix_Distance!$B118:$AX118,4)/1000</f>
        <v>41.918449773641449</v>
      </c>
      <c r="K119" s="1">
        <f>SMALL(Matrix_Distance!$B118:$AX118,5)/1000</f>
        <v>42.80850578617757</v>
      </c>
      <c r="L119" t="str">
        <f>VLOOKUP(B119,'Station List'!$A$2:$B$51,2,0)</f>
        <v>Main</v>
      </c>
      <c r="M119" t="str">
        <f>VLOOKUP(C119,'Station List'!$A$2:$B$51,2,0)</f>
        <v>local</v>
      </c>
      <c r="N119" t="str">
        <f>VLOOKUP(D119,'Station List'!$A$2:$B$51,2,0)</f>
        <v>local</v>
      </c>
      <c r="O119" t="str">
        <f>VLOOKUP(E119,'Station List'!$A$2:$B$51,2,0)</f>
        <v>local</v>
      </c>
      <c r="P119" t="str">
        <f>VLOOKUP(F119,'Station List'!$A$2:$B$51,2,0)</f>
        <v>Main</v>
      </c>
      <c r="Q119">
        <f t="shared" si="14"/>
        <v>2</v>
      </c>
      <c r="R119" s="1">
        <f t="shared" si="15"/>
        <v>20.158881714672553</v>
      </c>
      <c r="S119" t="b">
        <f t="shared" ca="1" si="16"/>
        <v>1</v>
      </c>
      <c r="T119">
        <f t="shared" si="17"/>
        <v>1</v>
      </c>
      <c r="U119" s="1">
        <f t="shared" ca="1" si="18"/>
        <v>0</v>
      </c>
      <c r="V119">
        <f t="shared" ca="1" si="19"/>
        <v>100</v>
      </c>
      <c r="W119" t="str">
        <f t="shared" ca="1" si="20"/>
        <v/>
      </c>
      <c r="X119" s="1">
        <f t="shared" ca="1" si="13"/>
        <v>100</v>
      </c>
      <c r="Y119" s="1">
        <f t="shared" si="21"/>
        <v>0</v>
      </c>
      <c r="Z119" s="1">
        <f t="shared" si="22"/>
        <v>0</v>
      </c>
      <c r="AA119" s="1">
        <f t="shared" si="23"/>
        <v>0</v>
      </c>
      <c r="AB119" s="1">
        <f t="shared" si="24"/>
        <v>0</v>
      </c>
      <c r="AC119">
        <f t="shared" ca="1" si="25"/>
        <v>4</v>
      </c>
    </row>
    <row r="120" spans="1:29" x14ac:dyDescent="0.3">
      <c r="A120">
        <v>5070</v>
      </c>
      <c r="B120" t="str">
        <f>INDEX(Matrix_Distance!$B$1:$AX$1,0,MATCH(SMALL(Matrix_Distance!$B119:$AX119,1),Matrix_Distance!$B119:$AX119,0))</f>
        <v>KING'S LYNN</v>
      </c>
      <c r="C120" t="str">
        <f>INDEX(Matrix_Distance!$B$1:$AX$1,0,MATCH(SMALL(Matrix_Distance!$B119:$AX119,2),Matrix_Distance!$B119:$AX119,0))</f>
        <v>WATLINGTON</v>
      </c>
      <c r="D120" t="str">
        <f>INDEX(Matrix_Distance!$B$1:$AX$1,0,MATCH(SMALL(Matrix_Distance!$B119:$AX119,3),Matrix_Distance!$B119:$AX119,0))</f>
        <v>DOWNHAM MARKET</v>
      </c>
      <c r="E120" t="str">
        <f>INDEX(Matrix_Distance!$B$1:$AX$1,0,MATCH(SMALL(Matrix_Distance!$B119:$AX119,4),Matrix_Distance!$B119:$AX119,0))</f>
        <v>MARCH</v>
      </c>
      <c r="F120" t="str">
        <f>INDEX(Matrix_Distance!$B$1:$AX$1,0,MATCH(SMALL(Matrix_Distance!$B119:$AX119,5),Matrix_Distance!$B119:$AX119,0))</f>
        <v>LITTLEPORT</v>
      </c>
      <c r="G120" s="1">
        <f>SMALL(Matrix_Distance!$B119:$AX119,1)/1000</f>
        <v>4.0744456769602282</v>
      </c>
      <c r="H120" s="1">
        <f>SMALL(Matrix_Distance!$B119:$AX119,2)/1000</f>
        <v>6.3719051024006692</v>
      </c>
      <c r="I120" s="1">
        <f>SMALL(Matrix_Distance!$B119:$AX119,3)/1000</f>
        <v>13.881637305865597</v>
      </c>
      <c r="J120" s="1">
        <f>SMALL(Matrix_Distance!$B119:$AX119,4)/1000</f>
        <v>29.317591705090624</v>
      </c>
      <c r="K120" s="1">
        <f>SMALL(Matrix_Distance!$B119:$AX119,5)/1000</f>
        <v>29.92040772157528</v>
      </c>
      <c r="L120" t="str">
        <f>VLOOKUP(B120,'Station List'!$A$2:$B$51,2,0)</f>
        <v>Main</v>
      </c>
      <c r="M120" t="str">
        <f>VLOOKUP(C120,'Station List'!$A$2:$B$51,2,0)</f>
        <v>local</v>
      </c>
      <c r="N120" t="str">
        <f>VLOOKUP(D120,'Station List'!$A$2:$B$51,2,0)</f>
        <v>local</v>
      </c>
      <c r="O120" t="str">
        <f>VLOOKUP(E120,'Station List'!$A$2:$B$51,2,0)</f>
        <v>local</v>
      </c>
      <c r="P120" t="str">
        <f>VLOOKUP(F120,'Station List'!$A$2:$B$51,2,0)</f>
        <v>local</v>
      </c>
      <c r="Q120">
        <f t="shared" si="14"/>
        <v>1</v>
      </c>
      <c r="R120" s="1">
        <f t="shared" si="15"/>
        <v>2.297459425440441</v>
      </c>
      <c r="S120" t="b">
        <f t="shared" ca="1" si="16"/>
        <v>1</v>
      </c>
      <c r="T120">
        <f t="shared" si="17"/>
        <v>1</v>
      </c>
      <c r="U120" s="1">
        <f t="shared" ca="1" si="18"/>
        <v>0</v>
      </c>
      <c r="V120">
        <f t="shared" ca="1" si="19"/>
        <v>100</v>
      </c>
      <c r="W120" t="str">
        <f t="shared" ca="1" si="20"/>
        <v/>
      </c>
      <c r="X120" s="1">
        <f t="shared" ca="1" si="13"/>
        <v>100</v>
      </c>
      <c r="Y120" s="1">
        <f t="shared" si="21"/>
        <v>0</v>
      </c>
      <c r="Z120" s="1">
        <f t="shared" si="22"/>
        <v>0</v>
      </c>
      <c r="AA120" s="1">
        <f t="shared" si="23"/>
        <v>0</v>
      </c>
      <c r="AB120" s="1">
        <f t="shared" si="24"/>
        <v>0</v>
      </c>
      <c r="AC120">
        <f t="shared" ca="1" si="25"/>
        <v>4</v>
      </c>
    </row>
    <row r="121" spans="1:29" x14ac:dyDescent="0.3">
      <c r="A121">
        <v>5100</v>
      </c>
      <c r="B121" t="str">
        <f>INDEX(Matrix_Distance!$B$1:$AX$1,0,MATCH(SMALL(Matrix_Distance!$B120:$AX120,1),Matrix_Distance!$B120:$AX120,0))</f>
        <v>KING'S LYNN</v>
      </c>
      <c r="C121" t="str">
        <f>INDEX(Matrix_Distance!$B$1:$AX$1,0,MATCH(SMALL(Matrix_Distance!$B120:$AX120,2),Matrix_Distance!$B120:$AX120,0))</f>
        <v>WATLINGTON</v>
      </c>
      <c r="D121" t="str">
        <f>INDEX(Matrix_Distance!$B$1:$AX$1,0,MATCH(SMALL(Matrix_Distance!$B120:$AX120,3),Matrix_Distance!$B120:$AX120,0))</f>
        <v>DOWNHAM MARKET</v>
      </c>
      <c r="E121" t="str">
        <f>INDEX(Matrix_Distance!$B$1:$AX$1,0,MATCH(SMALL(Matrix_Distance!$B120:$AX120,4),Matrix_Distance!$B120:$AX120,0))</f>
        <v>MARCH</v>
      </c>
      <c r="F121" t="str">
        <f>INDEX(Matrix_Distance!$B$1:$AX$1,0,MATCH(SMALL(Matrix_Distance!$B120:$AX120,5),Matrix_Distance!$B120:$AX120,0))</f>
        <v>PETERBOROUGH</v>
      </c>
      <c r="G121" s="1">
        <f>SMALL(Matrix_Distance!$B120:$AX120,1)/1000</f>
        <v>60.6253151178161</v>
      </c>
      <c r="H121" s="1">
        <f>SMALL(Matrix_Distance!$B120:$AX120,2)/1000</f>
        <v>68.400302573263531</v>
      </c>
      <c r="I121" s="1">
        <f>SMALL(Matrix_Distance!$B120:$AX120,3)/1000</f>
        <v>75.310003939527164</v>
      </c>
      <c r="J121" s="1">
        <f>SMALL(Matrix_Distance!$B120:$AX120,4)/1000</f>
        <v>76.853155003203369</v>
      </c>
      <c r="K121" s="1">
        <f>SMALL(Matrix_Distance!$B120:$AX120,5)/1000</f>
        <v>77.46090120922166</v>
      </c>
      <c r="L121" t="str">
        <f>VLOOKUP(B121,'Station List'!$A$2:$B$51,2,0)</f>
        <v>Main</v>
      </c>
      <c r="M121" t="str">
        <f>VLOOKUP(C121,'Station List'!$A$2:$B$51,2,0)</f>
        <v>local</v>
      </c>
      <c r="N121" t="str">
        <f>VLOOKUP(D121,'Station List'!$A$2:$B$51,2,0)</f>
        <v>local</v>
      </c>
      <c r="O121" t="str">
        <f>VLOOKUP(E121,'Station List'!$A$2:$B$51,2,0)</f>
        <v>local</v>
      </c>
      <c r="P121" t="str">
        <f>VLOOKUP(F121,'Station List'!$A$2:$B$51,2,0)</f>
        <v>Main</v>
      </c>
      <c r="Q121">
        <f t="shared" si="14"/>
        <v>2</v>
      </c>
      <c r="R121" s="1">
        <f t="shared" si="15"/>
        <v>7.7749874554474303</v>
      </c>
      <c r="S121" t="b">
        <f t="shared" ca="1" si="16"/>
        <v>1</v>
      </c>
      <c r="T121">
        <f t="shared" si="17"/>
        <v>1</v>
      </c>
      <c r="U121" s="1">
        <f t="shared" ca="1" si="18"/>
        <v>0</v>
      </c>
      <c r="V121">
        <f t="shared" ca="1" si="19"/>
        <v>100</v>
      </c>
      <c r="W121" t="str">
        <f t="shared" ca="1" si="20"/>
        <v/>
      </c>
      <c r="X121" s="1">
        <f t="shared" ca="1" si="13"/>
        <v>100</v>
      </c>
      <c r="Y121" s="1">
        <f t="shared" si="21"/>
        <v>0</v>
      </c>
      <c r="Z121" s="1">
        <f t="shared" si="22"/>
        <v>0</v>
      </c>
      <c r="AA121" s="1">
        <f t="shared" si="23"/>
        <v>0</v>
      </c>
      <c r="AB121" s="1">
        <f t="shared" si="24"/>
        <v>0</v>
      </c>
      <c r="AC121">
        <f t="shared" ca="1" si="25"/>
        <v>4</v>
      </c>
    </row>
    <row r="122" spans="1:29" x14ac:dyDescent="0.3">
      <c r="A122">
        <v>5101</v>
      </c>
      <c r="B122" t="str">
        <f>INDEX(Matrix_Distance!$B$1:$AX$1,0,MATCH(SMALL(Matrix_Distance!$B121:$AX121,1),Matrix_Distance!$B121:$AX121,0))</f>
        <v>KING'S LYNN</v>
      </c>
      <c r="C122" t="str">
        <f>INDEX(Matrix_Distance!$B$1:$AX$1,0,MATCH(SMALL(Matrix_Distance!$B121:$AX121,2),Matrix_Distance!$B121:$AX121,0))</f>
        <v>WATLINGTON</v>
      </c>
      <c r="D122" t="str">
        <f>INDEX(Matrix_Distance!$B$1:$AX$1,0,MATCH(SMALL(Matrix_Distance!$B121:$AX121,3),Matrix_Distance!$B121:$AX121,0))</f>
        <v>MARCH</v>
      </c>
      <c r="E122" t="str">
        <f>INDEX(Matrix_Distance!$B$1:$AX$1,0,MATCH(SMALL(Matrix_Distance!$B121:$AX121,4),Matrix_Distance!$B121:$AX121,0))</f>
        <v>PETERBOROUGH</v>
      </c>
      <c r="F122" t="str">
        <f>INDEX(Matrix_Distance!$B$1:$AX$1,0,MATCH(SMALL(Matrix_Distance!$B121:$AX121,5),Matrix_Distance!$B121:$AX121,0))</f>
        <v>DOWNHAM MARKET</v>
      </c>
      <c r="G122" s="1">
        <f>SMALL(Matrix_Distance!$B121:$AX121,1)/1000</f>
        <v>37.745952273250452</v>
      </c>
      <c r="H122" s="1">
        <f>SMALL(Matrix_Distance!$B121:$AX121,2)/1000</f>
        <v>43.228768932667997</v>
      </c>
      <c r="I122" s="1">
        <f>SMALL(Matrix_Distance!$B121:$AX121,3)/1000</f>
        <v>46.713551783892456</v>
      </c>
      <c r="J122" s="1">
        <f>SMALL(Matrix_Distance!$B121:$AX121,4)/1000</f>
        <v>47.05381977337013</v>
      </c>
      <c r="K122" s="1">
        <f>SMALL(Matrix_Distance!$B121:$AX121,5)/1000</f>
        <v>48.795156609356198</v>
      </c>
      <c r="L122" t="str">
        <f>VLOOKUP(B122,'Station List'!$A$2:$B$51,2,0)</f>
        <v>Main</v>
      </c>
      <c r="M122" t="str">
        <f>VLOOKUP(C122,'Station List'!$A$2:$B$51,2,0)</f>
        <v>local</v>
      </c>
      <c r="N122" t="str">
        <f>VLOOKUP(D122,'Station List'!$A$2:$B$51,2,0)</f>
        <v>local</v>
      </c>
      <c r="O122" t="str">
        <f>VLOOKUP(E122,'Station List'!$A$2:$B$51,2,0)</f>
        <v>Main</v>
      </c>
      <c r="P122" t="str">
        <f>VLOOKUP(F122,'Station List'!$A$2:$B$51,2,0)</f>
        <v>local</v>
      </c>
      <c r="Q122">
        <f t="shared" si="14"/>
        <v>2</v>
      </c>
      <c r="R122" s="1">
        <f t="shared" si="15"/>
        <v>5.4828166594175443</v>
      </c>
      <c r="S122" t="b">
        <f t="shared" ca="1" si="16"/>
        <v>1</v>
      </c>
      <c r="T122">
        <f t="shared" si="17"/>
        <v>1</v>
      </c>
      <c r="U122" s="1">
        <f t="shared" ca="1" si="18"/>
        <v>0</v>
      </c>
      <c r="V122">
        <f t="shared" ca="1" si="19"/>
        <v>100</v>
      </c>
      <c r="W122" t="str">
        <f t="shared" ca="1" si="20"/>
        <v/>
      </c>
      <c r="X122" s="1">
        <f t="shared" ca="1" si="13"/>
        <v>100</v>
      </c>
      <c r="Y122" s="1">
        <f t="shared" si="21"/>
        <v>0</v>
      </c>
      <c r="Z122" s="1">
        <f t="shared" si="22"/>
        <v>0</v>
      </c>
      <c r="AA122" s="1">
        <f t="shared" si="23"/>
        <v>0</v>
      </c>
      <c r="AB122" s="1">
        <f t="shared" si="24"/>
        <v>0</v>
      </c>
      <c r="AC122">
        <f t="shared" ca="1" si="25"/>
        <v>4</v>
      </c>
    </row>
    <row r="123" spans="1:29" x14ac:dyDescent="0.3">
      <c r="A123">
        <v>5102</v>
      </c>
      <c r="B123" t="str">
        <f>INDEX(Matrix_Distance!$B$1:$AX$1,0,MATCH(SMALL(Matrix_Distance!$B122:$AX122,1),Matrix_Distance!$B122:$AX122,0))</f>
        <v>PETERBOROUGH</v>
      </c>
      <c r="C123" t="str">
        <f>INDEX(Matrix_Distance!$B$1:$AX$1,0,MATCH(SMALL(Matrix_Distance!$B122:$AX122,2),Matrix_Distance!$B122:$AX122,0))</f>
        <v>MARCH</v>
      </c>
      <c r="D123" t="str">
        <f>INDEX(Matrix_Distance!$B$1:$AX$1,0,MATCH(SMALL(Matrix_Distance!$B122:$AX122,3),Matrix_Distance!$B122:$AX122,0))</f>
        <v>WATLINGTON</v>
      </c>
      <c r="E123" t="str">
        <f>INDEX(Matrix_Distance!$B$1:$AX$1,0,MATCH(SMALL(Matrix_Distance!$B122:$AX122,4),Matrix_Distance!$B122:$AX122,0))</f>
        <v>KING'S LYNN</v>
      </c>
      <c r="F123" t="str">
        <f>INDEX(Matrix_Distance!$B$1:$AX$1,0,MATCH(SMALL(Matrix_Distance!$B122:$AX122,5),Matrix_Distance!$B122:$AX122,0))</f>
        <v>DOWNHAM MARKET</v>
      </c>
      <c r="G123" s="1">
        <f>SMALL(Matrix_Distance!$B122:$AX122,1)/1000</f>
        <v>32.38238661224338</v>
      </c>
      <c r="H123" s="1">
        <f>SMALL(Matrix_Distance!$B122:$AX122,2)/1000</f>
        <v>51.244934651011164</v>
      </c>
      <c r="I123" s="1">
        <f>SMALL(Matrix_Distance!$B122:$AX122,3)/1000</f>
        <v>65.068769598894406</v>
      </c>
      <c r="J123" s="1">
        <f>SMALL(Matrix_Distance!$B122:$AX122,4)/1000</f>
        <v>65.090696166614336</v>
      </c>
      <c r="K123" s="1">
        <f>SMALL(Matrix_Distance!$B122:$AX122,5)/1000</f>
        <v>66.038891355712508</v>
      </c>
      <c r="L123" t="str">
        <f>VLOOKUP(B123,'Station List'!$A$2:$B$51,2,0)</f>
        <v>Main</v>
      </c>
      <c r="M123" t="str">
        <f>VLOOKUP(C123,'Station List'!$A$2:$B$51,2,0)</f>
        <v>local</v>
      </c>
      <c r="N123" t="str">
        <f>VLOOKUP(D123,'Station List'!$A$2:$B$51,2,0)</f>
        <v>local</v>
      </c>
      <c r="O123" t="str">
        <f>VLOOKUP(E123,'Station List'!$A$2:$B$51,2,0)</f>
        <v>Main</v>
      </c>
      <c r="P123" t="str">
        <f>VLOOKUP(F123,'Station List'!$A$2:$B$51,2,0)</f>
        <v>local</v>
      </c>
      <c r="Q123">
        <f t="shared" si="14"/>
        <v>2</v>
      </c>
      <c r="R123" s="1">
        <f t="shared" si="15"/>
        <v>18.862548038767784</v>
      </c>
      <c r="S123" t="b">
        <f t="shared" ca="1" si="16"/>
        <v>1</v>
      </c>
      <c r="T123">
        <f t="shared" si="17"/>
        <v>1</v>
      </c>
      <c r="U123" s="1">
        <f t="shared" ca="1" si="18"/>
        <v>0</v>
      </c>
      <c r="V123">
        <f t="shared" ca="1" si="19"/>
        <v>100</v>
      </c>
      <c r="W123" t="str">
        <f t="shared" ca="1" si="20"/>
        <v/>
      </c>
      <c r="X123" s="1">
        <f t="shared" ca="1" si="13"/>
        <v>100</v>
      </c>
      <c r="Y123" s="1">
        <f t="shared" si="21"/>
        <v>0</v>
      </c>
      <c r="Z123" s="1">
        <f t="shared" si="22"/>
        <v>0</v>
      </c>
      <c r="AA123" s="1">
        <f t="shared" si="23"/>
        <v>0</v>
      </c>
      <c r="AB123" s="1">
        <f t="shared" si="24"/>
        <v>0</v>
      </c>
      <c r="AC123">
        <f t="shared" ca="1" si="25"/>
        <v>4</v>
      </c>
    </row>
    <row r="124" spans="1:29" x14ac:dyDescent="0.3">
      <c r="A124">
        <v>5103</v>
      </c>
      <c r="B124" t="str">
        <f>INDEX(Matrix_Distance!$B$1:$AX$1,0,MATCH(SMALL(Matrix_Distance!$B123:$AX123,1),Matrix_Distance!$B123:$AX123,0))</f>
        <v>KING'S LYNN</v>
      </c>
      <c r="C124" t="str">
        <f>INDEX(Matrix_Distance!$B$1:$AX$1,0,MATCH(SMALL(Matrix_Distance!$B123:$AX123,2),Matrix_Distance!$B123:$AX123,0))</f>
        <v>WATLINGTON</v>
      </c>
      <c r="D124" t="str">
        <f>INDEX(Matrix_Distance!$B$1:$AX$1,0,MATCH(SMALL(Matrix_Distance!$B123:$AX123,3),Matrix_Distance!$B123:$AX123,0))</f>
        <v>SHERINGHAM</v>
      </c>
      <c r="E124" t="str">
        <f>INDEX(Matrix_Distance!$B$1:$AX$1,0,MATCH(SMALL(Matrix_Distance!$B123:$AX123,4),Matrix_Distance!$B123:$AX123,0))</f>
        <v>WEST RUNTON</v>
      </c>
      <c r="F124" t="str">
        <f>INDEX(Matrix_Distance!$B$1:$AX$1,0,MATCH(SMALL(Matrix_Distance!$B123:$AX123,5),Matrix_Distance!$B123:$AX123,0))</f>
        <v>DOWNHAM MARKET</v>
      </c>
      <c r="G124" s="1">
        <f>SMALL(Matrix_Distance!$B123:$AX123,1)/1000</f>
        <v>25.967537084877723</v>
      </c>
      <c r="H124" s="1">
        <f>SMALL(Matrix_Distance!$B123:$AX123,2)/1000</f>
        <v>33.794144328182043</v>
      </c>
      <c r="I124" s="1">
        <f>SMALL(Matrix_Distance!$B123:$AX123,3)/1000</f>
        <v>36.36879091157698</v>
      </c>
      <c r="J124" s="1">
        <f>SMALL(Matrix_Distance!$B123:$AX123,4)/1000</f>
        <v>38.687981063923395</v>
      </c>
      <c r="K124" s="1">
        <f>SMALL(Matrix_Distance!$B123:$AX123,5)/1000</f>
        <v>40.938753446234763</v>
      </c>
      <c r="L124" t="str">
        <f>VLOOKUP(B124,'Station List'!$A$2:$B$51,2,0)</f>
        <v>Main</v>
      </c>
      <c r="M124" t="str">
        <f>VLOOKUP(C124,'Station List'!$A$2:$B$51,2,0)</f>
        <v>local</v>
      </c>
      <c r="N124" t="str">
        <f>VLOOKUP(D124,'Station List'!$A$2:$B$51,2,0)</f>
        <v>Local</v>
      </c>
      <c r="O124" t="str">
        <f>VLOOKUP(E124,'Station List'!$A$2:$B$51,2,0)</f>
        <v>Local</v>
      </c>
      <c r="P124" t="str">
        <f>VLOOKUP(F124,'Station List'!$A$2:$B$51,2,0)</f>
        <v>local</v>
      </c>
      <c r="Q124">
        <f t="shared" si="14"/>
        <v>1</v>
      </c>
      <c r="R124" s="1">
        <f t="shared" si="15"/>
        <v>7.8266072433043199</v>
      </c>
      <c r="S124" t="b">
        <f t="shared" ca="1" si="16"/>
        <v>1</v>
      </c>
      <c r="T124">
        <f t="shared" si="17"/>
        <v>1</v>
      </c>
      <c r="U124" s="1">
        <f t="shared" ca="1" si="18"/>
        <v>0</v>
      </c>
      <c r="V124">
        <f t="shared" ca="1" si="19"/>
        <v>100</v>
      </c>
      <c r="W124" t="str">
        <f t="shared" ca="1" si="20"/>
        <v/>
      </c>
      <c r="X124" s="1">
        <f t="shared" ca="1" si="13"/>
        <v>100</v>
      </c>
      <c r="Y124" s="1">
        <f t="shared" si="21"/>
        <v>0</v>
      </c>
      <c r="Z124" s="1">
        <f t="shared" si="22"/>
        <v>0</v>
      </c>
      <c r="AA124" s="1">
        <f t="shared" si="23"/>
        <v>0</v>
      </c>
      <c r="AB124" s="1">
        <f t="shared" si="24"/>
        <v>0</v>
      </c>
      <c r="AC124">
        <f t="shared" ca="1" si="25"/>
        <v>4</v>
      </c>
    </row>
    <row r="125" spans="1:29" x14ac:dyDescent="0.3">
      <c r="A125">
        <v>5104</v>
      </c>
      <c r="B125" t="str">
        <f>INDEX(Matrix_Distance!$B$1:$AX$1,0,MATCH(SMALL(Matrix_Distance!$B124:$AX124,1),Matrix_Distance!$B124:$AX124,0))</f>
        <v>KING'S LYNN</v>
      </c>
      <c r="C125" t="str">
        <f>INDEX(Matrix_Distance!$B$1:$AX$1,0,MATCH(SMALL(Matrix_Distance!$B124:$AX124,2),Matrix_Distance!$B124:$AX124,0))</f>
        <v>WATLINGTON</v>
      </c>
      <c r="D125" t="str">
        <f>INDEX(Matrix_Distance!$B$1:$AX$1,0,MATCH(SMALL(Matrix_Distance!$B124:$AX124,3),Matrix_Distance!$B124:$AX124,0))</f>
        <v>DOWNHAM MARKET</v>
      </c>
      <c r="E125" t="str">
        <f>INDEX(Matrix_Distance!$B$1:$AX$1,0,MATCH(SMALL(Matrix_Distance!$B124:$AX124,4),Matrix_Distance!$B124:$AX124,0))</f>
        <v>MARCH</v>
      </c>
      <c r="F125" t="str">
        <f>INDEX(Matrix_Distance!$B$1:$AX$1,0,MATCH(SMALL(Matrix_Distance!$B124:$AX124,5),Matrix_Distance!$B124:$AX124,0))</f>
        <v>BRANDON</v>
      </c>
      <c r="G125" s="1">
        <f>SMALL(Matrix_Distance!$B124:$AX124,1)/1000</f>
        <v>15.269256198469526</v>
      </c>
      <c r="H125" s="1">
        <f>SMALL(Matrix_Distance!$B124:$AX124,2)/1000</f>
        <v>24.071521355203107</v>
      </c>
      <c r="I125" s="1">
        <f>SMALL(Matrix_Distance!$B124:$AX124,3)/1000</f>
        <v>31.759788687137053</v>
      </c>
      <c r="J125" s="1">
        <f>SMALL(Matrix_Distance!$B124:$AX124,4)/1000</f>
        <v>44.940147504279494</v>
      </c>
      <c r="K125" s="1">
        <f>SMALL(Matrix_Distance!$B124:$AX124,5)/1000</f>
        <v>47.768661555355493</v>
      </c>
      <c r="L125" t="str">
        <f>VLOOKUP(B125,'Station List'!$A$2:$B$51,2,0)</f>
        <v>Main</v>
      </c>
      <c r="M125" t="str">
        <f>VLOOKUP(C125,'Station List'!$A$2:$B$51,2,0)</f>
        <v>local</v>
      </c>
      <c r="N125" t="str">
        <f>VLOOKUP(D125,'Station List'!$A$2:$B$51,2,0)</f>
        <v>local</v>
      </c>
      <c r="O125" t="str">
        <f>VLOOKUP(E125,'Station List'!$A$2:$B$51,2,0)</f>
        <v>local</v>
      </c>
      <c r="P125" t="str">
        <f>VLOOKUP(F125,'Station List'!$A$2:$B$51,2,0)</f>
        <v>local</v>
      </c>
      <c r="Q125">
        <f t="shared" si="14"/>
        <v>1</v>
      </c>
      <c r="R125" s="1">
        <f t="shared" si="15"/>
        <v>8.802265156733581</v>
      </c>
      <c r="S125" t="b">
        <f t="shared" ca="1" si="16"/>
        <v>1</v>
      </c>
      <c r="T125">
        <f t="shared" si="17"/>
        <v>1</v>
      </c>
      <c r="U125" s="1">
        <f t="shared" ca="1" si="18"/>
        <v>0</v>
      </c>
      <c r="V125">
        <f t="shared" ca="1" si="19"/>
        <v>100</v>
      </c>
      <c r="W125" t="str">
        <f t="shared" ca="1" si="20"/>
        <v/>
      </c>
      <c r="X125" s="1">
        <f t="shared" ca="1" si="13"/>
        <v>100</v>
      </c>
      <c r="Y125" s="1">
        <f t="shared" si="21"/>
        <v>0</v>
      </c>
      <c r="Z125" s="1">
        <f t="shared" si="22"/>
        <v>0</v>
      </c>
      <c r="AA125" s="1">
        <f t="shared" si="23"/>
        <v>0</v>
      </c>
      <c r="AB125" s="1">
        <f t="shared" si="24"/>
        <v>0</v>
      </c>
      <c r="AC125">
        <f t="shared" ca="1" si="25"/>
        <v>4</v>
      </c>
    </row>
    <row r="126" spans="1:29" x14ac:dyDescent="0.3">
      <c r="A126">
        <v>5105</v>
      </c>
      <c r="B126" t="str">
        <f>INDEX(Matrix_Distance!$B$1:$AX$1,0,MATCH(SMALL(Matrix_Distance!$B125:$AX125,1),Matrix_Distance!$B125:$AX125,0))</f>
        <v>KING'S LYNN</v>
      </c>
      <c r="C126" t="str">
        <f>INDEX(Matrix_Distance!$B$1:$AX$1,0,MATCH(SMALL(Matrix_Distance!$B125:$AX125,2),Matrix_Distance!$B125:$AX125,0))</f>
        <v>WATLINGTON</v>
      </c>
      <c r="D126" t="str">
        <f>INDEX(Matrix_Distance!$B$1:$AX$1,0,MATCH(SMALL(Matrix_Distance!$B125:$AX125,3),Matrix_Distance!$B125:$AX125,0))</f>
        <v>DOWNHAM MARKET</v>
      </c>
      <c r="E126" t="str">
        <f>INDEX(Matrix_Distance!$B$1:$AX$1,0,MATCH(SMALL(Matrix_Distance!$B125:$AX125,4),Matrix_Distance!$B125:$AX125,0))</f>
        <v>BRANDON</v>
      </c>
      <c r="F126" t="str">
        <f>INDEX(Matrix_Distance!$B$1:$AX$1,0,MATCH(SMALL(Matrix_Distance!$B125:$AX125,5),Matrix_Distance!$B125:$AX125,0))</f>
        <v>LITTLEPORT</v>
      </c>
      <c r="G126" s="1">
        <f>SMALL(Matrix_Distance!$B125:$AX125,1)/1000</f>
        <v>12.159451105806529</v>
      </c>
      <c r="H126" s="1">
        <f>SMALL(Matrix_Distance!$B125:$AX125,2)/1000</f>
        <v>16.038312115493916</v>
      </c>
      <c r="I126" s="1">
        <f>SMALL(Matrix_Distance!$B125:$AX125,3)/1000</f>
        <v>21.976955178813995</v>
      </c>
      <c r="J126" s="1">
        <f>SMALL(Matrix_Distance!$B125:$AX125,4)/1000</f>
        <v>33.114349027122643</v>
      </c>
      <c r="K126" s="1">
        <f>SMALL(Matrix_Distance!$B125:$AX125,5)/1000</f>
        <v>36.799451588376989</v>
      </c>
      <c r="L126" t="str">
        <f>VLOOKUP(B126,'Station List'!$A$2:$B$51,2,0)</f>
        <v>Main</v>
      </c>
      <c r="M126" t="str">
        <f>VLOOKUP(C126,'Station List'!$A$2:$B$51,2,0)</f>
        <v>local</v>
      </c>
      <c r="N126" t="str">
        <f>VLOOKUP(D126,'Station List'!$A$2:$B$51,2,0)</f>
        <v>local</v>
      </c>
      <c r="O126" t="str">
        <f>VLOOKUP(E126,'Station List'!$A$2:$B$51,2,0)</f>
        <v>local</v>
      </c>
      <c r="P126" t="str">
        <f>VLOOKUP(F126,'Station List'!$A$2:$B$51,2,0)</f>
        <v>local</v>
      </c>
      <c r="Q126">
        <f t="shared" si="14"/>
        <v>1</v>
      </c>
      <c r="R126" s="1">
        <f t="shared" si="15"/>
        <v>3.8788610096873875</v>
      </c>
      <c r="S126" t="b">
        <f t="shared" ca="1" si="16"/>
        <v>1</v>
      </c>
      <c r="T126">
        <f t="shared" si="17"/>
        <v>1</v>
      </c>
      <c r="U126" s="1">
        <f t="shared" ca="1" si="18"/>
        <v>0</v>
      </c>
      <c r="V126">
        <f t="shared" ca="1" si="19"/>
        <v>100</v>
      </c>
      <c r="W126" t="str">
        <f t="shared" ca="1" si="20"/>
        <v/>
      </c>
      <c r="X126" s="1">
        <f t="shared" ca="1" si="13"/>
        <v>100</v>
      </c>
      <c r="Y126" s="1">
        <f t="shared" si="21"/>
        <v>0</v>
      </c>
      <c r="Z126" s="1">
        <f t="shared" si="22"/>
        <v>0</v>
      </c>
      <c r="AA126" s="1">
        <f t="shared" si="23"/>
        <v>0</v>
      </c>
      <c r="AB126" s="1">
        <f t="shared" si="24"/>
        <v>0</v>
      </c>
      <c r="AC126">
        <f t="shared" ca="1" si="25"/>
        <v>4</v>
      </c>
    </row>
    <row r="127" spans="1:29" x14ac:dyDescent="0.3">
      <c r="A127">
        <v>5106</v>
      </c>
      <c r="B127" t="str">
        <f>INDEX(Matrix_Distance!$B$1:$AX$1,0,MATCH(SMALL(Matrix_Distance!$B126:$AX126,1),Matrix_Distance!$B126:$AX126,0))</f>
        <v>KING'S LYNN</v>
      </c>
      <c r="C127" t="str">
        <f>INDEX(Matrix_Distance!$B$1:$AX$1,0,MATCH(SMALL(Matrix_Distance!$B126:$AX126,2),Matrix_Distance!$B126:$AX126,0))</f>
        <v>WATLINGTON</v>
      </c>
      <c r="D127" t="str">
        <f>INDEX(Matrix_Distance!$B$1:$AX$1,0,MATCH(SMALL(Matrix_Distance!$B126:$AX126,3),Matrix_Distance!$B126:$AX126,0))</f>
        <v>DOWNHAM MARKET</v>
      </c>
      <c r="E127" t="str">
        <f>INDEX(Matrix_Distance!$B$1:$AX$1,0,MATCH(SMALL(Matrix_Distance!$B126:$AX126,4),Matrix_Distance!$B126:$AX126,0))</f>
        <v>BRANDON</v>
      </c>
      <c r="F127" t="str">
        <f>INDEX(Matrix_Distance!$B$1:$AX$1,0,MATCH(SMALL(Matrix_Distance!$B126:$AX126,5),Matrix_Distance!$B126:$AX126,0))</f>
        <v>MARCH</v>
      </c>
      <c r="G127" s="1">
        <f>SMALL(Matrix_Distance!$B126:$AX126,1)/1000</f>
        <v>7.0548257664169025</v>
      </c>
      <c r="H127" s="1">
        <f>SMALL(Matrix_Distance!$B126:$AX126,2)/1000</f>
        <v>13.459878094321629</v>
      </c>
      <c r="I127" s="1">
        <f>SMALL(Matrix_Distance!$B126:$AX126,3)/1000</f>
        <v>20.632781647940714</v>
      </c>
      <c r="J127" s="1">
        <f>SMALL(Matrix_Distance!$B126:$AX126,4)/1000</f>
        <v>35.976785683133201</v>
      </c>
      <c r="K127" s="1">
        <f>SMALL(Matrix_Distance!$B126:$AX126,5)/1000</f>
        <v>36.387941792115669</v>
      </c>
      <c r="L127" t="str">
        <f>VLOOKUP(B127,'Station List'!$A$2:$B$51,2,0)</f>
        <v>Main</v>
      </c>
      <c r="M127" t="str">
        <f>VLOOKUP(C127,'Station List'!$A$2:$B$51,2,0)</f>
        <v>local</v>
      </c>
      <c r="N127" t="str">
        <f>VLOOKUP(D127,'Station List'!$A$2:$B$51,2,0)</f>
        <v>local</v>
      </c>
      <c r="O127" t="str">
        <f>VLOOKUP(E127,'Station List'!$A$2:$B$51,2,0)</f>
        <v>local</v>
      </c>
      <c r="P127" t="str">
        <f>VLOOKUP(F127,'Station List'!$A$2:$B$51,2,0)</f>
        <v>local</v>
      </c>
      <c r="Q127">
        <f t="shared" si="14"/>
        <v>1</v>
      </c>
      <c r="R127" s="1">
        <f t="shared" si="15"/>
        <v>6.4050523279047269</v>
      </c>
      <c r="S127" t="b">
        <f t="shared" ca="1" si="16"/>
        <v>1</v>
      </c>
      <c r="T127">
        <f t="shared" si="17"/>
        <v>1</v>
      </c>
      <c r="U127" s="1">
        <f t="shared" ca="1" si="18"/>
        <v>0</v>
      </c>
      <c r="V127">
        <f t="shared" ca="1" si="19"/>
        <v>100</v>
      </c>
      <c r="W127" t="str">
        <f t="shared" ca="1" si="20"/>
        <v/>
      </c>
      <c r="X127" s="1">
        <f t="shared" ca="1" si="13"/>
        <v>100</v>
      </c>
      <c r="Y127" s="1">
        <f t="shared" si="21"/>
        <v>0</v>
      </c>
      <c r="Z127" s="1">
        <f t="shared" si="22"/>
        <v>0</v>
      </c>
      <c r="AA127" s="1">
        <f t="shared" si="23"/>
        <v>0</v>
      </c>
      <c r="AB127" s="1">
        <f t="shared" si="24"/>
        <v>0</v>
      </c>
      <c r="AC127">
        <f t="shared" ca="1" si="25"/>
        <v>4</v>
      </c>
    </row>
    <row r="128" spans="1:29" x14ac:dyDescent="0.3">
      <c r="A128">
        <v>5107</v>
      </c>
      <c r="B128" t="str">
        <f>INDEX(Matrix_Distance!$B$1:$AX$1,0,MATCH(SMALL(Matrix_Distance!$B127:$AX127,1),Matrix_Distance!$B127:$AX127,0))</f>
        <v>WATLINGTON</v>
      </c>
      <c r="C128" t="str">
        <f>INDEX(Matrix_Distance!$B$1:$AX$1,0,MATCH(SMALL(Matrix_Distance!$B127:$AX127,2),Matrix_Distance!$B127:$AX127,0))</f>
        <v>KING'S LYNN</v>
      </c>
      <c r="D128" t="str">
        <f>INDEX(Matrix_Distance!$B$1:$AX$1,0,MATCH(SMALL(Matrix_Distance!$B127:$AX127,3),Matrix_Distance!$B127:$AX127,0))</f>
        <v>DOWNHAM MARKET</v>
      </c>
      <c r="E128" t="str">
        <f>INDEX(Matrix_Distance!$B$1:$AX$1,0,MATCH(SMALL(Matrix_Distance!$B127:$AX127,4),Matrix_Distance!$B127:$AX127,0))</f>
        <v>LITTLEPORT</v>
      </c>
      <c r="F128" t="str">
        <f>INDEX(Matrix_Distance!$B$1:$AX$1,0,MATCH(SMALL(Matrix_Distance!$B127:$AX127,5),Matrix_Distance!$B127:$AX127,0))</f>
        <v>MARCH</v>
      </c>
      <c r="G128" s="1">
        <f>SMALL(Matrix_Distance!$B127:$AX127,1)/1000</f>
        <v>4.5731436227172715</v>
      </c>
      <c r="H128" s="1">
        <f>SMALL(Matrix_Distance!$B127:$AX127,2)/1000</f>
        <v>8.7093854039478469</v>
      </c>
      <c r="I128" s="1">
        <f>SMALL(Matrix_Distance!$B127:$AX127,3)/1000</f>
        <v>10.256290663373363</v>
      </c>
      <c r="J128" s="1">
        <f>SMALL(Matrix_Distance!$B127:$AX127,4)/1000</f>
        <v>25.904299660197367</v>
      </c>
      <c r="K128" s="1">
        <f>SMALL(Matrix_Distance!$B127:$AX127,5)/1000</f>
        <v>27.737749568888933</v>
      </c>
      <c r="L128" t="str">
        <f>VLOOKUP(B128,'Station List'!$A$2:$B$51,2,0)</f>
        <v>local</v>
      </c>
      <c r="M128" t="str">
        <f>VLOOKUP(C128,'Station List'!$A$2:$B$51,2,0)</f>
        <v>Main</v>
      </c>
      <c r="N128" t="str">
        <f>VLOOKUP(D128,'Station List'!$A$2:$B$51,2,0)</f>
        <v>local</v>
      </c>
      <c r="O128" t="str">
        <f>VLOOKUP(E128,'Station List'!$A$2:$B$51,2,0)</f>
        <v>local</v>
      </c>
      <c r="P128" t="str">
        <f>VLOOKUP(F128,'Station List'!$A$2:$B$51,2,0)</f>
        <v>local</v>
      </c>
      <c r="Q128">
        <f t="shared" si="14"/>
        <v>1</v>
      </c>
      <c r="R128" s="1">
        <f t="shared" si="15"/>
        <v>4.1362417812305754</v>
      </c>
      <c r="S128" t="b">
        <f t="shared" ca="1" si="16"/>
        <v>1</v>
      </c>
      <c r="T128">
        <f t="shared" si="17"/>
        <v>2</v>
      </c>
      <c r="U128" s="1">
        <f t="shared" ca="1" si="18"/>
        <v>4.1362417812305754</v>
      </c>
      <c r="V128">
        <f t="shared" ca="1" si="19"/>
        <v>70.764543057448378</v>
      </c>
      <c r="W128" t="str">
        <f t="shared" ca="1" si="20"/>
        <v/>
      </c>
      <c r="X128" s="1">
        <f t="shared" ca="1" si="13"/>
        <v>29.235456942551622</v>
      </c>
      <c r="Y128" s="1">
        <f t="shared" ca="1" si="21"/>
        <v>70.764543057448378</v>
      </c>
      <c r="Z128" s="1">
        <f t="shared" si="22"/>
        <v>0</v>
      </c>
      <c r="AA128" s="1">
        <f t="shared" si="23"/>
        <v>0</v>
      </c>
      <c r="AB128" s="1">
        <f t="shared" si="24"/>
        <v>0</v>
      </c>
      <c r="AC128">
        <f t="shared" ca="1" si="25"/>
        <v>3</v>
      </c>
    </row>
    <row r="129" spans="1:29" x14ac:dyDescent="0.3">
      <c r="A129">
        <v>5108</v>
      </c>
      <c r="B129" t="str">
        <f>INDEX(Matrix_Distance!$B$1:$AX$1,0,MATCH(SMALL(Matrix_Distance!$B128:$AX128,1),Matrix_Distance!$B128:$AX128,0))</f>
        <v>KING'S LYNN</v>
      </c>
      <c r="C129" t="str">
        <f>INDEX(Matrix_Distance!$B$1:$AX$1,0,MATCH(SMALL(Matrix_Distance!$B128:$AX128,2),Matrix_Distance!$B128:$AX128,0))</f>
        <v>WATLINGTON</v>
      </c>
      <c r="D129" t="str">
        <f>INDEX(Matrix_Distance!$B$1:$AX$1,0,MATCH(SMALL(Matrix_Distance!$B128:$AX128,3),Matrix_Distance!$B128:$AX128,0))</f>
        <v>DOWNHAM MARKET</v>
      </c>
      <c r="E129" t="str">
        <f>INDEX(Matrix_Distance!$B$1:$AX$1,0,MATCH(SMALL(Matrix_Distance!$B128:$AX128,4),Matrix_Distance!$B128:$AX128,0))</f>
        <v>BRANDON</v>
      </c>
      <c r="F129" t="str">
        <f>INDEX(Matrix_Distance!$B$1:$AX$1,0,MATCH(SMALL(Matrix_Distance!$B128:$AX128,5),Matrix_Distance!$B128:$AX128,0))</f>
        <v>LITTLEPORT</v>
      </c>
      <c r="G129" s="1">
        <f>SMALL(Matrix_Distance!$B128:$AX128,1)/1000</f>
        <v>10.118368231809894</v>
      </c>
      <c r="H129" s="1">
        <f>SMALL(Matrix_Distance!$B128:$AX128,2)/1000</f>
        <v>10.389129816976936</v>
      </c>
      <c r="I129" s="1">
        <f>SMALL(Matrix_Distance!$B128:$AX128,3)/1000</f>
        <v>15.631782962016825</v>
      </c>
      <c r="J129" s="1">
        <f>SMALL(Matrix_Distance!$B128:$AX128,4)/1000</f>
        <v>28.536321904725188</v>
      </c>
      <c r="K129" s="1">
        <f>SMALL(Matrix_Distance!$B128:$AX128,5)/1000</f>
        <v>30.434822121466418</v>
      </c>
      <c r="L129" t="str">
        <f>VLOOKUP(B129,'Station List'!$A$2:$B$51,2,0)</f>
        <v>Main</v>
      </c>
      <c r="M129" t="str">
        <f>VLOOKUP(C129,'Station List'!$A$2:$B$51,2,0)</f>
        <v>local</v>
      </c>
      <c r="N129" t="str">
        <f>VLOOKUP(D129,'Station List'!$A$2:$B$51,2,0)</f>
        <v>local</v>
      </c>
      <c r="O129" t="str">
        <f>VLOOKUP(E129,'Station List'!$A$2:$B$51,2,0)</f>
        <v>local</v>
      </c>
      <c r="P129" t="str">
        <f>VLOOKUP(F129,'Station List'!$A$2:$B$51,2,0)</f>
        <v>local</v>
      </c>
      <c r="Q129">
        <f t="shared" si="14"/>
        <v>1</v>
      </c>
      <c r="R129" s="1">
        <f t="shared" si="15"/>
        <v>0.27076158516704218</v>
      </c>
      <c r="S129" t="b">
        <f t="shared" ca="1" si="16"/>
        <v>1</v>
      </c>
      <c r="T129">
        <f t="shared" si="17"/>
        <v>1</v>
      </c>
      <c r="U129" s="1">
        <f t="shared" ca="1" si="18"/>
        <v>0</v>
      </c>
      <c r="V129">
        <f t="shared" ca="1" si="19"/>
        <v>100</v>
      </c>
      <c r="W129" t="str">
        <f t="shared" ca="1" si="20"/>
        <v/>
      </c>
      <c r="X129" s="1">
        <f t="shared" ca="1" si="13"/>
        <v>100</v>
      </c>
      <c r="Y129" s="1">
        <f t="shared" si="21"/>
        <v>0</v>
      </c>
      <c r="Z129" s="1">
        <f t="shared" si="22"/>
        <v>0</v>
      </c>
      <c r="AA129" s="1">
        <f t="shared" si="23"/>
        <v>0</v>
      </c>
      <c r="AB129" s="1">
        <f t="shared" si="24"/>
        <v>0</v>
      </c>
      <c r="AC129">
        <f t="shared" ca="1" si="25"/>
        <v>4</v>
      </c>
    </row>
    <row r="130" spans="1:29" x14ac:dyDescent="0.3">
      <c r="A130">
        <v>5109</v>
      </c>
      <c r="B130" t="str">
        <f>INDEX(Matrix_Distance!$B$1:$AX$1,0,MATCH(SMALL(Matrix_Distance!$B129:$AX129,1),Matrix_Distance!$B129:$AX129,0))</f>
        <v>KING'S LYNN</v>
      </c>
      <c r="C130" t="str">
        <f>INDEX(Matrix_Distance!$B$1:$AX$1,0,MATCH(SMALL(Matrix_Distance!$B129:$AX129,2),Matrix_Distance!$B129:$AX129,0))</f>
        <v>WATLINGTON</v>
      </c>
      <c r="D130" t="str">
        <f>INDEX(Matrix_Distance!$B$1:$AX$1,0,MATCH(SMALL(Matrix_Distance!$B129:$AX129,3),Matrix_Distance!$B129:$AX129,0))</f>
        <v>DOWNHAM MARKET</v>
      </c>
      <c r="E130" t="str">
        <f>INDEX(Matrix_Distance!$B$1:$AX$1,0,MATCH(SMALL(Matrix_Distance!$B129:$AX129,4),Matrix_Distance!$B129:$AX129,0))</f>
        <v>BRANDON</v>
      </c>
      <c r="F130" t="str">
        <f>INDEX(Matrix_Distance!$B$1:$AX$1,0,MATCH(SMALL(Matrix_Distance!$B129:$AX129,5),Matrix_Distance!$B129:$AX129,0))</f>
        <v>ATTLEBOROUGH</v>
      </c>
      <c r="G130" s="1">
        <f>SMALL(Matrix_Distance!$B129:$AX129,1)/1000</f>
        <v>19.339108183018663</v>
      </c>
      <c r="H130" s="1">
        <f>SMALL(Matrix_Distance!$B129:$AX129,2)/1000</f>
        <v>20.994637335138666</v>
      </c>
      <c r="I130" s="1">
        <f>SMALL(Matrix_Distance!$B129:$AX129,3)/1000</f>
        <v>25.101841365358027</v>
      </c>
      <c r="J130" s="1">
        <f>SMALL(Matrix_Distance!$B129:$AX129,4)/1000</f>
        <v>29.825220894573416</v>
      </c>
      <c r="K130" s="1">
        <f>SMALL(Matrix_Distance!$B129:$AX129,5)/1000</f>
        <v>32.305442641542605</v>
      </c>
      <c r="L130" t="str">
        <f>VLOOKUP(B130,'Station List'!$A$2:$B$51,2,0)</f>
        <v>Main</v>
      </c>
      <c r="M130" t="str">
        <f>VLOOKUP(C130,'Station List'!$A$2:$B$51,2,0)</f>
        <v>local</v>
      </c>
      <c r="N130" t="str">
        <f>VLOOKUP(D130,'Station List'!$A$2:$B$51,2,0)</f>
        <v>local</v>
      </c>
      <c r="O130" t="str">
        <f>VLOOKUP(E130,'Station List'!$A$2:$B$51,2,0)</f>
        <v>local</v>
      </c>
      <c r="P130" t="str">
        <f>VLOOKUP(F130,'Station List'!$A$2:$B$51,2,0)</f>
        <v>local</v>
      </c>
      <c r="Q130">
        <f t="shared" si="14"/>
        <v>1</v>
      </c>
      <c r="R130" s="1">
        <f t="shared" si="15"/>
        <v>1.6555291521200033</v>
      </c>
      <c r="S130" t="b">
        <f t="shared" ca="1" si="16"/>
        <v>1</v>
      </c>
      <c r="T130">
        <f t="shared" si="17"/>
        <v>1</v>
      </c>
      <c r="U130" s="1">
        <f t="shared" ca="1" si="18"/>
        <v>0</v>
      </c>
      <c r="V130">
        <f t="shared" ca="1" si="19"/>
        <v>100</v>
      </c>
      <c r="W130" t="str">
        <f t="shared" ca="1" si="20"/>
        <v/>
      </c>
      <c r="X130" s="1">
        <f t="shared" ca="1" si="13"/>
        <v>100</v>
      </c>
      <c r="Y130" s="1">
        <f t="shared" si="21"/>
        <v>0</v>
      </c>
      <c r="Z130" s="1">
        <f t="shared" si="22"/>
        <v>0</v>
      </c>
      <c r="AA130" s="1">
        <f t="shared" si="23"/>
        <v>0</v>
      </c>
      <c r="AB130" s="1">
        <f t="shared" si="24"/>
        <v>0</v>
      </c>
      <c r="AC130">
        <f t="shared" ca="1" si="25"/>
        <v>4</v>
      </c>
    </row>
    <row r="131" spans="1:29" x14ac:dyDescent="0.3">
      <c r="A131">
        <v>5110</v>
      </c>
      <c r="B131" t="str">
        <f>INDEX(Matrix_Distance!$B$1:$AX$1,0,MATCH(SMALL(Matrix_Distance!$B130:$AX130,1),Matrix_Distance!$B130:$AX130,0))</f>
        <v>WATLINGTON</v>
      </c>
      <c r="C131" t="str">
        <f>INDEX(Matrix_Distance!$B$1:$AX$1,0,MATCH(SMALL(Matrix_Distance!$B130:$AX130,2),Matrix_Distance!$B130:$AX130,0))</f>
        <v>DOWNHAM MARKET</v>
      </c>
      <c r="D131" t="str">
        <f>INDEX(Matrix_Distance!$B$1:$AX$1,0,MATCH(SMALL(Matrix_Distance!$B130:$AX130,3),Matrix_Distance!$B130:$AX130,0))</f>
        <v>KING'S LYNN</v>
      </c>
      <c r="E131" t="str">
        <f>INDEX(Matrix_Distance!$B$1:$AX$1,0,MATCH(SMALL(Matrix_Distance!$B130:$AX130,4),Matrix_Distance!$B130:$AX130,0))</f>
        <v>MARCH</v>
      </c>
      <c r="F131" t="str">
        <f>INDEX(Matrix_Distance!$B$1:$AX$1,0,MATCH(SMALL(Matrix_Distance!$B130:$AX130,5),Matrix_Distance!$B130:$AX130,0))</f>
        <v>LITTLEPORT</v>
      </c>
      <c r="G131" s="1">
        <f>SMALL(Matrix_Distance!$B130:$AX130,1)/1000</f>
        <v>3.7758526128545142</v>
      </c>
      <c r="H131" s="1">
        <f>SMALL(Matrix_Distance!$B130:$AX130,2)/1000</f>
        <v>5.9738470127380872</v>
      </c>
      <c r="I131" s="1">
        <f>SMALL(Matrix_Distance!$B130:$AX130,3)/1000</f>
        <v>11.919397570116535</v>
      </c>
      <c r="J131" s="1">
        <f>SMALL(Matrix_Distance!$B130:$AX130,4)/1000</f>
        <v>19.668142867754412</v>
      </c>
      <c r="K131" s="1">
        <f>SMALL(Matrix_Distance!$B130:$AX130,5)/1000</f>
        <v>21.433516363987064</v>
      </c>
      <c r="L131" t="str">
        <f>VLOOKUP(B131,'Station List'!$A$2:$B$51,2,0)</f>
        <v>local</v>
      </c>
      <c r="M131" t="str">
        <f>VLOOKUP(C131,'Station List'!$A$2:$B$51,2,0)</f>
        <v>local</v>
      </c>
      <c r="N131" t="str">
        <f>VLOOKUP(D131,'Station List'!$A$2:$B$51,2,0)</f>
        <v>Main</v>
      </c>
      <c r="O131" t="str">
        <f>VLOOKUP(E131,'Station List'!$A$2:$B$51,2,0)</f>
        <v>local</v>
      </c>
      <c r="P131" t="str">
        <f>VLOOKUP(F131,'Station List'!$A$2:$B$51,2,0)</f>
        <v>local</v>
      </c>
      <c r="Q131">
        <f t="shared" si="14"/>
        <v>1</v>
      </c>
      <c r="R131" s="1">
        <f t="shared" si="15"/>
        <v>2.1979943998835729</v>
      </c>
      <c r="S131" t="b">
        <f t="shared" ca="1" si="16"/>
        <v>1</v>
      </c>
      <c r="T131">
        <f t="shared" si="17"/>
        <v>3</v>
      </c>
      <c r="U131" s="1">
        <f t="shared" ca="1" si="18"/>
        <v>8.1435449572620211</v>
      </c>
      <c r="V131">
        <f t="shared" ca="1" si="19"/>
        <v>26.123612978216045</v>
      </c>
      <c r="W131" t="str">
        <f t="shared" ca="1" si="20"/>
        <v/>
      </c>
      <c r="X131" s="1">
        <f t="shared" ref="X131:X170" ca="1" si="26">IF(S131=FALSE,100,IF(T131="",100-W131,IF(AND(T131&gt;0,U131&gt;0),100-V131,100)))</f>
        <v>73.876387021783955</v>
      </c>
      <c r="Y131" s="1">
        <f t="shared" si="21"/>
        <v>0</v>
      </c>
      <c r="Z131" s="1">
        <f t="shared" ca="1" si="22"/>
        <v>26.123612978216045</v>
      </c>
      <c r="AA131" s="1">
        <f t="shared" si="23"/>
        <v>0</v>
      </c>
      <c r="AB131" s="1">
        <f t="shared" si="24"/>
        <v>0</v>
      </c>
      <c r="AC131">
        <f t="shared" ca="1" si="25"/>
        <v>3</v>
      </c>
    </row>
    <row r="132" spans="1:29" x14ac:dyDescent="0.3">
      <c r="A132">
        <v>5111</v>
      </c>
      <c r="B132" t="str">
        <f>INDEX(Matrix_Distance!$B$1:$AX$1,0,MATCH(SMALL(Matrix_Distance!$B131:$AX131,1),Matrix_Distance!$B131:$AX131,0))</f>
        <v>WATLINGTON</v>
      </c>
      <c r="C132" t="str">
        <f>INDEX(Matrix_Distance!$B$1:$AX$1,0,MATCH(SMALL(Matrix_Distance!$B131:$AX131,2),Matrix_Distance!$B131:$AX131,0))</f>
        <v>KING'S LYNN</v>
      </c>
      <c r="D132" t="str">
        <f>INDEX(Matrix_Distance!$B$1:$AX$1,0,MATCH(SMALL(Matrix_Distance!$B131:$AX131,3),Matrix_Distance!$B131:$AX131,0))</f>
        <v>DOWNHAM MARKET</v>
      </c>
      <c r="E132" t="str">
        <f>INDEX(Matrix_Distance!$B$1:$AX$1,0,MATCH(SMALL(Matrix_Distance!$B131:$AX131,4),Matrix_Distance!$B131:$AX131,0))</f>
        <v>MARCH</v>
      </c>
      <c r="F132" t="str">
        <f>INDEX(Matrix_Distance!$B$1:$AX$1,0,MATCH(SMALL(Matrix_Distance!$B131:$AX131,5),Matrix_Distance!$B131:$AX131,0))</f>
        <v>LITTLEPORT</v>
      </c>
      <c r="G132" s="1">
        <f>SMALL(Matrix_Distance!$B131:$AX131,1)/1000</f>
        <v>3.6480458102935263</v>
      </c>
      <c r="H132" s="1">
        <f>SMALL(Matrix_Distance!$B131:$AX131,2)/1000</f>
        <v>7.3266540190253302</v>
      </c>
      <c r="I132" s="1">
        <f>SMALL(Matrix_Distance!$B131:$AX131,3)/1000</f>
        <v>10.484195597736603</v>
      </c>
      <c r="J132" s="1">
        <f>SMALL(Matrix_Distance!$B131:$AX131,4)/1000</f>
        <v>23.113166418005104</v>
      </c>
      <c r="K132" s="1">
        <f>SMALL(Matrix_Distance!$B131:$AX131,5)/1000</f>
        <v>26.242077580963393</v>
      </c>
      <c r="L132" t="str">
        <f>VLOOKUP(B132,'Station List'!$A$2:$B$51,2,0)</f>
        <v>local</v>
      </c>
      <c r="M132" t="str">
        <f>VLOOKUP(C132,'Station List'!$A$2:$B$51,2,0)</f>
        <v>Main</v>
      </c>
      <c r="N132" t="str">
        <f>VLOOKUP(D132,'Station List'!$A$2:$B$51,2,0)</f>
        <v>local</v>
      </c>
      <c r="O132" t="str">
        <f>VLOOKUP(E132,'Station List'!$A$2:$B$51,2,0)</f>
        <v>local</v>
      </c>
      <c r="P132" t="str">
        <f>VLOOKUP(F132,'Station List'!$A$2:$B$51,2,0)</f>
        <v>local</v>
      </c>
      <c r="Q132">
        <f t="shared" ref="Q132:Q170" si="27">COUNTIFS(L132:P132,"Main")</f>
        <v>1</v>
      </c>
      <c r="R132" s="1">
        <f t="shared" ref="R132:R170" si="28">H132-G132</f>
        <v>3.6786082087318039</v>
      </c>
      <c r="S132" t="b">
        <f t="shared" ref="S132:S170" ca="1" si="29">OR(AND(Q132=0,R132&lt;2),AND(Q132&gt;0,U132&lt;10))</f>
        <v>1</v>
      </c>
      <c r="T132">
        <f t="shared" ref="T132:T170" si="30">IF(Q132&gt;0,MATCH("Main",L132:P132,0),"")</f>
        <v>2</v>
      </c>
      <c r="U132" s="1">
        <f t="shared" ref="U132:U170" ca="1" si="31">IF(T132&lt;&gt;"",OFFSET(G132,0,T132-1)-G132,"")</f>
        <v>3.6786082087318039</v>
      </c>
      <c r="V132">
        <f t="shared" ref="V132:V170" ca="1" si="32">IF(OR(U132="",U132&gt;10),"",IF(OR(U132=0,U132&gt;10),100,100-((U132*U132+10*U132)*0.5)))</f>
        <v>74.84087977966648</v>
      </c>
      <c r="W132" t="str">
        <f t="shared" ref="W132:W170" ca="1" si="33">IF(AND(S132=TRUE,V132=""),50-25*R132,"")</f>
        <v/>
      </c>
      <c r="X132" s="1">
        <f t="shared" ca="1" si="26"/>
        <v>25.15912022033352</v>
      </c>
      <c r="Y132" s="1">
        <f t="shared" ref="Y132:Y170" ca="1" si="34">IF(T132="",100-X132,IF(T132=2,100-X132,0))</f>
        <v>74.84087977966648</v>
      </c>
      <c r="Z132" s="1">
        <f t="shared" ref="Z132:Z170" si="35">IF(T132=3,100-X132,0)</f>
        <v>0</v>
      </c>
      <c r="AA132" s="1">
        <f t="shared" ref="AA132:AA170" si="36">IF(T132=4,100-X132,0)</f>
        <v>0</v>
      </c>
      <c r="AB132" s="1">
        <f t="shared" ref="AB132:AB170" si="37">IF(T132=5,100-X132,0)</f>
        <v>0</v>
      </c>
      <c r="AC132">
        <f t="shared" ref="AC132:AC170" ca="1" si="38">COUNTIFS(X132:AB132,0)</f>
        <v>3</v>
      </c>
    </row>
    <row r="133" spans="1:29" x14ac:dyDescent="0.3">
      <c r="A133">
        <v>5112</v>
      </c>
      <c r="B133" t="str">
        <f>INDEX(Matrix_Distance!$B$1:$AX$1,0,MATCH(SMALL(Matrix_Distance!$B132:$AX132,1),Matrix_Distance!$B132:$AX132,0))</f>
        <v>KING'S LYNN</v>
      </c>
      <c r="C133" t="str">
        <f>INDEX(Matrix_Distance!$B$1:$AX$1,0,MATCH(SMALL(Matrix_Distance!$B132:$AX132,2),Matrix_Distance!$B132:$AX132,0))</f>
        <v>WATLINGTON</v>
      </c>
      <c r="D133" t="str">
        <f>INDEX(Matrix_Distance!$B$1:$AX$1,0,MATCH(SMALL(Matrix_Distance!$B132:$AX132,3),Matrix_Distance!$B132:$AX132,0))</f>
        <v>DOWNHAM MARKET</v>
      </c>
      <c r="E133" t="str">
        <f>INDEX(Matrix_Distance!$B$1:$AX$1,0,MATCH(SMALL(Matrix_Distance!$B132:$AX132,4),Matrix_Distance!$B132:$AX132,0))</f>
        <v>MARCH</v>
      </c>
      <c r="F133" t="str">
        <f>INDEX(Matrix_Distance!$B$1:$AX$1,0,MATCH(SMALL(Matrix_Distance!$B132:$AX132,5),Matrix_Distance!$B132:$AX132,0))</f>
        <v>LITTLEPORT</v>
      </c>
      <c r="G133" s="1">
        <f>SMALL(Matrix_Distance!$B132:$AX132,1)/1000</f>
        <v>2.859550684023616</v>
      </c>
      <c r="H133" s="1">
        <f>SMALL(Matrix_Distance!$B132:$AX132,2)/1000</f>
        <v>6.7499827106445052</v>
      </c>
      <c r="I133" s="1">
        <f>SMALL(Matrix_Distance!$B132:$AX132,3)/1000</f>
        <v>14.461677986029125</v>
      </c>
      <c r="J133" s="1">
        <f>SMALL(Matrix_Distance!$B132:$AX132,4)/1000</f>
        <v>29.145153373183653</v>
      </c>
      <c r="K133" s="1">
        <f>SMALL(Matrix_Distance!$B132:$AX132,5)/1000</f>
        <v>30.552645628248005</v>
      </c>
      <c r="L133" t="str">
        <f>VLOOKUP(B133,'Station List'!$A$2:$B$51,2,0)</f>
        <v>Main</v>
      </c>
      <c r="M133" t="str">
        <f>VLOOKUP(C133,'Station List'!$A$2:$B$51,2,0)</f>
        <v>local</v>
      </c>
      <c r="N133" t="str">
        <f>VLOOKUP(D133,'Station List'!$A$2:$B$51,2,0)</f>
        <v>local</v>
      </c>
      <c r="O133" t="str">
        <f>VLOOKUP(E133,'Station List'!$A$2:$B$51,2,0)</f>
        <v>local</v>
      </c>
      <c r="P133" t="str">
        <f>VLOOKUP(F133,'Station List'!$A$2:$B$51,2,0)</f>
        <v>local</v>
      </c>
      <c r="Q133">
        <f t="shared" si="27"/>
        <v>1</v>
      </c>
      <c r="R133" s="1">
        <f t="shared" si="28"/>
        <v>3.8904320266208892</v>
      </c>
      <c r="S133" t="b">
        <f t="shared" ca="1" si="29"/>
        <v>1</v>
      </c>
      <c r="T133">
        <f t="shared" si="30"/>
        <v>1</v>
      </c>
      <c r="U133" s="1">
        <f t="shared" ca="1" si="31"/>
        <v>0</v>
      </c>
      <c r="V133">
        <f t="shared" ca="1" si="32"/>
        <v>100</v>
      </c>
      <c r="W133" t="str">
        <f t="shared" ca="1" si="33"/>
        <v/>
      </c>
      <c r="X133" s="1">
        <f t="shared" ca="1" si="26"/>
        <v>100</v>
      </c>
      <c r="Y133" s="1">
        <f t="shared" si="34"/>
        <v>0</v>
      </c>
      <c r="Z133" s="1">
        <f t="shared" si="35"/>
        <v>0</v>
      </c>
      <c r="AA133" s="1">
        <f t="shared" si="36"/>
        <v>0</v>
      </c>
      <c r="AB133" s="1">
        <f t="shared" si="37"/>
        <v>0</v>
      </c>
      <c r="AC133">
        <f t="shared" ca="1" si="38"/>
        <v>4</v>
      </c>
    </row>
    <row r="134" spans="1:29" x14ac:dyDescent="0.3">
      <c r="A134">
        <v>5115</v>
      </c>
      <c r="B134" t="str">
        <f>INDEX(Matrix_Distance!$B$1:$AX$1,0,MATCH(SMALL(Matrix_Distance!$B133:$AX133,1),Matrix_Distance!$B133:$AX133,0))</f>
        <v>WATLINGTON</v>
      </c>
      <c r="C134" t="str">
        <f>INDEX(Matrix_Distance!$B$1:$AX$1,0,MATCH(SMALL(Matrix_Distance!$B133:$AX133,2),Matrix_Distance!$B133:$AX133,0))</f>
        <v>DOWNHAM MARKET</v>
      </c>
      <c r="D134" t="str">
        <f>INDEX(Matrix_Distance!$B$1:$AX$1,0,MATCH(SMALL(Matrix_Distance!$B133:$AX133,3),Matrix_Distance!$B133:$AX133,0))</f>
        <v>KING'S LYNN</v>
      </c>
      <c r="E134" t="str">
        <f>INDEX(Matrix_Distance!$B$1:$AX$1,0,MATCH(SMALL(Matrix_Distance!$B133:$AX133,4),Matrix_Distance!$B133:$AX133,0))</f>
        <v>BRANDON</v>
      </c>
      <c r="F134" t="str">
        <f>INDEX(Matrix_Distance!$B$1:$AX$1,0,MATCH(SMALL(Matrix_Distance!$B133:$AX133,5),Matrix_Distance!$B133:$AX133,0))</f>
        <v>LITTLEPORT</v>
      </c>
      <c r="G134" s="1">
        <f>SMALL(Matrix_Distance!$B133:$AX133,1)/1000</f>
        <v>10.582969477136333</v>
      </c>
      <c r="H134" s="1">
        <f>SMALL(Matrix_Distance!$B133:$AX133,2)/1000</f>
        <v>13.114727549270693</v>
      </c>
      <c r="I134" s="1">
        <f>SMALL(Matrix_Distance!$B133:$AX133,3)/1000</f>
        <v>13.97773653330537</v>
      </c>
      <c r="J134" s="1">
        <f>SMALL(Matrix_Distance!$B133:$AX133,4)/1000</f>
        <v>23.475388559299692</v>
      </c>
      <c r="K134" s="1">
        <f>SMALL(Matrix_Distance!$B133:$AX133,5)/1000</f>
        <v>26.434048064670332</v>
      </c>
      <c r="L134" t="str">
        <f>VLOOKUP(B134,'Station List'!$A$2:$B$51,2,0)</f>
        <v>local</v>
      </c>
      <c r="M134" t="str">
        <f>VLOOKUP(C134,'Station List'!$A$2:$B$51,2,0)</f>
        <v>local</v>
      </c>
      <c r="N134" t="str">
        <f>VLOOKUP(D134,'Station List'!$A$2:$B$51,2,0)</f>
        <v>Main</v>
      </c>
      <c r="O134" t="str">
        <f>VLOOKUP(E134,'Station List'!$A$2:$B$51,2,0)</f>
        <v>local</v>
      </c>
      <c r="P134" t="str">
        <f>VLOOKUP(F134,'Station List'!$A$2:$B$51,2,0)</f>
        <v>local</v>
      </c>
      <c r="Q134">
        <f t="shared" si="27"/>
        <v>1</v>
      </c>
      <c r="R134" s="1">
        <f t="shared" si="28"/>
        <v>2.5317580721343607</v>
      </c>
      <c r="S134" t="b">
        <f t="shared" ca="1" si="29"/>
        <v>1</v>
      </c>
      <c r="T134">
        <f t="shared" si="30"/>
        <v>3</v>
      </c>
      <c r="U134" s="1">
        <f t="shared" ca="1" si="31"/>
        <v>3.3947670561690373</v>
      </c>
      <c r="V134">
        <f t="shared" ca="1" si="32"/>
        <v>77.263943036329522</v>
      </c>
      <c r="W134" t="str">
        <f t="shared" ca="1" si="33"/>
        <v/>
      </c>
      <c r="X134" s="1">
        <f t="shared" ca="1" si="26"/>
        <v>22.736056963670478</v>
      </c>
      <c r="Y134" s="1">
        <f t="shared" si="34"/>
        <v>0</v>
      </c>
      <c r="Z134" s="1">
        <f t="shared" ca="1" si="35"/>
        <v>77.263943036329522</v>
      </c>
      <c r="AA134" s="1">
        <f t="shared" si="36"/>
        <v>0</v>
      </c>
      <c r="AB134" s="1">
        <f t="shared" si="37"/>
        <v>0</v>
      </c>
      <c r="AC134">
        <f t="shared" ca="1" si="38"/>
        <v>3</v>
      </c>
    </row>
    <row r="135" spans="1:29" x14ac:dyDescent="0.3">
      <c r="A135">
        <v>5116</v>
      </c>
      <c r="B135" t="str">
        <f>INDEX(Matrix_Distance!$B$1:$AX$1,0,MATCH(SMALL(Matrix_Distance!$B134:$AX134,1),Matrix_Distance!$B134:$AX134,0))</f>
        <v>OULTON BROAD NORTH JN</v>
      </c>
      <c r="C135" t="str">
        <f>INDEX(Matrix_Distance!$B$1:$AX$1,0,MATCH(SMALL(Matrix_Distance!$B134:$AX134,2),Matrix_Distance!$B134:$AX134,0))</f>
        <v>SOMERLEYTON</v>
      </c>
      <c r="D135" t="str">
        <f>INDEX(Matrix_Distance!$B$1:$AX$1,0,MATCH(SMALL(Matrix_Distance!$B134:$AX134,3),Matrix_Distance!$B134:$AX134,0))</f>
        <v>HADDISCOE</v>
      </c>
      <c r="E135" t="str">
        <f>INDEX(Matrix_Distance!$B$1:$AX$1,0,MATCH(SMALL(Matrix_Distance!$B134:$AX134,4),Matrix_Distance!$B134:$AX134,0))</f>
        <v>LOWESTOFT</v>
      </c>
      <c r="F135" t="str">
        <f>INDEX(Matrix_Distance!$B$1:$AX$1,0,MATCH(SMALL(Matrix_Distance!$B134:$AX134,5),Matrix_Distance!$B134:$AX134,0))</f>
        <v>REEDHAM (NORFOLK)</v>
      </c>
      <c r="G135" s="1">
        <f>SMALL(Matrix_Distance!$B134:$AX134,1)/1000</f>
        <v>11.023721005767513</v>
      </c>
      <c r="H135" s="1">
        <f>SMALL(Matrix_Distance!$B134:$AX134,2)/1000</f>
        <v>11.106422293222954</v>
      </c>
      <c r="I135" s="1">
        <f>SMALL(Matrix_Distance!$B134:$AX134,3)/1000</f>
        <v>12.498586314895746</v>
      </c>
      <c r="J135" s="1">
        <f>SMALL(Matrix_Distance!$B134:$AX134,4)/1000</f>
        <v>12.784820465074997</v>
      </c>
      <c r="K135" s="1">
        <f>SMALL(Matrix_Distance!$B134:$AX134,5)/1000</f>
        <v>16.237660786101561</v>
      </c>
      <c r="L135" t="str">
        <f>VLOOKUP(B135,'Station List'!$A$2:$B$51,2,0)</f>
        <v>local</v>
      </c>
      <c r="M135" t="str">
        <f>VLOOKUP(C135,'Station List'!$A$2:$B$51,2,0)</f>
        <v>local</v>
      </c>
      <c r="N135" t="str">
        <f>VLOOKUP(D135,'Station List'!$A$2:$B$51,2,0)</f>
        <v>local</v>
      </c>
      <c r="O135" t="str">
        <f>VLOOKUP(E135,'Station List'!$A$2:$B$51,2,0)</f>
        <v>Main</v>
      </c>
      <c r="P135" t="str">
        <f>VLOOKUP(F135,'Station List'!$A$2:$B$51,2,0)</f>
        <v>local</v>
      </c>
      <c r="Q135">
        <f t="shared" si="27"/>
        <v>1</v>
      </c>
      <c r="R135" s="1">
        <f t="shared" si="28"/>
        <v>8.2701287455440919E-2</v>
      </c>
      <c r="S135" t="b">
        <f t="shared" ca="1" si="29"/>
        <v>1</v>
      </c>
      <c r="T135">
        <f t="shared" si="30"/>
        <v>4</v>
      </c>
      <c r="U135" s="1">
        <f t="shared" ca="1" si="31"/>
        <v>1.7610994593074842</v>
      </c>
      <c r="V135">
        <f t="shared" ca="1" si="32"/>
        <v>89.643767050676018</v>
      </c>
      <c r="W135" t="str">
        <f t="shared" ca="1" si="33"/>
        <v/>
      </c>
      <c r="X135" s="1">
        <f t="shared" ca="1" si="26"/>
        <v>10.356232949323982</v>
      </c>
      <c r="Y135" s="1">
        <f t="shared" si="34"/>
        <v>0</v>
      </c>
      <c r="Z135" s="1">
        <f t="shared" si="35"/>
        <v>0</v>
      </c>
      <c r="AA135" s="1">
        <f t="shared" ca="1" si="36"/>
        <v>89.643767050676018</v>
      </c>
      <c r="AB135" s="1">
        <f t="shared" si="37"/>
        <v>0</v>
      </c>
      <c r="AC135">
        <f t="shared" ca="1" si="38"/>
        <v>3</v>
      </c>
    </row>
    <row r="136" spans="1:29" x14ac:dyDescent="0.3">
      <c r="A136">
        <v>5117</v>
      </c>
      <c r="B136" t="str">
        <f>INDEX(Matrix_Distance!$B$1:$AX$1,0,MATCH(SMALL(Matrix_Distance!$B135:$AX135,1),Matrix_Distance!$B135:$AX135,0))</f>
        <v>WATERBCH</v>
      </c>
      <c r="C136" t="str">
        <f>INDEX(Matrix_Distance!$B$1:$AX$1,0,MATCH(SMALL(Matrix_Distance!$B135:$AX135,2),Matrix_Distance!$B135:$AX135,0))</f>
        <v>ELY</v>
      </c>
      <c r="D136" t="str">
        <f>INDEX(Matrix_Distance!$B$1:$AX$1,0,MATCH(SMALL(Matrix_Distance!$B135:$AX135,3),Matrix_Distance!$B135:$AX135,0))</f>
        <v>CAMBRIDGE</v>
      </c>
      <c r="E136" t="str">
        <f>INDEX(Matrix_Distance!$B$1:$AX$1,0,MATCH(SMALL(Matrix_Distance!$B135:$AX135,4),Matrix_Distance!$B135:$AX135,0))</f>
        <v>SHIPPEA HILL</v>
      </c>
      <c r="F136" t="str">
        <f>INDEX(Matrix_Distance!$B$1:$AX$1,0,MATCH(SMALL(Matrix_Distance!$B135:$AX135,5),Matrix_Distance!$B135:$AX135,0))</f>
        <v>LITTLEPORT</v>
      </c>
      <c r="G136" s="1">
        <f>SMALL(Matrix_Distance!$B135:$AX135,1)/1000</f>
        <v>12.531346576653252</v>
      </c>
      <c r="H136" s="1">
        <f>SMALL(Matrix_Distance!$B135:$AX135,2)/1000</f>
        <v>16.537386557893605</v>
      </c>
      <c r="I136" s="1">
        <f>SMALL(Matrix_Distance!$B135:$AX135,3)/1000</f>
        <v>18.128136503656396</v>
      </c>
      <c r="J136" s="1">
        <f>SMALL(Matrix_Distance!$B135:$AX135,4)/1000</f>
        <v>19.11599021557608</v>
      </c>
      <c r="K136" s="1">
        <f>SMALL(Matrix_Distance!$B135:$AX135,5)/1000</f>
        <v>22.992535902446665</v>
      </c>
      <c r="L136" t="str">
        <f>VLOOKUP(B136,'Station List'!$A$2:$B$51,2,0)</f>
        <v>local</v>
      </c>
      <c r="M136" t="str">
        <f>VLOOKUP(C136,'Station List'!$A$2:$B$51,2,0)</f>
        <v>Main</v>
      </c>
      <c r="N136" t="str">
        <f>VLOOKUP(D136,'Station List'!$A$2:$B$51,2,0)</f>
        <v>Main</v>
      </c>
      <c r="O136" t="str">
        <f>VLOOKUP(E136,'Station List'!$A$2:$B$51,2,0)</f>
        <v>local</v>
      </c>
      <c r="P136" t="str">
        <f>VLOOKUP(F136,'Station List'!$A$2:$B$51,2,0)</f>
        <v>local</v>
      </c>
      <c r="Q136">
        <f t="shared" si="27"/>
        <v>2</v>
      </c>
      <c r="R136" s="1">
        <f t="shared" si="28"/>
        <v>4.0060399812403524</v>
      </c>
      <c r="S136" t="b">
        <f t="shared" ca="1" si="29"/>
        <v>1</v>
      </c>
      <c r="T136">
        <f t="shared" si="30"/>
        <v>2</v>
      </c>
      <c r="U136" s="1">
        <f t="shared" ca="1" si="31"/>
        <v>4.0060399812403524</v>
      </c>
      <c r="V136">
        <f t="shared" ca="1" si="32"/>
        <v>71.945621928150132</v>
      </c>
      <c r="W136" t="str">
        <f t="shared" ca="1" si="33"/>
        <v/>
      </c>
      <c r="X136" s="1">
        <f t="shared" ca="1" si="26"/>
        <v>28.054378071849868</v>
      </c>
      <c r="Y136" s="1">
        <f t="shared" ca="1" si="34"/>
        <v>71.945621928150132</v>
      </c>
      <c r="Z136" s="1">
        <f t="shared" si="35"/>
        <v>0</v>
      </c>
      <c r="AA136" s="1">
        <f t="shared" si="36"/>
        <v>0</v>
      </c>
      <c r="AB136" s="1">
        <f t="shared" si="37"/>
        <v>0</v>
      </c>
      <c r="AC136">
        <f t="shared" ca="1" si="38"/>
        <v>3</v>
      </c>
    </row>
    <row r="137" spans="1:29" x14ac:dyDescent="0.3">
      <c r="A137">
        <v>5118</v>
      </c>
      <c r="B137" t="str">
        <f>INDEX(Matrix_Distance!$B$1:$AX$1,0,MATCH(SMALL(Matrix_Distance!$B136:$AX136,1),Matrix_Distance!$B136:$AX136,0))</f>
        <v>IPSWICH</v>
      </c>
      <c r="C137" t="str">
        <f>INDEX(Matrix_Distance!$B$1:$AX$1,0,MATCH(SMALL(Matrix_Distance!$B136:$AX136,2),Matrix_Distance!$B136:$AX136,0))</f>
        <v>DISS</v>
      </c>
      <c r="D137" t="str">
        <f>INDEX(Matrix_Distance!$B$1:$AX$1,0,MATCH(SMALL(Matrix_Distance!$B136:$AX136,3),Matrix_Distance!$B136:$AX136,0))</f>
        <v>HARLING ROAD</v>
      </c>
      <c r="E137" t="str">
        <f>INDEX(Matrix_Distance!$B$1:$AX$1,0,MATCH(SMALL(Matrix_Distance!$B136:$AX136,4),Matrix_Distance!$B136:$AX136,0))</f>
        <v>ECCLES ROAD</v>
      </c>
      <c r="F137" t="str">
        <f>INDEX(Matrix_Distance!$B$1:$AX$1,0,MATCH(SMALL(Matrix_Distance!$B136:$AX136,5),Matrix_Distance!$B136:$AX136,0))</f>
        <v>THETFORD</v>
      </c>
      <c r="G137" s="1">
        <f>SMALL(Matrix_Distance!$B136:$AX136,1)/1000</f>
        <v>15.203111727380012</v>
      </c>
      <c r="H137" s="1">
        <f>SMALL(Matrix_Distance!$B136:$AX136,2)/1000</f>
        <v>22.135924601506943</v>
      </c>
      <c r="I137" s="1">
        <f>SMALL(Matrix_Distance!$B136:$AX136,3)/1000</f>
        <v>32.454225711561811</v>
      </c>
      <c r="J137" s="1">
        <f>SMALL(Matrix_Distance!$B136:$AX136,4)/1000</f>
        <v>33.238199400069817</v>
      </c>
      <c r="K137" s="1">
        <f>SMALL(Matrix_Distance!$B136:$AX136,5)/1000</f>
        <v>34.559865177307934</v>
      </c>
      <c r="L137" t="str">
        <f>VLOOKUP(B137,'Station List'!$A$2:$B$51,2,0)</f>
        <v>Main</v>
      </c>
      <c r="M137" t="str">
        <f>VLOOKUP(C137,'Station List'!$A$2:$B$51,2,0)</f>
        <v>local</v>
      </c>
      <c r="N137" t="str">
        <f>VLOOKUP(D137,'Station List'!$A$2:$B$51,2,0)</f>
        <v>local</v>
      </c>
      <c r="O137" t="str">
        <f>VLOOKUP(E137,'Station List'!$A$2:$B$51,2,0)</f>
        <v>local</v>
      </c>
      <c r="P137" t="str">
        <f>VLOOKUP(F137,'Station List'!$A$2:$B$51,2,0)</f>
        <v>Main</v>
      </c>
      <c r="Q137">
        <f t="shared" si="27"/>
        <v>2</v>
      </c>
      <c r="R137" s="1">
        <f t="shared" si="28"/>
        <v>6.932812874126931</v>
      </c>
      <c r="S137" t="b">
        <f t="shared" ca="1" si="29"/>
        <v>1</v>
      </c>
      <c r="T137">
        <f t="shared" si="30"/>
        <v>1</v>
      </c>
      <c r="U137" s="1">
        <f t="shared" ca="1" si="31"/>
        <v>0</v>
      </c>
      <c r="V137">
        <f t="shared" ca="1" si="32"/>
        <v>100</v>
      </c>
      <c r="W137" t="str">
        <f t="shared" ca="1" si="33"/>
        <v/>
      </c>
      <c r="X137" s="1">
        <f t="shared" ca="1" si="26"/>
        <v>100</v>
      </c>
      <c r="Y137" s="1">
        <f t="shared" si="34"/>
        <v>0</v>
      </c>
      <c r="Z137" s="1">
        <f t="shared" si="35"/>
        <v>0</v>
      </c>
      <c r="AA137" s="1">
        <f t="shared" si="36"/>
        <v>0</v>
      </c>
      <c r="AB137" s="1">
        <f t="shared" si="37"/>
        <v>0</v>
      </c>
      <c r="AC137">
        <f t="shared" ca="1" si="38"/>
        <v>4</v>
      </c>
    </row>
    <row r="138" spans="1:29" x14ac:dyDescent="0.3">
      <c r="A138">
        <v>5119</v>
      </c>
      <c r="B138" t="str">
        <f>INDEX(Matrix_Distance!$B$1:$AX$1,0,MATCH(SMALL(Matrix_Distance!$B137:$AX137,1),Matrix_Distance!$B137:$AX137,0))</f>
        <v>KING'S LYNN</v>
      </c>
      <c r="C138" t="str">
        <f>INDEX(Matrix_Distance!$B$1:$AX$1,0,MATCH(SMALL(Matrix_Distance!$B137:$AX137,2),Matrix_Distance!$B137:$AX137,0))</f>
        <v>WATLINGTON</v>
      </c>
      <c r="D138" t="str">
        <f>INDEX(Matrix_Distance!$B$1:$AX$1,0,MATCH(SMALL(Matrix_Distance!$B137:$AX137,3),Matrix_Distance!$B137:$AX137,0))</f>
        <v>DOWNHAM MARKET</v>
      </c>
      <c r="E138" t="str">
        <f>INDEX(Matrix_Distance!$B$1:$AX$1,0,MATCH(SMALL(Matrix_Distance!$B137:$AX137,4),Matrix_Distance!$B137:$AX137,0))</f>
        <v>MARCH</v>
      </c>
      <c r="F138" t="str">
        <f>INDEX(Matrix_Distance!$B$1:$AX$1,0,MATCH(SMALL(Matrix_Distance!$B137:$AX137,5),Matrix_Distance!$B137:$AX137,0))</f>
        <v>LITTLEPORT</v>
      </c>
      <c r="G138" s="1">
        <f>SMALL(Matrix_Distance!$B137:$AX137,1)/1000</f>
        <v>2.4471971139448345</v>
      </c>
      <c r="H138" s="1">
        <f>SMALL(Matrix_Distance!$B137:$AX137,2)/1000</f>
        <v>9.3872811183004217</v>
      </c>
      <c r="I138" s="1">
        <f>SMALL(Matrix_Distance!$B137:$AX137,3)/1000</f>
        <v>17.035198900265279</v>
      </c>
      <c r="J138" s="1">
        <f>SMALL(Matrix_Distance!$B137:$AX137,4)/1000</f>
        <v>31.681182521275915</v>
      </c>
      <c r="K138" s="1">
        <f>SMALL(Matrix_Distance!$B137:$AX137,5)/1000</f>
        <v>33.101139465059234</v>
      </c>
      <c r="L138" t="str">
        <f>VLOOKUP(B138,'Station List'!$A$2:$B$51,2,0)</f>
        <v>Main</v>
      </c>
      <c r="M138" t="str">
        <f>VLOOKUP(C138,'Station List'!$A$2:$B$51,2,0)</f>
        <v>local</v>
      </c>
      <c r="N138" t="str">
        <f>VLOOKUP(D138,'Station List'!$A$2:$B$51,2,0)</f>
        <v>local</v>
      </c>
      <c r="O138" t="str">
        <f>VLOOKUP(E138,'Station List'!$A$2:$B$51,2,0)</f>
        <v>local</v>
      </c>
      <c r="P138" t="str">
        <f>VLOOKUP(F138,'Station List'!$A$2:$B$51,2,0)</f>
        <v>local</v>
      </c>
      <c r="Q138">
        <f t="shared" si="27"/>
        <v>1</v>
      </c>
      <c r="R138" s="1">
        <f t="shared" si="28"/>
        <v>6.9400840043555867</v>
      </c>
      <c r="S138" t="b">
        <f t="shared" ca="1" si="29"/>
        <v>1</v>
      </c>
      <c r="T138">
        <f t="shared" si="30"/>
        <v>1</v>
      </c>
      <c r="U138" s="1">
        <f t="shared" ca="1" si="31"/>
        <v>0</v>
      </c>
      <c r="V138">
        <f t="shared" ca="1" si="32"/>
        <v>100</v>
      </c>
      <c r="W138" t="str">
        <f t="shared" ca="1" si="33"/>
        <v/>
      </c>
      <c r="X138" s="1">
        <f t="shared" ca="1" si="26"/>
        <v>100</v>
      </c>
      <c r="Y138" s="1">
        <f t="shared" si="34"/>
        <v>0</v>
      </c>
      <c r="Z138" s="1">
        <f t="shared" si="35"/>
        <v>0</v>
      </c>
      <c r="AA138" s="1">
        <f t="shared" si="36"/>
        <v>0</v>
      </c>
      <c r="AB138" s="1">
        <f t="shared" si="37"/>
        <v>0</v>
      </c>
      <c r="AC138">
        <f t="shared" ca="1" si="38"/>
        <v>4</v>
      </c>
    </row>
    <row r="139" spans="1:29" x14ac:dyDescent="0.3">
      <c r="A139">
        <v>5120</v>
      </c>
      <c r="B139" t="str">
        <f>INDEX(Matrix_Distance!$B$1:$AX$1,0,MATCH(SMALL(Matrix_Distance!$B138:$AX138,1),Matrix_Distance!$B138:$AX138,0))</f>
        <v>SHERINGHAM</v>
      </c>
      <c r="C139" t="str">
        <f>INDEX(Matrix_Distance!$B$1:$AX$1,0,MATCH(SMALL(Matrix_Distance!$B138:$AX138,2),Matrix_Distance!$B138:$AX138,0))</f>
        <v>WEST RUNTON</v>
      </c>
      <c r="D139" t="str">
        <f>INDEX(Matrix_Distance!$B$1:$AX$1,0,MATCH(SMALL(Matrix_Distance!$B138:$AX138,3),Matrix_Distance!$B138:$AX138,0))</f>
        <v>CROMER</v>
      </c>
      <c r="E139" t="str">
        <f>INDEX(Matrix_Distance!$B$1:$AX$1,0,MATCH(SMALL(Matrix_Distance!$B138:$AX138,4),Matrix_Distance!$B138:$AX138,0))</f>
        <v>ROUGHTON ROAD</v>
      </c>
      <c r="F139" t="str">
        <f>INDEX(Matrix_Distance!$B$1:$AX$1,0,MATCH(SMALL(Matrix_Distance!$B138:$AX138,5),Matrix_Distance!$B138:$AX138,0))</f>
        <v>GUNTON</v>
      </c>
      <c r="G139" s="1">
        <f>SMALL(Matrix_Distance!$B138:$AX138,1)/1000</f>
        <v>19.791098320457163</v>
      </c>
      <c r="H139" s="1">
        <f>SMALL(Matrix_Distance!$B138:$AX138,2)/1000</f>
        <v>21.86590633160441</v>
      </c>
      <c r="I139" s="1">
        <f>SMALL(Matrix_Distance!$B138:$AX138,3)/1000</f>
        <v>24.767478115086774</v>
      </c>
      <c r="J139" s="1">
        <f>SMALL(Matrix_Distance!$B138:$AX138,4)/1000</f>
        <v>25.050714130812711</v>
      </c>
      <c r="K139" s="1">
        <f>SMALL(Matrix_Distance!$B138:$AX138,5)/1000</f>
        <v>28.223898766260096</v>
      </c>
      <c r="L139" t="str">
        <f>VLOOKUP(B139,'Station List'!$A$2:$B$51,2,0)</f>
        <v>Local</v>
      </c>
      <c r="M139" t="str">
        <f>VLOOKUP(C139,'Station List'!$A$2:$B$51,2,0)</f>
        <v>Local</v>
      </c>
      <c r="N139" t="str">
        <f>VLOOKUP(D139,'Station List'!$A$2:$B$51,2,0)</f>
        <v>local</v>
      </c>
      <c r="O139" t="str">
        <f>VLOOKUP(E139,'Station List'!$A$2:$B$51,2,0)</f>
        <v>local</v>
      </c>
      <c r="P139" t="str">
        <f>VLOOKUP(F139,'Station List'!$A$2:$B$51,2,0)</f>
        <v>local</v>
      </c>
      <c r="Q139">
        <f t="shared" si="27"/>
        <v>0</v>
      </c>
      <c r="R139" s="1">
        <f t="shared" si="28"/>
        <v>2.0748080111472476</v>
      </c>
      <c r="S139" t="b">
        <f t="shared" ca="1" si="29"/>
        <v>0</v>
      </c>
      <c r="T139" t="str">
        <f t="shared" si="30"/>
        <v/>
      </c>
      <c r="U139" s="1" t="str">
        <f t="shared" ca="1" si="31"/>
        <v/>
      </c>
      <c r="V139" t="str">
        <f t="shared" ca="1" si="32"/>
        <v/>
      </c>
      <c r="W139" t="str">
        <f t="shared" ca="1" si="33"/>
        <v/>
      </c>
      <c r="X139" s="1">
        <f t="shared" ca="1" si="26"/>
        <v>100</v>
      </c>
      <c r="Y139" s="1">
        <f t="shared" ca="1" si="34"/>
        <v>0</v>
      </c>
      <c r="Z139" s="1">
        <f t="shared" si="35"/>
        <v>0</v>
      </c>
      <c r="AA139" s="1">
        <f t="shared" si="36"/>
        <v>0</v>
      </c>
      <c r="AB139" s="1">
        <f t="shared" si="37"/>
        <v>0</v>
      </c>
      <c r="AC139">
        <f t="shared" ca="1" si="38"/>
        <v>4</v>
      </c>
    </row>
    <row r="140" spans="1:29" x14ac:dyDescent="0.3">
      <c r="A140">
        <v>5121</v>
      </c>
      <c r="B140" t="str">
        <f>INDEX(Matrix_Distance!$B$1:$AX$1,0,MATCH(SMALL(Matrix_Distance!$B139:$AX139,1),Matrix_Distance!$B139:$AX139,0))</f>
        <v>ROUGHTON ROAD</v>
      </c>
      <c r="C140" t="str">
        <f>INDEX(Matrix_Distance!$B$1:$AX$1,0,MATCH(SMALL(Matrix_Distance!$B139:$AX139,2),Matrix_Distance!$B139:$AX139,0))</f>
        <v>WEST RUNTON</v>
      </c>
      <c r="D140" t="str">
        <f>INDEX(Matrix_Distance!$B$1:$AX$1,0,MATCH(SMALL(Matrix_Distance!$B139:$AX139,3),Matrix_Distance!$B139:$AX139,0))</f>
        <v>CROMER</v>
      </c>
      <c r="E140" t="str">
        <f>INDEX(Matrix_Distance!$B$1:$AX$1,0,MATCH(SMALL(Matrix_Distance!$B139:$AX139,4),Matrix_Distance!$B139:$AX139,0))</f>
        <v>SHERINGHAM</v>
      </c>
      <c r="F140" t="str">
        <f>INDEX(Matrix_Distance!$B$1:$AX$1,0,MATCH(SMALL(Matrix_Distance!$B139:$AX139,5),Matrix_Distance!$B139:$AX139,0))</f>
        <v>GUNTON</v>
      </c>
      <c r="G140" s="1">
        <f>SMALL(Matrix_Distance!$B139:$AX139,1)/1000</f>
        <v>6.3379149839438469</v>
      </c>
      <c r="H140" s="1">
        <f>SMALL(Matrix_Distance!$B139:$AX139,2)/1000</f>
        <v>6.3576326209132379</v>
      </c>
      <c r="I140" s="1">
        <f>SMALL(Matrix_Distance!$B139:$AX139,3)/1000</f>
        <v>7.0111463756863763</v>
      </c>
      <c r="J140" s="1">
        <f>SMALL(Matrix_Distance!$B139:$AX139,4)/1000</f>
        <v>7.0522860641071583</v>
      </c>
      <c r="K140" s="1">
        <f>SMALL(Matrix_Distance!$B139:$AX139,5)/1000</f>
        <v>8.11237063305785</v>
      </c>
      <c r="L140" t="str">
        <f>VLOOKUP(B140,'Station List'!$A$2:$B$51,2,0)</f>
        <v>local</v>
      </c>
      <c r="M140" t="str">
        <f>VLOOKUP(C140,'Station List'!$A$2:$B$51,2,0)</f>
        <v>Local</v>
      </c>
      <c r="N140" t="str">
        <f>VLOOKUP(D140,'Station List'!$A$2:$B$51,2,0)</f>
        <v>local</v>
      </c>
      <c r="O140" t="str">
        <f>VLOOKUP(E140,'Station List'!$A$2:$B$51,2,0)</f>
        <v>Local</v>
      </c>
      <c r="P140" t="str">
        <f>VLOOKUP(F140,'Station List'!$A$2:$B$51,2,0)</f>
        <v>local</v>
      </c>
      <c r="Q140">
        <f t="shared" si="27"/>
        <v>0</v>
      </c>
      <c r="R140" s="1">
        <f t="shared" si="28"/>
        <v>1.9717636969390995E-2</v>
      </c>
      <c r="S140" t="b">
        <f t="shared" ca="1" si="29"/>
        <v>1</v>
      </c>
      <c r="T140" t="str">
        <f t="shared" si="30"/>
        <v/>
      </c>
      <c r="U140" s="1" t="str">
        <f t="shared" ca="1" si="31"/>
        <v/>
      </c>
      <c r="V140" t="str">
        <f t="shared" ca="1" si="32"/>
        <v/>
      </c>
      <c r="W140">
        <f t="shared" ca="1" si="33"/>
        <v>49.507059075765227</v>
      </c>
      <c r="X140" s="1">
        <f t="shared" ca="1" si="26"/>
        <v>50.492940924234773</v>
      </c>
      <c r="Y140" s="1">
        <f t="shared" ca="1" si="34"/>
        <v>49.507059075765227</v>
      </c>
      <c r="Z140" s="1">
        <f t="shared" si="35"/>
        <v>0</v>
      </c>
      <c r="AA140" s="1">
        <f t="shared" si="36"/>
        <v>0</v>
      </c>
      <c r="AB140" s="1">
        <f t="shared" si="37"/>
        <v>0</v>
      </c>
      <c r="AC140">
        <f t="shared" ca="1" si="38"/>
        <v>3</v>
      </c>
    </row>
    <row r="141" spans="1:29" x14ac:dyDescent="0.3">
      <c r="A141">
        <v>5122</v>
      </c>
      <c r="B141" t="str">
        <f>INDEX(Matrix_Distance!$B$1:$AX$1,0,MATCH(SMALL(Matrix_Distance!$B140:$AX140,1),Matrix_Distance!$B140:$AX140,0))</f>
        <v>NORTH WALSHAM</v>
      </c>
      <c r="C141" t="str">
        <f>INDEX(Matrix_Distance!$B$1:$AX$1,0,MATCH(SMALL(Matrix_Distance!$B140:$AX140,2),Matrix_Distance!$B140:$AX140,0))</f>
        <v>WORSTEAD</v>
      </c>
      <c r="D141" t="str">
        <f>INDEX(Matrix_Distance!$B$1:$AX$1,0,MATCH(SMALL(Matrix_Distance!$B140:$AX140,3),Matrix_Distance!$B140:$AX140,0))</f>
        <v>GUNTON</v>
      </c>
      <c r="E141" t="str">
        <f>INDEX(Matrix_Distance!$B$1:$AX$1,0,MATCH(SMALL(Matrix_Distance!$B140:$AX140,4),Matrix_Distance!$B140:$AX140,0))</f>
        <v>HOVETON &amp; WROXHAM</v>
      </c>
      <c r="F141" t="str">
        <f>INDEX(Matrix_Distance!$B$1:$AX$1,0,MATCH(SMALL(Matrix_Distance!$B140:$AX140,5),Matrix_Distance!$B140:$AX140,0))</f>
        <v>ROUGHTON ROAD</v>
      </c>
      <c r="G141" s="1">
        <f>SMALL(Matrix_Distance!$B140:$AX140,1)/1000</f>
        <v>1.6653723206538964</v>
      </c>
      <c r="H141" s="1">
        <f>SMALL(Matrix_Distance!$B140:$AX140,2)/1000</f>
        <v>3.9720678924837021</v>
      </c>
      <c r="I141" s="1">
        <f>SMALL(Matrix_Distance!$B140:$AX140,3)/1000</f>
        <v>7.1481254807187424</v>
      </c>
      <c r="J141" s="1">
        <f>SMALL(Matrix_Distance!$B140:$AX140,4)/1000</f>
        <v>10.879442768616435</v>
      </c>
      <c r="K141" s="1">
        <f>SMALL(Matrix_Distance!$B140:$AX140,5)/1000</f>
        <v>13.772757752305827</v>
      </c>
      <c r="L141" t="str">
        <f>VLOOKUP(B141,'Station List'!$A$2:$B$51,2,0)</f>
        <v>local</v>
      </c>
      <c r="M141" t="str">
        <f>VLOOKUP(C141,'Station List'!$A$2:$B$51,2,0)</f>
        <v>local</v>
      </c>
      <c r="N141" t="str">
        <f>VLOOKUP(D141,'Station List'!$A$2:$B$51,2,0)</f>
        <v>local</v>
      </c>
      <c r="O141" t="str">
        <f>VLOOKUP(E141,'Station List'!$A$2:$B$51,2,0)</f>
        <v>local</v>
      </c>
      <c r="P141" t="str">
        <f>VLOOKUP(F141,'Station List'!$A$2:$B$51,2,0)</f>
        <v>local</v>
      </c>
      <c r="Q141">
        <f t="shared" si="27"/>
        <v>0</v>
      </c>
      <c r="R141" s="1">
        <f t="shared" si="28"/>
        <v>2.3066955718298057</v>
      </c>
      <c r="S141" t="b">
        <f t="shared" ca="1" si="29"/>
        <v>0</v>
      </c>
      <c r="T141" t="str">
        <f t="shared" si="30"/>
        <v/>
      </c>
      <c r="U141" s="1" t="str">
        <f t="shared" ca="1" si="31"/>
        <v/>
      </c>
      <c r="V141" t="str">
        <f t="shared" ca="1" si="32"/>
        <v/>
      </c>
      <c r="W141" t="str">
        <f t="shared" ca="1" si="33"/>
        <v/>
      </c>
      <c r="X141" s="1">
        <f t="shared" ca="1" si="26"/>
        <v>100</v>
      </c>
      <c r="Y141" s="1">
        <f t="shared" ca="1" si="34"/>
        <v>0</v>
      </c>
      <c r="Z141" s="1">
        <f t="shared" si="35"/>
        <v>0</v>
      </c>
      <c r="AA141" s="1">
        <f t="shared" si="36"/>
        <v>0</v>
      </c>
      <c r="AB141" s="1">
        <f t="shared" si="37"/>
        <v>0</v>
      </c>
      <c r="AC141">
        <f t="shared" ca="1" si="38"/>
        <v>4</v>
      </c>
    </row>
    <row r="142" spans="1:29" x14ac:dyDescent="0.3">
      <c r="A142">
        <v>5124</v>
      </c>
      <c r="B142" t="str">
        <f>INDEX(Matrix_Distance!$B$1:$AX$1,0,MATCH(SMALL(Matrix_Distance!$B141:$AX141,1),Matrix_Distance!$B141:$AX141,0))</f>
        <v>HOVETON &amp; WROXHAM</v>
      </c>
      <c r="C142" t="str">
        <f>INDEX(Matrix_Distance!$B$1:$AX$1,0,MATCH(SMALL(Matrix_Distance!$B141:$AX141,2),Matrix_Distance!$B141:$AX141,0))</f>
        <v>WORSTEAD</v>
      </c>
      <c r="D142" t="str">
        <f>INDEX(Matrix_Distance!$B$1:$AX$1,0,MATCH(SMALL(Matrix_Distance!$B141:$AX141,3),Matrix_Distance!$B141:$AX141,0))</f>
        <v>SALHOUSE</v>
      </c>
      <c r="E142" t="str">
        <f>INDEX(Matrix_Distance!$B$1:$AX$1,0,MATCH(SMALL(Matrix_Distance!$B141:$AX141,4),Matrix_Distance!$B141:$AX141,0))</f>
        <v>ACLE</v>
      </c>
      <c r="F142" t="str">
        <f>INDEX(Matrix_Distance!$B$1:$AX$1,0,MATCH(SMALL(Matrix_Distance!$B141:$AX141,5),Matrix_Distance!$B141:$AX141,0))</f>
        <v>NORTH WALSHAM</v>
      </c>
      <c r="G142" s="1">
        <f>SMALL(Matrix_Distance!$B141:$AX141,1)/1000</f>
        <v>9.0750158102121627</v>
      </c>
      <c r="H142" s="1">
        <f>SMALL(Matrix_Distance!$B141:$AX141,2)/1000</f>
        <v>9.2999869323833408</v>
      </c>
      <c r="I142" s="1">
        <f>SMALL(Matrix_Distance!$B141:$AX141,3)/1000</f>
        <v>12.346418229794429</v>
      </c>
      <c r="J142" s="1">
        <f>SMALL(Matrix_Distance!$B141:$AX141,4)/1000</f>
        <v>12.477069228632976</v>
      </c>
      <c r="K142" s="1">
        <f>SMALL(Matrix_Distance!$B141:$AX141,5)/1000</f>
        <v>12.66129069117367</v>
      </c>
      <c r="L142" t="str">
        <f>VLOOKUP(B142,'Station List'!$A$2:$B$51,2,0)</f>
        <v>local</v>
      </c>
      <c r="M142" t="str">
        <f>VLOOKUP(C142,'Station List'!$A$2:$B$51,2,0)</f>
        <v>local</v>
      </c>
      <c r="N142" t="str">
        <f>VLOOKUP(D142,'Station List'!$A$2:$B$51,2,0)</f>
        <v>local</v>
      </c>
      <c r="O142" t="str">
        <f>VLOOKUP(E142,'Station List'!$A$2:$B$51,2,0)</f>
        <v>local</v>
      </c>
      <c r="P142" t="str">
        <f>VLOOKUP(F142,'Station List'!$A$2:$B$51,2,0)</f>
        <v>local</v>
      </c>
      <c r="Q142">
        <f t="shared" si="27"/>
        <v>0</v>
      </c>
      <c r="R142" s="1">
        <f t="shared" si="28"/>
        <v>0.2249711221711781</v>
      </c>
      <c r="S142" t="b">
        <f t="shared" ca="1" si="29"/>
        <v>1</v>
      </c>
      <c r="T142" t="str">
        <f t="shared" si="30"/>
        <v/>
      </c>
      <c r="U142" s="1" t="str">
        <f t="shared" ca="1" si="31"/>
        <v/>
      </c>
      <c r="V142" t="str">
        <f t="shared" ca="1" si="32"/>
        <v/>
      </c>
      <c r="W142">
        <f t="shared" ca="1" si="33"/>
        <v>44.375721945720549</v>
      </c>
      <c r="X142" s="1">
        <f t="shared" ca="1" si="26"/>
        <v>55.624278054279451</v>
      </c>
      <c r="Y142" s="1">
        <f t="shared" ca="1" si="34"/>
        <v>44.375721945720549</v>
      </c>
      <c r="Z142" s="1">
        <f t="shared" si="35"/>
        <v>0</v>
      </c>
      <c r="AA142" s="1">
        <f t="shared" si="36"/>
        <v>0</v>
      </c>
      <c r="AB142" s="1">
        <f t="shared" si="37"/>
        <v>0</v>
      </c>
      <c r="AC142">
        <f t="shared" ca="1" si="38"/>
        <v>3</v>
      </c>
    </row>
    <row r="143" spans="1:29" x14ac:dyDescent="0.3">
      <c r="A143">
        <v>5125</v>
      </c>
      <c r="B143" t="str">
        <f>INDEX(Matrix_Distance!$B$1:$AX$1,0,MATCH(SMALL(Matrix_Distance!$B142:$AX142,1),Matrix_Distance!$B142:$AX142,0))</f>
        <v>HOVETON &amp; WROXHAM</v>
      </c>
      <c r="C143" t="str">
        <f>INDEX(Matrix_Distance!$B$1:$AX$1,0,MATCH(SMALL(Matrix_Distance!$B142:$AX142,2),Matrix_Distance!$B142:$AX142,0))</f>
        <v>SALHOUSE</v>
      </c>
      <c r="D143" t="str">
        <f>INDEX(Matrix_Distance!$B$1:$AX$1,0,MATCH(SMALL(Matrix_Distance!$B142:$AX142,3),Matrix_Distance!$B142:$AX142,0))</f>
        <v>WORSTEAD</v>
      </c>
      <c r="E143" t="str">
        <f>INDEX(Matrix_Distance!$B$1:$AX$1,0,MATCH(SMALL(Matrix_Distance!$B142:$AX142,4),Matrix_Distance!$B142:$AX142,0))</f>
        <v>NORWICH</v>
      </c>
      <c r="F143" t="str">
        <f>INDEX(Matrix_Distance!$B$1:$AX$1,0,MATCH(SMALL(Matrix_Distance!$B142:$AX142,5),Matrix_Distance!$B142:$AX142,0))</f>
        <v>NORTH WALSHAM</v>
      </c>
      <c r="G143" s="1">
        <f>SMALL(Matrix_Distance!$B142:$AX142,1)/1000</f>
        <v>9.8990428322944162</v>
      </c>
      <c r="H143" s="1">
        <f>SMALL(Matrix_Distance!$B142:$AX142,2)/1000</f>
        <v>10.676317832708019</v>
      </c>
      <c r="I143" s="1">
        <f>SMALL(Matrix_Distance!$B142:$AX142,3)/1000</f>
        <v>10.693540851490646</v>
      </c>
      <c r="J143" s="1">
        <f>SMALL(Matrix_Distance!$B142:$AX142,4)/1000</f>
        <v>12.130200492675295</v>
      </c>
      <c r="K143" s="1">
        <f>SMALL(Matrix_Distance!$B142:$AX142,5)/1000</f>
        <v>12.428139460369744</v>
      </c>
      <c r="L143" t="str">
        <f>VLOOKUP(B143,'Station List'!$A$2:$B$51,2,0)</f>
        <v>local</v>
      </c>
      <c r="M143" t="str">
        <f>VLOOKUP(C143,'Station List'!$A$2:$B$51,2,0)</f>
        <v>local</v>
      </c>
      <c r="N143" t="str">
        <f>VLOOKUP(D143,'Station List'!$A$2:$B$51,2,0)</f>
        <v>local</v>
      </c>
      <c r="O143" t="str">
        <f>VLOOKUP(E143,'Station List'!$A$2:$B$51,2,0)</f>
        <v>Main</v>
      </c>
      <c r="P143" t="str">
        <f>VLOOKUP(F143,'Station List'!$A$2:$B$51,2,0)</f>
        <v>local</v>
      </c>
      <c r="Q143">
        <f t="shared" si="27"/>
        <v>1</v>
      </c>
      <c r="R143" s="1">
        <f t="shared" si="28"/>
        <v>0.77727500041360287</v>
      </c>
      <c r="S143" t="b">
        <f t="shared" ca="1" si="29"/>
        <v>1</v>
      </c>
      <c r="T143">
        <f t="shared" si="30"/>
        <v>4</v>
      </c>
      <c r="U143" s="1">
        <f t="shared" ca="1" si="31"/>
        <v>2.2311576603808785</v>
      </c>
      <c r="V143">
        <f t="shared" ca="1" si="32"/>
        <v>86.355179445357464</v>
      </c>
      <c r="W143" t="str">
        <f t="shared" ca="1" si="33"/>
        <v/>
      </c>
      <c r="X143" s="1">
        <f t="shared" ca="1" si="26"/>
        <v>13.644820554642536</v>
      </c>
      <c r="Y143" s="1">
        <f t="shared" si="34"/>
        <v>0</v>
      </c>
      <c r="Z143" s="1">
        <f t="shared" si="35"/>
        <v>0</v>
      </c>
      <c r="AA143" s="1">
        <f t="shared" ca="1" si="36"/>
        <v>86.355179445357464</v>
      </c>
      <c r="AB143" s="1">
        <f t="shared" si="37"/>
        <v>0</v>
      </c>
      <c r="AC143">
        <f t="shared" ca="1" si="38"/>
        <v>3</v>
      </c>
    </row>
    <row r="144" spans="1:29" x14ac:dyDescent="0.3">
      <c r="A144">
        <v>5126</v>
      </c>
      <c r="B144" t="str">
        <f>INDEX(Matrix_Distance!$B$1:$AX$1,0,MATCH(SMALL(Matrix_Distance!$B143:$AX143,1),Matrix_Distance!$B143:$AX143,0))</f>
        <v>ATTLEBOROUGH</v>
      </c>
      <c r="C144" t="str">
        <f>INDEX(Matrix_Distance!$B$1:$AX$1,0,MATCH(SMALL(Matrix_Distance!$B143:$AX143,2),Matrix_Distance!$B143:$AX143,0))</f>
        <v>WYMONDHAM</v>
      </c>
      <c r="D144" t="str">
        <f>INDEX(Matrix_Distance!$B$1:$AX$1,0,MATCH(SMALL(Matrix_Distance!$B143:$AX143,3),Matrix_Distance!$B143:$AX143,0))</f>
        <v>SPOONER ROW</v>
      </c>
      <c r="E144" t="str">
        <f>INDEX(Matrix_Distance!$B$1:$AX$1,0,MATCH(SMALL(Matrix_Distance!$B143:$AX143,4),Matrix_Distance!$B143:$AX143,0))</f>
        <v>ECCLES ROAD</v>
      </c>
      <c r="F144" t="str">
        <f>INDEX(Matrix_Distance!$B$1:$AX$1,0,MATCH(SMALL(Matrix_Distance!$B143:$AX143,5),Matrix_Distance!$B143:$AX143,0))</f>
        <v>HARLING ROAD</v>
      </c>
      <c r="G144" s="1">
        <f>SMALL(Matrix_Distance!$B143:$AX143,1)/1000</f>
        <v>16.664312711480175</v>
      </c>
      <c r="H144" s="1">
        <f>SMALL(Matrix_Distance!$B143:$AX143,2)/1000</f>
        <v>16.995378744523482</v>
      </c>
      <c r="I144" s="1">
        <f>SMALL(Matrix_Distance!$B143:$AX143,3)/1000</f>
        <v>17.406446233005166</v>
      </c>
      <c r="J144" s="1">
        <f>SMALL(Matrix_Distance!$B143:$AX143,4)/1000</f>
        <v>19.943198760449615</v>
      </c>
      <c r="K144" s="1">
        <f>SMALL(Matrix_Distance!$B143:$AX143,5)/1000</f>
        <v>21.367380434133693</v>
      </c>
      <c r="L144" t="str">
        <f>VLOOKUP(B144,'Station List'!$A$2:$B$51,2,0)</f>
        <v>local</v>
      </c>
      <c r="M144" t="str">
        <f>VLOOKUP(C144,'Station List'!$A$2:$B$51,2,0)</f>
        <v>local</v>
      </c>
      <c r="N144" t="str">
        <f>VLOOKUP(D144,'Station List'!$A$2:$B$51,2,0)</f>
        <v>local</v>
      </c>
      <c r="O144" t="str">
        <f>VLOOKUP(E144,'Station List'!$A$2:$B$51,2,0)</f>
        <v>local</v>
      </c>
      <c r="P144" t="str">
        <f>VLOOKUP(F144,'Station List'!$A$2:$B$51,2,0)</f>
        <v>local</v>
      </c>
      <c r="Q144">
        <f t="shared" si="27"/>
        <v>0</v>
      </c>
      <c r="R144" s="1">
        <f t="shared" si="28"/>
        <v>0.33106603304330662</v>
      </c>
      <c r="S144" t="b">
        <f t="shared" ca="1" si="29"/>
        <v>1</v>
      </c>
      <c r="T144" t="str">
        <f t="shared" si="30"/>
        <v/>
      </c>
      <c r="U144" s="1" t="str">
        <f t="shared" ca="1" si="31"/>
        <v/>
      </c>
      <c r="V144" t="str">
        <f t="shared" ca="1" si="32"/>
        <v/>
      </c>
      <c r="W144">
        <f t="shared" ca="1" si="33"/>
        <v>41.723349173917335</v>
      </c>
      <c r="X144" s="1">
        <f t="shared" ca="1" si="26"/>
        <v>58.276650826082665</v>
      </c>
      <c r="Y144" s="1">
        <f t="shared" ca="1" si="34"/>
        <v>41.723349173917335</v>
      </c>
      <c r="Z144" s="1">
        <f t="shared" si="35"/>
        <v>0</v>
      </c>
      <c r="AA144" s="1">
        <f t="shared" si="36"/>
        <v>0</v>
      </c>
      <c r="AB144" s="1">
        <f t="shared" si="37"/>
        <v>0</v>
      </c>
      <c r="AC144">
        <f t="shared" ca="1" si="38"/>
        <v>3</v>
      </c>
    </row>
    <row r="145" spans="1:29" x14ac:dyDescent="0.3">
      <c r="A145">
        <v>5127</v>
      </c>
      <c r="B145" t="str">
        <f>INDEX(Matrix_Distance!$B$1:$AX$1,0,MATCH(SMALL(Matrix_Distance!$B144:$AX144,1),Matrix_Distance!$B144:$AX144,0))</f>
        <v>KING'S LYNN</v>
      </c>
      <c r="C145" t="str">
        <f>INDEX(Matrix_Distance!$B$1:$AX$1,0,MATCH(SMALL(Matrix_Distance!$B144:$AX144,2),Matrix_Distance!$B144:$AX144,0))</f>
        <v>WATLINGTON</v>
      </c>
      <c r="D145" t="str">
        <f>INDEX(Matrix_Distance!$B$1:$AX$1,0,MATCH(SMALL(Matrix_Distance!$B144:$AX144,3),Matrix_Distance!$B144:$AX144,0))</f>
        <v>ATTLEBOROUGH</v>
      </c>
      <c r="E145" t="str">
        <f>INDEX(Matrix_Distance!$B$1:$AX$1,0,MATCH(SMALL(Matrix_Distance!$B144:$AX144,4),Matrix_Distance!$B144:$AX144,0))</f>
        <v>WYMONDHAM</v>
      </c>
      <c r="F145" t="str">
        <f>INDEX(Matrix_Distance!$B$1:$AX$1,0,MATCH(SMALL(Matrix_Distance!$B144:$AX144,5),Matrix_Distance!$B144:$AX144,0))</f>
        <v>DOWNHAM MARKET</v>
      </c>
      <c r="G145" s="1">
        <f>SMALL(Matrix_Distance!$B144:$AX144,1)/1000</f>
        <v>24.499269277562121</v>
      </c>
      <c r="H145" s="1">
        <f>SMALL(Matrix_Distance!$B144:$AX144,2)/1000</f>
        <v>26.268355793882456</v>
      </c>
      <c r="I145" s="1">
        <f>SMALL(Matrix_Distance!$B144:$AX144,3)/1000</f>
        <v>29.145544514144859</v>
      </c>
      <c r="J145" s="1">
        <f>SMALL(Matrix_Distance!$B144:$AX144,4)/1000</f>
        <v>29.791503157944227</v>
      </c>
      <c r="K145" s="1">
        <f>SMALL(Matrix_Distance!$B144:$AX144,5)/1000</f>
        <v>29.988358430757753</v>
      </c>
      <c r="L145" t="str">
        <f>VLOOKUP(B145,'Station List'!$A$2:$B$51,2,0)</f>
        <v>Main</v>
      </c>
      <c r="M145" t="str">
        <f>VLOOKUP(C145,'Station List'!$A$2:$B$51,2,0)</f>
        <v>local</v>
      </c>
      <c r="N145" t="str">
        <f>VLOOKUP(D145,'Station List'!$A$2:$B$51,2,0)</f>
        <v>local</v>
      </c>
      <c r="O145" t="str">
        <f>VLOOKUP(E145,'Station List'!$A$2:$B$51,2,0)</f>
        <v>local</v>
      </c>
      <c r="P145" t="str">
        <f>VLOOKUP(F145,'Station List'!$A$2:$B$51,2,0)</f>
        <v>local</v>
      </c>
      <c r="Q145">
        <f t="shared" si="27"/>
        <v>1</v>
      </c>
      <c r="R145" s="1">
        <f t="shared" si="28"/>
        <v>1.7690865163203355</v>
      </c>
      <c r="S145" t="b">
        <f t="shared" ca="1" si="29"/>
        <v>1</v>
      </c>
      <c r="T145">
        <f t="shared" si="30"/>
        <v>1</v>
      </c>
      <c r="U145" s="1">
        <f t="shared" ca="1" si="31"/>
        <v>0</v>
      </c>
      <c r="V145">
        <f t="shared" ca="1" si="32"/>
        <v>100</v>
      </c>
      <c r="W145" t="str">
        <f t="shared" ca="1" si="33"/>
        <v/>
      </c>
      <c r="X145" s="1">
        <f t="shared" ca="1" si="26"/>
        <v>100</v>
      </c>
      <c r="Y145" s="1">
        <f t="shared" si="34"/>
        <v>0</v>
      </c>
      <c r="Z145" s="1">
        <f t="shared" si="35"/>
        <v>0</v>
      </c>
      <c r="AA145" s="1">
        <f t="shared" si="36"/>
        <v>0</v>
      </c>
      <c r="AB145" s="1">
        <f t="shared" si="37"/>
        <v>0</v>
      </c>
      <c r="AC145">
        <f t="shared" ca="1" si="38"/>
        <v>4</v>
      </c>
    </row>
    <row r="146" spans="1:29" x14ac:dyDescent="0.3">
      <c r="A146">
        <v>5128</v>
      </c>
      <c r="B146" t="str">
        <f>INDEX(Matrix_Distance!$B$1:$AX$1,0,MATCH(SMALL(Matrix_Distance!$B145:$AX145,1),Matrix_Distance!$B145:$AX145,0))</f>
        <v>WYMONDHAM</v>
      </c>
      <c r="C146" t="str">
        <f>INDEX(Matrix_Distance!$B$1:$AX$1,0,MATCH(SMALL(Matrix_Distance!$B145:$AX145,2),Matrix_Distance!$B145:$AX145,0))</f>
        <v>NORWICH</v>
      </c>
      <c r="D146" t="str">
        <f>INDEX(Matrix_Distance!$B$1:$AX$1,0,MATCH(SMALL(Matrix_Distance!$B145:$AX145,3),Matrix_Distance!$B145:$AX145,0))</f>
        <v>NORTH WALSHAM</v>
      </c>
      <c r="E146" t="str">
        <f>INDEX(Matrix_Distance!$B$1:$AX$1,0,MATCH(SMALL(Matrix_Distance!$B145:$AX145,4),Matrix_Distance!$B145:$AX145,0))</f>
        <v>WORSTEAD</v>
      </c>
      <c r="F146" t="str">
        <f>INDEX(Matrix_Distance!$B$1:$AX$1,0,MATCH(SMALL(Matrix_Distance!$B145:$AX145,5),Matrix_Distance!$B145:$AX145,0))</f>
        <v>GUNTON</v>
      </c>
      <c r="G146" s="1">
        <f>SMALL(Matrix_Distance!$B145:$AX145,1)/1000</f>
        <v>20.633830531188327</v>
      </c>
      <c r="H146" s="1">
        <f>SMALL(Matrix_Distance!$B145:$AX145,2)/1000</f>
        <v>21.171585143595149</v>
      </c>
      <c r="I146" s="1">
        <f>SMALL(Matrix_Distance!$B145:$AX145,3)/1000</f>
        <v>22.818346217164784</v>
      </c>
      <c r="J146" s="1">
        <f>SMALL(Matrix_Distance!$B145:$AX145,4)/1000</f>
        <v>23.050769372029606</v>
      </c>
      <c r="K146" s="1">
        <f>SMALL(Matrix_Distance!$B145:$AX145,5)/1000</f>
        <v>23.204403270674717</v>
      </c>
      <c r="L146" t="str">
        <f>VLOOKUP(B146,'Station List'!$A$2:$B$51,2,0)</f>
        <v>local</v>
      </c>
      <c r="M146" t="str">
        <f>VLOOKUP(C146,'Station List'!$A$2:$B$51,2,0)</f>
        <v>Main</v>
      </c>
      <c r="N146" t="str">
        <f>VLOOKUP(D146,'Station List'!$A$2:$B$51,2,0)</f>
        <v>local</v>
      </c>
      <c r="O146" t="str">
        <f>VLOOKUP(E146,'Station List'!$A$2:$B$51,2,0)</f>
        <v>local</v>
      </c>
      <c r="P146" t="str">
        <f>VLOOKUP(F146,'Station List'!$A$2:$B$51,2,0)</f>
        <v>local</v>
      </c>
      <c r="Q146">
        <f t="shared" si="27"/>
        <v>1</v>
      </c>
      <c r="R146" s="1">
        <f t="shared" si="28"/>
        <v>0.53775461240682176</v>
      </c>
      <c r="S146" t="b">
        <f t="shared" ca="1" si="29"/>
        <v>1</v>
      </c>
      <c r="T146">
        <f t="shared" si="30"/>
        <v>2</v>
      </c>
      <c r="U146" s="1">
        <f t="shared" ca="1" si="31"/>
        <v>0.53775461240682176</v>
      </c>
      <c r="V146">
        <f t="shared" ca="1" si="32"/>
        <v>97.166636926383489</v>
      </c>
      <c r="W146" t="str">
        <f t="shared" ca="1" si="33"/>
        <v/>
      </c>
      <c r="X146" s="1">
        <f t="shared" ca="1" si="26"/>
        <v>2.8333630736165105</v>
      </c>
      <c r="Y146" s="1">
        <f t="shared" ca="1" si="34"/>
        <v>97.166636926383489</v>
      </c>
      <c r="Z146" s="1">
        <f t="shared" si="35"/>
        <v>0</v>
      </c>
      <c r="AA146" s="1">
        <f t="shared" si="36"/>
        <v>0</v>
      </c>
      <c r="AB146" s="1">
        <f t="shared" si="37"/>
        <v>0</v>
      </c>
      <c r="AC146">
        <f t="shared" ca="1" si="38"/>
        <v>3</v>
      </c>
    </row>
    <row r="147" spans="1:29" x14ac:dyDescent="0.3">
      <c r="A147">
        <v>5129</v>
      </c>
      <c r="B147" t="str">
        <f>INDEX(Matrix_Distance!$B$1:$AX$1,0,MATCH(SMALL(Matrix_Distance!$B146:$AX146,1),Matrix_Distance!$B146:$AX146,0))</f>
        <v>WATLINGTON</v>
      </c>
      <c r="C147" t="str">
        <f>INDEX(Matrix_Distance!$B$1:$AX$1,0,MATCH(SMALL(Matrix_Distance!$B146:$AX146,2),Matrix_Distance!$B146:$AX146,0))</f>
        <v>DOWNHAM MARKET</v>
      </c>
      <c r="D147" t="str">
        <f>INDEX(Matrix_Distance!$B$1:$AX$1,0,MATCH(SMALL(Matrix_Distance!$B146:$AX146,3),Matrix_Distance!$B146:$AX146,0))</f>
        <v>BRANDON</v>
      </c>
      <c r="E147" t="str">
        <f>INDEX(Matrix_Distance!$B$1:$AX$1,0,MATCH(SMALL(Matrix_Distance!$B146:$AX146,4),Matrix_Distance!$B146:$AX146,0))</f>
        <v>KING'S LYNN</v>
      </c>
      <c r="F147" t="str">
        <f>INDEX(Matrix_Distance!$B$1:$AX$1,0,MATCH(SMALL(Matrix_Distance!$B146:$AX146,5),Matrix_Distance!$B146:$AX146,0))</f>
        <v>THETFORD</v>
      </c>
      <c r="G147" s="1">
        <f>SMALL(Matrix_Distance!$B146:$AX146,1)/1000</f>
        <v>20.087941676388812</v>
      </c>
      <c r="H147" s="1">
        <f>SMALL(Matrix_Distance!$B146:$AX146,2)/1000</f>
        <v>21.587291844314326</v>
      </c>
      <c r="I147" s="1">
        <f>SMALL(Matrix_Distance!$B146:$AX146,3)/1000</f>
        <v>21.681133187407408</v>
      </c>
      <c r="J147" s="1">
        <f>SMALL(Matrix_Distance!$B146:$AX146,4)/1000</f>
        <v>22.006971311711645</v>
      </c>
      <c r="K147" s="1">
        <f>SMALL(Matrix_Distance!$B146:$AX146,5)/1000</f>
        <v>25.678376001875559</v>
      </c>
      <c r="L147" t="str">
        <f>VLOOKUP(B147,'Station List'!$A$2:$B$51,2,0)</f>
        <v>local</v>
      </c>
      <c r="M147" t="str">
        <f>VLOOKUP(C147,'Station List'!$A$2:$B$51,2,0)</f>
        <v>local</v>
      </c>
      <c r="N147" t="str">
        <f>VLOOKUP(D147,'Station List'!$A$2:$B$51,2,0)</f>
        <v>local</v>
      </c>
      <c r="O147" t="str">
        <f>VLOOKUP(E147,'Station List'!$A$2:$B$51,2,0)</f>
        <v>Main</v>
      </c>
      <c r="P147" t="str">
        <f>VLOOKUP(F147,'Station List'!$A$2:$B$51,2,0)</f>
        <v>Main</v>
      </c>
      <c r="Q147">
        <f t="shared" si="27"/>
        <v>2</v>
      </c>
      <c r="R147" s="1">
        <f t="shared" si="28"/>
        <v>1.4993501679255132</v>
      </c>
      <c r="S147" t="b">
        <f t="shared" ca="1" si="29"/>
        <v>1</v>
      </c>
      <c r="T147">
        <f t="shared" si="30"/>
        <v>4</v>
      </c>
      <c r="U147" s="1">
        <f t="shared" ca="1" si="31"/>
        <v>1.9190296353228327</v>
      </c>
      <c r="V147">
        <f t="shared" ca="1" si="32"/>
        <v>88.563514452762192</v>
      </c>
      <c r="W147" t="str">
        <f t="shared" ca="1" si="33"/>
        <v/>
      </c>
      <c r="X147" s="1">
        <f t="shared" ca="1" si="26"/>
        <v>11.436485547237808</v>
      </c>
      <c r="Y147" s="1">
        <f t="shared" si="34"/>
        <v>0</v>
      </c>
      <c r="Z147" s="1">
        <f t="shared" si="35"/>
        <v>0</v>
      </c>
      <c r="AA147" s="1">
        <f t="shared" ca="1" si="36"/>
        <v>88.563514452762192</v>
      </c>
      <c r="AB147" s="1">
        <f t="shared" si="37"/>
        <v>0</v>
      </c>
      <c r="AC147">
        <f t="shared" ca="1" si="38"/>
        <v>3</v>
      </c>
    </row>
    <row r="148" spans="1:29" x14ac:dyDescent="0.3">
      <c r="A148">
        <v>5130</v>
      </c>
      <c r="B148" t="str">
        <f>INDEX(Matrix_Distance!$B$1:$AX$1,0,MATCH(SMALL(Matrix_Distance!$B147:$AX147,1),Matrix_Distance!$B147:$AX147,0))</f>
        <v>SPOONER ROW</v>
      </c>
      <c r="C148" t="str">
        <f>INDEX(Matrix_Distance!$B$1:$AX$1,0,MATCH(SMALL(Matrix_Distance!$B147:$AX147,2),Matrix_Distance!$B147:$AX147,0))</f>
        <v>WYMONDHAM</v>
      </c>
      <c r="D148" t="str">
        <f>INDEX(Matrix_Distance!$B$1:$AX$1,0,MATCH(SMALL(Matrix_Distance!$B147:$AX147,3),Matrix_Distance!$B147:$AX147,0))</f>
        <v>DISS</v>
      </c>
      <c r="E148" t="str">
        <f>INDEX(Matrix_Distance!$B$1:$AX$1,0,MATCH(SMALL(Matrix_Distance!$B147:$AX147,4),Matrix_Distance!$B147:$AX147,0))</f>
        <v>ATTLEBOROUGH</v>
      </c>
      <c r="F148" t="str">
        <f>INDEX(Matrix_Distance!$B$1:$AX$1,0,MATCH(SMALL(Matrix_Distance!$B147:$AX147,5),Matrix_Distance!$B147:$AX147,0))</f>
        <v>NORWICH</v>
      </c>
      <c r="G148" s="1">
        <f>SMALL(Matrix_Distance!$B147:$AX147,1)/1000</f>
        <v>12.725493108815092</v>
      </c>
      <c r="H148" s="1">
        <f>SMALL(Matrix_Distance!$B147:$AX147,2)/1000</f>
        <v>13.148907710140787</v>
      </c>
      <c r="I148" s="1">
        <f>SMALL(Matrix_Distance!$B147:$AX147,3)/1000</f>
        <v>14.461202872638195</v>
      </c>
      <c r="J148" s="1">
        <f>SMALL(Matrix_Distance!$B147:$AX147,4)/1000</f>
        <v>15.990177353175319</v>
      </c>
      <c r="K148" s="1">
        <f>SMALL(Matrix_Distance!$B147:$AX147,5)/1000</f>
        <v>16.943329241695661</v>
      </c>
      <c r="L148" t="str">
        <f>VLOOKUP(B148,'Station List'!$A$2:$B$51,2,0)</f>
        <v>local</v>
      </c>
      <c r="M148" t="str">
        <f>VLOOKUP(C148,'Station List'!$A$2:$B$51,2,0)</f>
        <v>local</v>
      </c>
      <c r="N148" t="str">
        <f>VLOOKUP(D148,'Station List'!$A$2:$B$51,2,0)</f>
        <v>local</v>
      </c>
      <c r="O148" t="str">
        <f>VLOOKUP(E148,'Station List'!$A$2:$B$51,2,0)</f>
        <v>local</v>
      </c>
      <c r="P148" t="str">
        <f>VLOOKUP(F148,'Station List'!$A$2:$B$51,2,0)</f>
        <v>Main</v>
      </c>
      <c r="Q148">
        <f t="shared" si="27"/>
        <v>1</v>
      </c>
      <c r="R148" s="1">
        <f t="shared" si="28"/>
        <v>0.42341460132569431</v>
      </c>
      <c r="S148" t="b">
        <f t="shared" ca="1" si="29"/>
        <v>1</v>
      </c>
      <c r="T148">
        <f t="shared" si="30"/>
        <v>5</v>
      </c>
      <c r="U148" s="1">
        <f t="shared" ca="1" si="31"/>
        <v>4.2178361328805689</v>
      </c>
      <c r="V148">
        <f t="shared" ca="1" si="32"/>
        <v>70.015748513680705</v>
      </c>
      <c r="W148" t="str">
        <f t="shared" ca="1" si="33"/>
        <v/>
      </c>
      <c r="X148" s="1">
        <f t="shared" ca="1" si="26"/>
        <v>29.984251486319295</v>
      </c>
      <c r="Y148" s="1">
        <f t="shared" si="34"/>
        <v>0</v>
      </c>
      <c r="Z148" s="1">
        <f t="shared" si="35"/>
        <v>0</v>
      </c>
      <c r="AA148" s="1">
        <f t="shared" si="36"/>
        <v>0</v>
      </c>
      <c r="AB148" s="1">
        <f t="shared" ca="1" si="37"/>
        <v>70.015748513680705</v>
      </c>
      <c r="AC148">
        <f t="shared" ca="1" si="38"/>
        <v>3</v>
      </c>
    </row>
    <row r="149" spans="1:29" x14ac:dyDescent="0.3">
      <c r="A149">
        <v>5131</v>
      </c>
      <c r="B149" t="str">
        <f>INDEX(Matrix_Distance!$B$1:$AX$1,0,MATCH(SMALL(Matrix_Distance!$B148:$AX148,1),Matrix_Distance!$B148:$AX148,0))</f>
        <v>CANTLEY</v>
      </c>
      <c r="C149" t="str">
        <f>INDEX(Matrix_Distance!$B$1:$AX$1,0,MATCH(SMALL(Matrix_Distance!$B148:$AX148,2),Matrix_Distance!$B148:$AX148,0))</f>
        <v>LINGWOOD</v>
      </c>
      <c r="D149" t="str">
        <f>INDEX(Matrix_Distance!$B$1:$AX$1,0,MATCH(SMALL(Matrix_Distance!$B148:$AX148,3),Matrix_Distance!$B148:$AX148,0))</f>
        <v>REEDHAM (NORFOLK)</v>
      </c>
      <c r="E149" t="str">
        <f>INDEX(Matrix_Distance!$B$1:$AX$1,0,MATCH(SMALL(Matrix_Distance!$B148:$AX148,4),Matrix_Distance!$B148:$AX148,0))</f>
        <v>BRUNDALL</v>
      </c>
      <c r="F149" t="str">
        <f>INDEX(Matrix_Distance!$B$1:$AX$1,0,MATCH(SMALL(Matrix_Distance!$B148:$AX148,5),Matrix_Distance!$B148:$AX148,0))</f>
        <v>ACLE</v>
      </c>
      <c r="G149" s="1">
        <f>SMALL(Matrix_Distance!$B148:$AX148,1)/1000</f>
        <v>1.4519558119998299</v>
      </c>
      <c r="H149" s="1">
        <f>SMALL(Matrix_Distance!$B148:$AX148,2)/1000</f>
        <v>3.8216454971647833</v>
      </c>
      <c r="I149" s="1">
        <f>SMALL(Matrix_Distance!$B148:$AX148,3)/1000</f>
        <v>4.9014137720151956</v>
      </c>
      <c r="J149" s="1">
        <f>SMALL(Matrix_Distance!$B148:$AX148,4)/1000</f>
        <v>5.3147386275714483</v>
      </c>
      <c r="K149" s="1">
        <f>SMALL(Matrix_Distance!$B148:$AX148,5)/1000</f>
        <v>6.0206308586476132</v>
      </c>
      <c r="L149" t="str">
        <f>VLOOKUP(B149,'Station List'!$A$2:$B$51,2,0)</f>
        <v>local</v>
      </c>
      <c r="M149" t="str">
        <f>VLOOKUP(C149,'Station List'!$A$2:$B$51,2,0)</f>
        <v>local</v>
      </c>
      <c r="N149" t="str">
        <f>VLOOKUP(D149,'Station List'!$A$2:$B$51,2,0)</f>
        <v>local</v>
      </c>
      <c r="O149" t="str">
        <f>VLOOKUP(E149,'Station List'!$A$2:$B$51,2,0)</f>
        <v>Local</v>
      </c>
      <c r="P149" t="str">
        <f>VLOOKUP(F149,'Station List'!$A$2:$B$51,2,0)</f>
        <v>local</v>
      </c>
      <c r="Q149">
        <f t="shared" si="27"/>
        <v>0</v>
      </c>
      <c r="R149" s="1">
        <f t="shared" si="28"/>
        <v>2.3696896851649534</v>
      </c>
      <c r="S149" t="b">
        <f t="shared" ca="1" si="29"/>
        <v>0</v>
      </c>
      <c r="T149" t="str">
        <f t="shared" si="30"/>
        <v/>
      </c>
      <c r="U149" s="1" t="str">
        <f t="shared" ca="1" si="31"/>
        <v/>
      </c>
      <c r="V149" t="str">
        <f t="shared" ca="1" si="32"/>
        <v/>
      </c>
      <c r="W149" t="str">
        <f t="shared" ca="1" si="33"/>
        <v/>
      </c>
      <c r="X149" s="1">
        <f t="shared" ca="1" si="26"/>
        <v>100</v>
      </c>
      <c r="Y149" s="1">
        <f t="shared" ca="1" si="34"/>
        <v>0</v>
      </c>
      <c r="Z149" s="1">
        <f t="shared" si="35"/>
        <v>0</v>
      </c>
      <c r="AA149" s="1">
        <f t="shared" si="36"/>
        <v>0</v>
      </c>
      <c r="AB149" s="1">
        <f t="shared" si="37"/>
        <v>0</v>
      </c>
      <c r="AC149">
        <f t="shared" ca="1" si="38"/>
        <v>4</v>
      </c>
    </row>
    <row r="150" spans="1:29" x14ac:dyDescent="0.3">
      <c r="A150">
        <v>5132</v>
      </c>
      <c r="B150" t="str">
        <f>INDEX(Matrix_Distance!$B$1:$AX$1,0,MATCH(SMALL(Matrix_Distance!$B149:$AX149,1),Matrix_Distance!$B149:$AX149,0))</f>
        <v>ATTLEBOROUGH</v>
      </c>
      <c r="C150" t="str">
        <f>INDEX(Matrix_Distance!$B$1:$AX$1,0,MATCH(SMALL(Matrix_Distance!$B149:$AX149,2),Matrix_Distance!$B149:$AX149,0))</f>
        <v>ECCLES ROAD</v>
      </c>
      <c r="D150" t="str">
        <f>INDEX(Matrix_Distance!$B$1:$AX$1,0,MATCH(SMALL(Matrix_Distance!$B149:$AX149,3),Matrix_Distance!$B149:$AX149,0))</f>
        <v>SPOONER ROW</v>
      </c>
      <c r="E150" t="str">
        <f>INDEX(Matrix_Distance!$B$1:$AX$1,0,MATCH(SMALL(Matrix_Distance!$B149:$AX149,4),Matrix_Distance!$B149:$AX149,0))</f>
        <v>HARLING ROAD</v>
      </c>
      <c r="F150" t="str">
        <f>INDEX(Matrix_Distance!$B$1:$AX$1,0,MATCH(SMALL(Matrix_Distance!$B149:$AX149,5),Matrix_Distance!$B149:$AX149,0))</f>
        <v>WYMONDHAM</v>
      </c>
      <c r="G150" s="1">
        <f>SMALL(Matrix_Distance!$B149:$AX149,1)/1000</f>
        <v>3.0536010652997598</v>
      </c>
      <c r="H150" s="1">
        <f>SMALL(Matrix_Distance!$B149:$AX149,2)/1000</f>
        <v>4.8685871090902584</v>
      </c>
      <c r="I150" s="1">
        <f>SMALL(Matrix_Distance!$B149:$AX149,3)/1000</f>
        <v>7.8597155777101495</v>
      </c>
      <c r="J150" s="1">
        <f>SMALL(Matrix_Distance!$B149:$AX149,4)/1000</f>
        <v>8.1245632631544797</v>
      </c>
      <c r="K150" s="1">
        <f>SMALL(Matrix_Distance!$B149:$AX149,5)/1000</f>
        <v>11.164033564523207</v>
      </c>
      <c r="L150" t="str">
        <f>VLOOKUP(B150,'Station List'!$A$2:$B$51,2,0)</f>
        <v>local</v>
      </c>
      <c r="M150" t="str">
        <f>VLOOKUP(C150,'Station List'!$A$2:$B$51,2,0)</f>
        <v>local</v>
      </c>
      <c r="N150" t="str">
        <f>VLOOKUP(D150,'Station List'!$A$2:$B$51,2,0)</f>
        <v>local</v>
      </c>
      <c r="O150" t="str">
        <f>VLOOKUP(E150,'Station List'!$A$2:$B$51,2,0)</f>
        <v>local</v>
      </c>
      <c r="P150" t="str">
        <f>VLOOKUP(F150,'Station List'!$A$2:$B$51,2,0)</f>
        <v>local</v>
      </c>
      <c r="Q150">
        <f t="shared" si="27"/>
        <v>0</v>
      </c>
      <c r="R150" s="1">
        <f t="shared" si="28"/>
        <v>1.8149860437904985</v>
      </c>
      <c r="S150" t="b">
        <f t="shared" ca="1" si="29"/>
        <v>1</v>
      </c>
      <c r="T150" t="str">
        <f t="shared" si="30"/>
        <v/>
      </c>
      <c r="U150" s="1" t="str">
        <f t="shared" ca="1" si="31"/>
        <v/>
      </c>
      <c r="V150" t="str">
        <f t="shared" ca="1" si="32"/>
        <v/>
      </c>
      <c r="W150">
        <f t="shared" ca="1" si="33"/>
        <v>4.6253489052375372</v>
      </c>
      <c r="X150" s="1">
        <f t="shared" ca="1" si="26"/>
        <v>95.37465109476247</v>
      </c>
      <c r="Y150" s="1">
        <f t="shared" ca="1" si="34"/>
        <v>4.6253489052375301</v>
      </c>
      <c r="Z150" s="1">
        <f t="shared" si="35"/>
        <v>0</v>
      </c>
      <c r="AA150" s="1">
        <f t="shared" si="36"/>
        <v>0</v>
      </c>
      <c r="AB150" s="1">
        <f t="shared" si="37"/>
        <v>0</v>
      </c>
      <c r="AC150">
        <f t="shared" ca="1" si="38"/>
        <v>3</v>
      </c>
    </row>
    <row r="151" spans="1:29" x14ac:dyDescent="0.3">
      <c r="A151">
        <v>5133</v>
      </c>
      <c r="B151" t="str">
        <f>INDEX(Matrix_Distance!$B$1:$AX$1,0,MATCH(SMALL(Matrix_Distance!$B150:$AX150,1),Matrix_Distance!$B150:$AX150,0))</f>
        <v>THETFORD</v>
      </c>
      <c r="C151" t="str">
        <f>INDEX(Matrix_Distance!$B$1:$AX$1,0,MATCH(SMALL(Matrix_Distance!$B150:$AX150,2),Matrix_Distance!$B150:$AX150,0))</f>
        <v>BRANDON</v>
      </c>
      <c r="D151" t="str">
        <f>INDEX(Matrix_Distance!$B$1:$AX$1,0,MATCH(SMALL(Matrix_Distance!$B150:$AX150,3),Matrix_Distance!$B150:$AX150,0))</f>
        <v>HARLING ROAD</v>
      </c>
      <c r="E151" t="str">
        <f>INDEX(Matrix_Distance!$B$1:$AX$1,0,MATCH(SMALL(Matrix_Distance!$B150:$AX150,4),Matrix_Distance!$B150:$AX150,0))</f>
        <v>ECCLES ROAD</v>
      </c>
      <c r="F151" t="str">
        <f>INDEX(Matrix_Distance!$B$1:$AX$1,0,MATCH(SMALL(Matrix_Distance!$B150:$AX150,5),Matrix_Distance!$B150:$AX150,0))</f>
        <v>SHIPPEA HILL</v>
      </c>
      <c r="G151" s="1">
        <f>SMALL(Matrix_Distance!$B150:$AX150,1)/1000</f>
        <v>1.6180071117581489</v>
      </c>
      <c r="H151" s="1">
        <f>SMALL(Matrix_Distance!$B150:$AX150,2)/1000</f>
        <v>7.5342872874678912</v>
      </c>
      <c r="I151" s="1">
        <f>SMALL(Matrix_Distance!$B150:$AX150,3)/1000</f>
        <v>13.297044178952007</v>
      </c>
      <c r="J151" s="1">
        <f>SMALL(Matrix_Distance!$B150:$AX150,4)/1000</f>
        <v>17.743785718915774</v>
      </c>
      <c r="K151" s="1">
        <f>SMALL(Matrix_Distance!$B150:$AX150,5)/1000</f>
        <v>21.03243580097179</v>
      </c>
      <c r="L151" t="str">
        <f>VLOOKUP(B151,'Station List'!$A$2:$B$51,2,0)</f>
        <v>Main</v>
      </c>
      <c r="M151" t="str">
        <f>VLOOKUP(C151,'Station List'!$A$2:$B$51,2,0)</f>
        <v>local</v>
      </c>
      <c r="N151" t="str">
        <f>VLOOKUP(D151,'Station List'!$A$2:$B$51,2,0)</f>
        <v>local</v>
      </c>
      <c r="O151" t="str">
        <f>VLOOKUP(E151,'Station List'!$A$2:$B$51,2,0)</f>
        <v>local</v>
      </c>
      <c r="P151" t="str">
        <f>VLOOKUP(F151,'Station List'!$A$2:$B$51,2,0)</f>
        <v>local</v>
      </c>
      <c r="Q151">
        <f t="shared" si="27"/>
        <v>1</v>
      </c>
      <c r="R151" s="1">
        <f t="shared" si="28"/>
        <v>5.9162801757097423</v>
      </c>
      <c r="S151" t="b">
        <f t="shared" ca="1" si="29"/>
        <v>1</v>
      </c>
      <c r="T151">
        <f t="shared" si="30"/>
        <v>1</v>
      </c>
      <c r="U151" s="1">
        <f t="shared" ca="1" si="31"/>
        <v>0</v>
      </c>
      <c r="V151">
        <f t="shared" ca="1" si="32"/>
        <v>100</v>
      </c>
      <c r="W151" t="str">
        <f t="shared" ca="1" si="33"/>
        <v/>
      </c>
      <c r="X151" s="1">
        <f t="shared" ca="1" si="26"/>
        <v>100</v>
      </c>
      <c r="Y151" s="1">
        <f t="shared" si="34"/>
        <v>0</v>
      </c>
      <c r="Z151" s="1">
        <f t="shared" si="35"/>
        <v>0</v>
      </c>
      <c r="AA151" s="1">
        <f t="shared" si="36"/>
        <v>0</v>
      </c>
      <c r="AB151" s="1">
        <f t="shared" si="37"/>
        <v>0</v>
      </c>
      <c r="AC151">
        <f t="shared" ca="1" si="38"/>
        <v>4</v>
      </c>
    </row>
    <row r="152" spans="1:29" x14ac:dyDescent="0.3">
      <c r="A152">
        <v>5134</v>
      </c>
      <c r="B152" t="str">
        <f>INDEX(Matrix_Distance!$B$1:$AX$1,0,MATCH(SMALL(Matrix_Distance!$B151:$AX151,1),Matrix_Distance!$B151:$AX151,0))</f>
        <v>WATLINGTON</v>
      </c>
      <c r="C152" t="str">
        <f>INDEX(Matrix_Distance!$B$1:$AX$1,0,MATCH(SMALL(Matrix_Distance!$B151:$AX151,2),Matrix_Distance!$B151:$AX151,0))</f>
        <v>DOWNHAM MARKET</v>
      </c>
      <c r="D152" t="str">
        <f>INDEX(Matrix_Distance!$B$1:$AX$1,0,MATCH(SMALL(Matrix_Distance!$B151:$AX151,3),Matrix_Distance!$B151:$AX151,0))</f>
        <v>KING'S LYNN</v>
      </c>
      <c r="E152" t="str">
        <f>INDEX(Matrix_Distance!$B$1:$AX$1,0,MATCH(SMALL(Matrix_Distance!$B151:$AX151,4),Matrix_Distance!$B151:$AX151,0))</f>
        <v>MARCH</v>
      </c>
      <c r="F152" t="str">
        <f>INDEX(Matrix_Distance!$B$1:$AX$1,0,MATCH(SMALL(Matrix_Distance!$B151:$AX151,5),Matrix_Distance!$B151:$AX151,0))</f>
        <v>LITTLEPORT</v>
      </c>
      <c r="G152" s="1">
        <f>SMALL(Matrix_Distance!$B151:$AX151,1)/1000</f>
        <v>10.062745776079248</v>
      </c>
      <c r="H152" s="1">
        <f>SMALL(Matrix_Distance!$B151:$AX151,2)/1000</f>
        <v>11.736785848416918</v>
      </c>
      <c r="I152" s="1">
        <f>SMALL(Matrix_Distance!$B151:$AX151,3)/1000</f>
        <v>14.537175556293601</v>
      </c>
      <c r="J152" s="1">
        <f>SMALL(Matrix_Distance!$B151:$AX151,4)/1000</f>
        <v>15.882504742842029</v>
      </c>
      <c r="K152" s="1">
        <f>SMALL(Matrix_Distance!$B151:$AX151,5)/1000</f>
        <v>24.083373643351987</v>
      </c>
      <c r="L152" t="str">
        <f>VLOOKUP(B152,'Station List'!$A$2:$B$51,2,0)</f>
        <v>local</v>
      </c>
      <c r="M152" t="str">
        <f>VLOOKUP(C152,'Station List'!$A$2:$B$51,2,0)</f>
        <v>local</v>
      </c>
      <c r="N152" t="str">
        <f>VLOOKUP(D152,'Station List'!$A$2:$B$51,2,0)</f>
        <v>Main</v>
      </c>
      <c r="O152" t="str">
        <f>VLOOKUP(E152,'Station List'!$A$2:$B$51,2,0)</f>
        <v>local</v>
      </c>
      <c r="P152" t="str">
        <f>VLOOKUP(F152,'Station List'!$A$2:$B$51,2,0)</f>
        <v>local</v>
      </c>
      <c r="Q152">
        <f t="shared" si="27"/>
        <v>1</v>
      </c>
      <c r="R152" s="1">
        <f t="shared" si="28"/>
        <v>1.6740400723376698</v>
      </c>
      <c r="S152" t="b">
        <f t="shared" ca="1" si="29"/>
        <v>1</v>
      </c>
      <c r="T152">
        <f t="shared" si="30"/>
        <v>3</v>
      </c>
      <c r="U152" s="1">
        <f t="shared" ca="1" si="31"/>
        <v>4.4744297802143524</v>
      </c>
      <c r="V152">
        <f t="shared" ca="1" si="32"/>
        <v>67.617590169893703</v>
      </c>
      <c r="W152" t="str">
        <f t="shared" ca="1" si="33"/>
        <v/>
      </c>
      <c r="X152" s="1">
        <f t="shared" ca="1" si="26"/>
        <v>32.382409830106297</v>
      </c>
      <c r="Y152" s="1">
        <f t="shared" si="34"/>
        <v>0</v>
      </c>
      <c r="Z152" s="1">
        <f t="shared" ca="1" si="35"/>
        <v>67.617590169893703</v>
      </c>
      <c r="AA152" s="1">
        <f t="shared" si="36"/>
        <v>0</v>
      </c>
      <c r="AB152" s="1">
        <f t="shared" si="37"/>
        <v>0</v>
      </c>
      <c r="AC152">
        <f t="shared" ca="1" si="38"/>
        <v>3</v>
      </c>
    </row>
    <row r="153" spans="1:29" x14ac:dyDescent="0.3">
      <c r="A153">
        <v>5135</v>
      </c>
      <c r="B153" t="str">
        <f>INDEX(Matrix_Distance!$B$1:$AX$1,0,MATCH(SMALL(Matrix_Distance!$B152:$AX152,1),Matrix_Distance!$B152:$AX152,0))</f>
        <v>WATLINGTON</v>
      </c>
      <c r="C153" t="str">
        <f>INDEX(Matrix_Distance!$B$1:$AX$1,0,MATCH(SMALL(Matrix_Distance!$B152:$AX152,2),Matrix_Distance!$B152:$AX152,0))</f>
        <v>KING'S LYNN</v>
      </c>
      <c r="D153" t="str">
        <f>INDEX(Matrix_Distance!$B$1:$AX$1,0,MATCH(SMALL(Matrix_Distance!$B152:$AX152,3),Matrix_Distance!$B152:$AX152,0))</f>
        <v>DOWNHAM MARKET</v>
      </c>
      <c r="E153" t="str">
        <f>INDEX(Matrix_Distance!$B$1:$AX$1,0,MATCH(SMALL(Matrix_Distance!$B152:$AX152,4),Matrix_Distance!$B152:$AX152,0))</f>
        <v>MARCH</v>
      </c>
      <c r="F153" t="str">
        <f>INDEX(Matrix_Distance!$B$1:$AX$1,0,MATCH(SMALL(Matrix_Distance!$B152:$AX152,5),Matrix_Distance!$B152:$AX152,0))</f>
        <v>LITTLEPORT</v>
      </c>
      <c r="G153" s="1">
        <f>SMALL(Matrix_Distance!$B152:$AX152,1)/1000</f>
        <v>3.9925811443225561</v>
      </c>
      <c r="H153" s="1">
        <f>SMALL(Matrix_Distance!$B152:$AX152,2)/1000</f>
        <v>5.4957581946897909</v>
      </c>
      <c r="I153" s="1">
        <f>SMALL(Matrix_Distance!$B152:$AX152,3)/1000</f>
        <v>11.620558975006301</v>
      </c>
      <c r="J153" s="1">
        <f>SMALL(Matrix_Distance!$B152:$AX152,4)/1000</f>
        <v>25.145690441632315</v>
      </c>
      <c r="K153" s="1">
        <f>SMALL(Matrix_Distance!$B152:$AX152,5)/1000</f>
        <v>27.616589009240471</v>
      </c>
      <c r="L153" t="str">
        <f>VLOOKUP(B153,'Station List'!$A$2:$B$51,2,0)</f>
        <v>local</v>
      </c>
      <c r="M153" t="str">
        <f>VLOOKUP(C153,'Station List'!$A$2:$B$51,2,0)</f>
        <v>Main</v>
      </c>
      <c r="N153" t="str">
        <f>VLOOKUP(D153,'Station List'!$A$2:$B$51,2,0)</f>
        <v>local</v>
      </c>
      <c r="O153" t="str">
        <f>VLOOKUP(E153,'Station List'!$A$2:$B$51,2,0)</f>
        <v>local</v>
      </c>
      <c r="P153" t="str">
        <f>VLOOKUP(F153,'Station List'!$A$2:$B$51,2,0)</f>
        <v>local</v>
      </c>
      <c r="Q153">
        <f t="shared" si="27"/>
        <v>1</v>
      </c>
      <c r="R153" s="1">
        <f t="shared" si="28"/>
        <v>1.5031770503672348</v>
      </c>
      <c r="S153" t="b">
        <f t="shared" ca="1" si="29"/>
        <v>1</v>
      </c>
      <c r="T153">
        <f t="shared" si="30"/>
        <v>2</v>
      </c>
      <c r="U153" s="1">
        <f t="shared" ca="1" si="31"/>
        <v>1.5031770503672348</v>
      </c>
      <c r="V153">
        <f t="shared" ca="1" si="32"/>
        <v>91.354344125788458</v>
      </c>
      <c r="W153" t="str">
        <f t="shared" ca="1" si="33"/>
        <v/>
      </c>
      <c r="X153" s="1">
        <f t="shared" ca="1" si="26"/>
        <v>8.6456558742115419</v>
      </c>
      <c r="Y153" s="1">
        <f t="shared" ca="1" si="34"/>
        <v>91.354344125788458</v>
      </c>
      <c r="Z153" s="1">
        <f t="shared" si="35"/>
        <v>0</v>
      </c>
      <c r="AA153" s="1">
        <f t="shared" si="36"/>
        <v>0</v>
      </c>
      <c r="AB153" s="1">
        <f t="shared" si="37"/>
        <v>0</v>
      </c>
      <c r="AC153">
        <f t="shared" ca="1" si="38"/>
        <v>3</v>
      </c>
    </row>
    <row r="154" spans="1:29" x14ac:dyDescent="0.3">
      <c r="A154">
        <v>5136</v>
      </c>
      <c r="B154" t="str">
        <f>INDEX(Matrix_Distance!$B$1:$AX$1,0,MATCH(SMALL(Matrix_Distance!$B153:$AX153,1),Matrix_Distance!$B153:$AX153,0))</f>
        <v>WATLINGTON</v>
      </c>
      <c r="C154" t="str">
        <f>INDEX(Matrix_Distance!$B$1:$AX$1,0,MATCH(SMALL(Matrix_Distance!$B153:$AX153,2),Matrix_Distance!$B153:$AX153,0))</f>
        <v>DOWNHAM MARKET</v>
      </c>
      <c r="D154" t="str">
        <f>INDEX(Matrix_Distance!$B$1:$AX$1,0,MATCH(SMALL(Matrix_Distance!$B153:$AX153,3),Matrix_Distance!$B153:$AX153,0))</f>
        <v>KING'S LYNN</v>
      </c>
      <c r="E154" t="str">
        <f>INDEX(Matrix_Distance!$B$1:$AX$1,0,MATCH(SMALL(Matrix_Distance!$B153:$AX153,4),Matrix_Distance!$B153:$AX153,0))</f>
        <v>MARCH</v>
      </c>
      <c r="F154" t="str">
        <f>INDEX(Matrix_Distance!$B$1:$AX$1,0,MATCH(SMALL(Matrix_Distance!$B153:$AX153,5),Matrix_Distance!$B153:$AX153,0))</f>
        <v>LITTLEPORT</v>
      </c>
      <c r="G154" s="1">
        <f>SMALL(Matrix_Distance!$B153:$AX153,1)/1000</f>
        <v>0.50496961690775288</v>
      </c>
      <c r="H154" s="1">
        <f>SMALL(Matrix_Distance!$B153:$AX153,2)/1000</f>
        <v>8.0660261375475137</v>
      </c>
      <c r="I154" s="1">
        <f>SMALL(Matrix_Distance!$B153:$AX153,3)/1000</f>
        <v>8.8159449530098524</v>
      </c>
      <c r="J154" s="1">
        <f>SMALL(Matrix_Distance!$B153:$AX153,4)/1000</f>
        <v>23.940878707900399</v>
      </c>
      <c r="K154" s="1">
        <f>SMALL(Matrix_Distance!$B153:$AX153,5)/1000</f>
        <v>24.164498327614858</v>
      </c>
      <c r="L154" t="str">
        <f>VLOOKUP(B154,'Station List'!$A$2:$B$51,2,0)</f>
        <v>local</v>
      </c>
      <c r="M154" t="str">
        <f>VLOOKUP(C154,'Station List'!$A$2:$B$51,2,0)</f>
        <v>local</v>
      </c>
      <c r="N154" t="str">
        <f>VLOOKUP(D154,'Station List'!$A$2:$B$51,2,0)</f>
        <v>Main</v>
      </c>
      <c r="O154" t="str">
        <f>VLOOKUP(E154,'Station List'!$A$2:$B$51,2,0)</f>
        <v>local</v>
      </c>
      <c r="P154" t="str">
        <f>VLOOKUP(F154,'Station List'!$A$2:$B$51,2,0)</f>
        <v>local</v>
      </c>
      <c r="Q154">
        <f t="shared" si="27"/>
        <v>1</v>
      </c>
      <c r="R154" s="1">
        <f t="shared" si="28"/>
        <v>7.5610565206397613</v>
      </c>
      <c r="S154" t="b">
        <f t="shared" ca="1" si="29"/>
        <v>1</v>
      </c>
      <c r="T154">
        <f t="shared" si="30"/>
        <v>3</v>
      </c>
      <c r="U154" s="1">
        <f t="shared" ca="1" si="31"/>
        <v>8.3109753361020999</v>
      </c>
      <c r="V154">
        <f t="shared" ca="1" si="32"/>
        <v>23.908967800840799</v>
      </c>
      <c r="W154" t="str">
        <f t="shared" ca="1" si="33"/>
        <v/>
      </c>
      <c r="X154" s="1">
        <f t="shared" ca="1" si="26"/>
        <v>76.091032199159201</v>
      </c>
      <c r="Y154" s="1">
        <f t="shared" si="34"/>
        <v>0</v>
      </c>
      <c r="Z154" s="1">
        <f t="shared" ca="1" si="35"/>
        <v>23.908967800840799</v>
      </c>
      <c r="AA154" s="1">
        <f t="shared" si="36"/>
        <v>0</v>
      </c>
      <c r="AB154" s="1">
        <f t="shared" si="37"/>
        <v>0</v>
      </c>
      <c r="AC154">
        <f t="shared" ca="1" si="38"/>
        <v>3</v>
      </c>
    </row>
    <row r="155" spans="1:29" x14ac:dyDescent="0.3">
      <c r="A155">
        <v>5137</v>
      </c>
      <c r="B155" t="str">
        <f>INDEX(Matrix_Distance!$B$1:$AX$1,0,MATCH(SMALL(Matrix_Distance!$B154:$AX154,1),Matrix_Distance!$B154:$AX154,0))</f>
        <v>DOWNHAM MARKET</v>
      </c>
      <c r="C155" t="str">
        <f>INDEX(Matrix_Distance!$B$1:$AX$1,0,MATCH(SMALL(Matrix_Distance!$B154:$AX154,2),Matrix_Distance!$B154:$AX154,0))</f>
        <v>WATLINGTON</v>
      </c>
      <c r="D155" t="str">
        <f>INDEX(Matrix_Distance!$B$1:$AX$1,0,MATCH(SMALL(Matrix_Distance!$B154:$AX154,3),Matrix_Distance!$B154:$AX154,0))</f>
        <v>LITTLEPORT</v>
      </c>
      <c r="E155" t="str">
        <f>INDEX(Matrix_Distance!$B$1:$AX$1,0,MATCH(SMALL(Matrix_Distance!$B154:$AX154,4),Matrix_Distance!$B154:$AX154,0))</f>
        <v>SHIPPEA HILL</v>
      </c>
      <c r="F155" t="str">
        <f>INDEX(Matrix_Distance!$B$1:$AX$1,0,MATCH(SMALL(Matrix_Distance!$B154:$AX154,5),Matrix_Distance!$B154:$AX154,0))</f>
        <v>KING'S LYNN</v>
      </c>
      <c r="G155" s="1">
        <f>SMALL(Matrix_Distance!$B154:$AX154,1)/1000</f>
        <v>4.9903220388668394</v>
      </c>
      <c r="H155" s="1">
        <f>SMALL(Matrix_Distance!$B154:$AX154,2)/1000</f>
        <v>10.548077993359733</v>
      </c>
      <c r="I155" s="1">
        <f>SMALL(Matrix_Distance!$B154:$AX154,3)/1000</f>
        <v>15.476038848662174</v>
      </c>
      <c r="J155" s="1">
        <f>SMALL(Matrix_Distance!$B154:$AX154,4)/1000</f>
        <v>17.030180179962855</v>
      </c>
      <c r="K155" s="1">
        <f>SMALL(Matrix_Distance!$B154:$AX154,5)/1000</f>
        <v>19.096660282743152</v>
      </c>
      <c r="L155" t="str">
        <f>VLOOKUP(B155,'Station List'!$A$2:$B$51,2,0)</f>
        <v>local</v>
      </c>
      <c r="M155" t="str">
        <f>VLOOKUP(C155,'Station List'!$A$2:$B$51,2,0)</f>
        <v>local</v>
      </c>
      <c r="N155" t="str">
        <f>VLOOKUP(D155,'Station List'!$A$2:$B$51,2,0)</f>
        <v>local</v>
      </c>
      <c r="O155" t="str">
        <f>VLOOKUP(E155,'Station List'!$A$2:$B$51,2,0)</f>
        <v>local</v>
      </c>
      <c r="P155" t="str">
        <f>VLOOKUP(F155,'Station List'!$A$2:$B$51,2,0)</f>
        <v>Main</v>
      </c>
      <c r="Q155">
        <f t="shared" si="27"/>
        <v>1</v>
      </c>
      <c r="R155" s="1">
        <f t="shared" si="28"/>
        <v>5.5577559544928938</v>
      </c>
      <c r="S155" t="b">
        <f t="shared" ca="1" si="29"/>
        <v>0</v>
      </c>
      <c r="T155">
        <f t="shared" si="30"/>
        <v>5</v>
      </c>
      <c r="U155" s="1">
        <f t="shared" ca="1" si="31"/>
        <v>14.106338243876312</v>
      </c>
      <c r="V155" t="str">
        <f t="shared" ca="1" si="32"/>
        <v/>
      </c>
      <c r="W155" t="str">
        <f t="shared" ca="1" si="33"/>
        <v/>
      </c>
      <c r="X155" s="1">
        <f t="shared" ca="1" si="26"/>
        <v>100</v>
      </c>
      <c r="Y155" s="1">
        <f t="shared" si="34"/>
        <v>0</v>
      </c>
      <c r="Z155" s="1">
        <f t="shared" si="35"/>
        <v>0</v>
      </c>
      <c r="AA155" s="1">
        <f t="shared" si="36"/>
        <v>0</v>
      </c>
      <c r="AB155" s="1">
        <f t="shared" ca="1" si="37"/>
        <v>0</v>
      </c>
      <c r="AC155">
        <f t="shared" ca="1" si="38"/>
        <v>4</v>
      </c>
    </row>
    <row r="156" spans="1:29" x14ac:dyDescent="0.3">
      <c r="A156">
        <v>5138</v>
      </c>
      <c r="B156" t="str">
        <f>INDEX(Matrix_Distance!$B$1:$AX$1,0,MATCH(SMALL(Matrix_Distance!$B155:$AX155,1),Matrix_Distance!$B155:$AX155,0))</f>
        <v>DOWNHAM MARKET</v>
      </c>
      <c r="C156" t="str">
        <f>INDEX(Matrix_Distance!$B$1:$AX$1,0,MATCH(SMALL(Matrix_Distance!$B155:$AX155,2),Matrix_Distance!$B155:$AX155,0))</f>
        <v>WATLINGTON</v>
      </c>
      <c r="D156" t="str">
        <f>INDEX(Matrix_Distance!$B$1:$AX$1,0,MATCH(SMALL(Matrix_Distance!$B155:$AX155,3),Matrix_Distance!$B155:$AX155,0))</f>
        <v>LITTLEPORT</v>
      </c>
      <c r="E156" t="str">
        <f>INDEX(Matrix_Distance!$B$1:$AX$1,0,MATCH(SMALL(Matrix_Distance!$B155:$AX155,4),Matrix_Distance!$B155:$AX155,0))</f>
        <v>MARCH</v>
      </c>
      <c r="F156" t="str">
        <f>INDEX(Matrix_Distance!$B$1:$AX$1,0,MATCH(SMALL(Matrix_Distance!$B155:$AX155,5),Matrix_Distance!$B155:$AX155,0))</f>
        <v>KING'S LYNN</v>
      </c>
      <c r="G156" s="1">
        <f>SMALL(Matrix_Distance!$B155:$AX155,1)/1000</f>
        <v>4.104622069277517</v>
      </c>
      <c r="H156" s="1">
        <f>SMALL(Matrix_Distance!$B155:$AX155,2)/1000</f>
        <v>10.075223548586925</v>
      </c>
      <c r="I156" s="1">
        <f>SMALL(Matrix_Distance!$B155:$AX155,3)/1000</f>
        <v>14.832261669256676</v>
      </c>
      <c r="J156" s="1">
        <f>SMALL(Matrix_Distance!$B155:$AX155,4)/1000</f>
        <v>15.118532212698387</v>
      </c>
      <c r="K156" s="1">
        <f>SMALL(Matrix_Distance!$B155:$AX155,5)/1000</f>
        <v>18.7800434699843</v>
      </c>
      <c r="L156" t="str">
        <f>VLOOKUP(B156,'Station List'!$A$2:$B$51,2,0)</f>
        <v>local</v>
      </c>
      <c r="M156" t="str">
        <f>VLOOKUP(C156,'Station List'!$A$2:$B$51,2,0)</f>
        <v>local</v>
      </c>
      <c r="N156" t="str">
        <f>VLOOKUP(D156,'Station List'!$A$2:$B$51,2,0)</f>
        <v>local</v>
      </c>
      <c r="O156" t="str">
        <f>VLOOKUP(E156,'Station List'!$A$2:$B$51,2,0)</f>
        <v>local</v>
      </c>
      <c r="P156" t="str">
        <f>VLOOKUP(F156,'Station List'!$A$2:$B$51,2,0)</f>
        <v>Main</v>
      </c>
      <c r="Q156">
        <f t="shared" si="27"/>
        <v>1</v>
      </c>
      <c r="R156" s="1">
        <f t="shared" si="28"/>
        <v>5.9706014793094075</v>
      </c>
      <c r="S156" t="b">
        <f t="shared" ca="1" si="29"/>
        <v>0</v>
      </c>
      <c r="T156">
        <f t="shared" si="30"/>
        <v>5</v>
      </c>
      <c r="U156" s="1">
        <f t="shared" ca="1" si="31"/>
        <v>14.675421400706782</v>
      </c>
      <c r="V156" t="str">
        <f t="shared" ca="1" si="32"/>
        <v/>
      </c>
      <c r="W156" t="str">
        <f t="shared" ca="1" si="33"/>
        <v/>
      </c>
      <c r="X156" s="1">
        <f t="shared" ca="1" si="26"/>
        <v>100</v>
      </c>
      <c r="Y156" s="1">
        <f t="shared" si="34"/>
        <v>0</v>
      </c>
      <c r="Z156" s="1">
        <f t="shared" si="35"/>
        <v>0</v>
      </c>
      <c r="AA156" s="1">
        <f t="shared" si="36"/>
        <v>0</v>
      </c>
      <c r="AB156" s="1">
        <f t="shared" ca="1" si="37"/>
        <v>0</v>
      </c>
      <c r="AC156">
        <f t="shared" ca="1" si="38"/>
        <v>4</v>
      </c>
    </row>
    <row r="157" spans="1:29" x14ac:dyDescent="0.3">
      <c r="A157">
        <v>5139</v>
      </c>
      <c r="B157" t="str">
        <f>INDEX(Matrix_Distance!$B$1:$AX$1,0,MATCH(SMALL(Matrix_Distance!$B156:$AX156,1),Matrix_Distance!$B156:$AX156,0))</f>
        <v>CAMBRIDGE</v>
      </c>
      <c r="C157" t="str">
        <f>INDEX(Matrix_Distance!$B$1:$AX$1,0,MATCH(SMALL(Matrix_Distance!$B156:$AX156,2),Matrix_Distance!$B156:$AX156,0))</f>
        <v>WATERBCH</v>
      </c>
      <c r="D157" t="str">
        <f>INDEX(Matrix_Distance!$B$1:$AX$1,0,MATCH(SMALL(Matrix_Distance!$B156:$AX156,3),Matrix_Distance!$B156:$AX156,0))</f>
        <v>ELY</v>
      </c>
      <c r="E157" t="str">
        <f>INDEX(Matrix_Distance!$B$1:$AX$1,0,MATCH(SMALL(Matrix_Distance!$B156:$AX156,4),Matrix_Distance!$B156:$AX156,0))</f>
        <v>LITTLEPORT</v>
      </c>
      <c r="F157" t="str">
        <f>INDEX(Matrix_Distance!$B$1:$AX$1,0,MATCH(SMALL(Matrix_Distance!$B156:$AX156,5),Matrix_Distance!$B156:$AX156,0))</f>
        <v>SHIPPEA HILL</v>
      </c>
      <c r="G157" s="1">
        <f>SMALL(Matrix_Distance!$B156:$AX156,1)/1000</f>
        <v>4.5139660759912816</v>
      </c>
      <c r="H157" s="1">
        <f>SMALL(Matrix_Distance!$B156:$AX156,2)/1000</f>
        <v>12.725250017355275</v>
      </c>
      <c r="I157" s="1">
        <f>SMALL(Matrix_Distance!$B156:$AX156,3)/1000</f>
        <v>27.371992152658503</v>
      </c>
      <c r="J157" s="1">
        <f>SMALL(Matrix_Distance!$B156:$AX156,4)/1000</f>
        <v>35.999801997862406</v>
      </c>
      <c r="K157" s="1">
        <f>SMALL(Matrix_Distance!$B156:$AX156,5)/1000</f>
        <v>36.49922368273058</v>
      </c>
      <c r="L157" t="str">
        <f>VLOOKUP(B157,'Station List'!$A$2:$B$51,2,0)</f>
        <v>Main</v>
      </c>
      <c r="M157" t="str">
        <f>VLOOKUP(C157,'Station List'!$A$2:$B$51,2,0)</f>
        <v>local</v>
      </c>
      <c r="N157" t="str">
        <f>VLOOKUP(D157,'Station List'!$A$2:$B$51,2,0)</f>
        <v>Main</v>
      </c>
      <c r="O157" t="str">
        <f>VLOOKUP(E157,'Station List'!$A$2:$B$51,2,0)</f>
        <v>local</v>
      </c>
      <c r="P157" t="str">
        <f>VLOOKUP(F157,'Station List'!$A$2:$B$51,2,0)</f>
        <v>local</v>
      </c>
      <c r="Q157">
        <f t="shared" si="27"/>
        <v>2</v>
      </c>
      <c r="R157" s="1">
        <f t="shared" si="28"/>
        <v>8.2112839413639946</v>
      </c>
      <c r="S157" t="b">
        <f t="shared" ca="1" si="29"/>
        <v>1</v>
      </c>
      <c r="T157">
        <f t="shared" si="30"/>
        <v>1</v>
      </c>
      <c r="U157" s="1">
        <f t="shared" ca="1" si="31"/>
        <v>0</v>
      </c>
      <c r="V157">
        <f t="shared" ca="1" si="32"/>
        <v>100</v>
      </c>
      <c r="W157" t="str">
        <f t="shared" ca="1" si="33"/>
        <v/>
      </c>
      <c r="X157" s="1">
        <f t="shared" ca="1" si="26"/>
        <v>100</v>
      </c>
      <c r="Y157" s="1">
        <f t="shared" si="34"/>
        <v>0</v>
      </c>
      <c r="Z157" s="1">
        <f t="shared" si="35"/>
        <v>0</v>
      </c>
      <c r="AA157" s="1">
        <f t="shared" si="36"/>
        <v>0</v>
      </c>
      <c r="AB157" s="1">
        <f t="shared" si="37"/>
        <v>0</v>
      </c>
      <c r="AC157">
        <f t="shared" ca="1" si="38"/>
        <v>4</v>
      </c>
    </row>
    <row r="158" spans="1:29" x14ac:dyDescent="0.3">
      <c r="A158">
        <v>5140</v>
      </c>
      <c r="B158" t="str">
        <f>INDEX(Matrix_Distance!$B$1:$AX$1,0,MATCH(SMALL(Matrix_Distance!$B157:$AX157,1),Matrix_Distance!$B157:$AX157,0))</f>
        <v>KING'S LYNN</v>
      </c>
      <c r="C158" t="str">
        <f>INDEX(Matrix_Distance!$B$1:$AX$1,0,MATCH(SMALL(Matrix_Distance!$B157:$AX157,2),Matrix_Distance!$B157:$AX157,0))</f>
        <v>WATLINGTON</v>
      </c>
      <c r="D158" t="str">
        <f>INDEX(Matrix_Distance!$B$1:$AX$1,0,MATCH(SMALL(Matrix_Distance!$B157:$AX157,3),Matrix_Distance!$B157:$AX157,0))</f>
        <v>DOWNHAM MARKET</v>
      </c>
      <c r="E158" t="str">
        <f>INDEX(Matrix_Distance!$B$1:$AX$1,0,MATCH(SMALL(Matrix_Distance!$B157:$AX157,4),Matrix_Distance!$B157:$AX157,0))</f>
        <v>BRANDON</v>
      </c>
      <c r="F158" t="str">
        <f>INDEX(Matrix_Distance!$B$1:$AX$1,0,MATCH(SMALL(Matrix_Distance!$B157:$AX157,5),Matrix_Distance!$B157:$AX157,0))</f>
        <v>THETFORD</v>
      </c>
      <c r="G158" s="1">
        <f>SMALL(Matrix_Distance!$B157:$AX157,1)/1000</f>
        <v>14.899812448970609</v>
      </c>
      <c r="H158" s="1">
        <f>SMALL(Matrix_Distance!$B157:$AX157,2)/1000</f>
        <v>16.462438401221089</v>
      </c>
      <c r="I158" s="1">
        <f>SMALL(Matrix_Distance!$B157:$AX157,3)/1000</f>
        <v>21.093657564576123</v>
      </c>
      <c r="J158" s="1">
        <f>SMALL(Matrix_Distance!$B157:$AX157,4)/1000</f>
        <v>29.292955353635772</v>
      </c>
      <c r="K158" s="1">
        <f>SMALL(Matrix_Distance!$B157:$AX157,5)/1000</f>
        <v>34.29329718638467</v>
      </c>
      <c r="L158" t="str">
        <f>VLOOKUP(B158,'Station List'!$A$2:$B$51,2,0)</f>
        <v>Main</v>
      </c>
      <c r="M158" t="str">
        <f>VLOOKUP(C158,'Station List'!$A$2:$B$51,2,0)</f>
        <v>local</v>
      </c>
      <c r="N158" t="str">
        <f>VLOOKUP(D158,'Station List'!$A$2:$B$51,2,0)</f>
        <v>local</v>
      </c>
      <c r="O158" t="str">
        <f>VLOOKUP(E158,'Station List'!$A$2:$B$51,2,0)</f>
        <v>local</v>
      </c>
      <c r="P158" t="str">
        <f>VLOOKUP(F158,'Station List'!$A$2:$B$51,2,0)</f>
        <v>Main</v>
      </c>
      <c r="Q158">
        <f t="shared" si="27"/>
        <v>2</v>
      </c>
      <c r="R158" s="1">
        <f t="shared" si="28"/>
        <v>1.56262595225048</v>
      </c>
      <c r="S158" t="b">
        <f t="shared" ca="1" si="29"/>
        <v>1</v>
      </c>
      <c r="T158">
        <f t="shared" si="30"/>
        <v>1</v>
      </c>
      <c r="U158" s="1">
        <f t="shared" ca="1" si="31"/>
        <v>0</v>
      </c>
      <c r="V158">
        <f t="shared" ca="1" si="32"/>
        <v>100</v>
      </c>
      <c r="W158" t="str">
        <f t="shared" ca="1" si="33"/>
        <v/>
      </c>
      <c r="X158" s="1">
        <f t="shared" ca="1" si="26"/>
        <v>100</v>
      </c>
      <c r="Y158" s="1">
        <f t="shared" si="34"/>
        <v>0</v>
      </c>
      <c r="Z158" s="1">
        <f t="shared" si="35"/>
        <v>0</v>
      </c>
      <c r="AA158" s="1">
        <f t="shared" si="36"/>
        <v>0</v>
      </c>
      <c r="AB158" s="1">
        <f t="shared" si="37"/>
        <v>0</v>
      </c>
      <c r="AC158">
        <f t="shared" ca="1" si="38"/>
        <v>4</v>
      </c>
    </row>
    <row r="159" spans="1:29" x14ac:dyDescent="0.3">
      <c r="A159">
        <v>5141</v>
      </c>
      <c r="B159" t="str">
        <f>INDEX(Matrix_Distance!$B$1:$AX$1,0,MATCH(SMALL(Matrix_Distance!$B158:$AX158,1),Matrix_Distance!$B158:$AX158,0))</f>
        <v>WATLINGTON</v>
      </c>
      <c r="C159" t="str">
        <f>INDEX(Matrix_Distance!$B$1:$AX$1,0,MATCH(SMALL(Matrix_Distance!$B158:$AX158,2),Matrix_Distance!$B158:$AX158,0))</f>
        <v>KING'S LYNN</v>
      </c>
      <c r="D159" t="str">
        <f>INDEX(Matrix_Distance!$B$1:$AX$1,0,MATCH(SMALL(Matrix_Distance!$B158:$AX158,3),Matrix_Distance!$B158:$AX158,0))</f>
        <v>DOWNHAM MARKET</v>
      </c>
      <c r="E159" t="str">
        <f>INDEX(Matrix_Distance!$B$1:$AX$1,0,MATCH(SMALL(Matrix_Distance!$B158:$AX158,4),Matrix_Distance!$B158:$AX158,0))</f>
        <v>MARCH</v>
      </c>
      <c r="F159" t="str">
        <f>INDEX(Matrix_Distance!$B$1:$AX$1,0,MATCH(SMALL(Matrix_Distance!$B158:$AX158,5),Matrix_Distance!$B158:$AX158,0))</f>
        <v>LITTLEPORT</v>
      </c>
      <c r="G159" s="1">
        <f>SMALL(Matrix_Distance!$B158:$AX158,1)/1000</f>
        <v>3.1688652470560856</v>
      </c>
      <c r="H159" s="1">
        <f>SMALL(Matrix_Distance!$B158:$AX158,2)/1000</f>
        <v>6.4955620630165551</v>
      </c>
      <c r="I159" s="1">
        <f>SMALL(Matrix_Distance!$B158:$AX158,3)/1000</f>
        <v>10.669504084614221</v>
      </c>
      <c r="J159" s="1">
        <f>SMALL(Matrix_Distance!$B158:$AX158,4)/1000</f>
        <v>26.453507352077125</v>
      </c>
      <c r="K159" s="1">
        <f>SMALL(Matrix_Distance!$B158:$AX158,5)/1000</f>
        <v>26.741079660426983</v>
      </c>
      <c r="L159" t="str">
        <f>VLOOKUP(B159,'Station List'!$A$2:$B$51,2,0)</f>
        <v>local</v>
      </c>
      <c r="M159" t="str">
        <f>VLOOKUP(C159,'Station List'!$A$2:$B$51,2,0)</f>
        <v>Main</v>
      </c>
      <c r="N159" t="str">
        <f>VLOOKUP(D159,'Station List'!$A$2:$B$51,2,0)</f>
        <v>local</v>
      </c>
      <c r="O159" t="str">
        <f>VLOOKUP(E159,'Station List'!$A$2:$B$51,2,0)</f>
        <v>local</v>
      </c>
      <c r="P159" t="str">
        <f>VLOOKUP(F159,'Station List'!$A$2:$B$51,2,0)</f>
        <v>local</v>
      </c>
      <c r="Q159">
        <f t="shared" si="27"/>
        <v>1</v>
      </c>
      <c r="R159" s="1">
        <f t="shared" si="28"/>
        <v>3.3266968159604695</v>
      </c>
      <c r="S159" t="b">
        <f t="shared" ca="1" si="29"/>
        <v>1</v>
      </c>
      <c r="T159">
        <f t="shared" si="30"/>
        <v>2</v>
      </c>
      <c r="U159" s="1">
        <f t="shared" ca="1" si="31"/>
        <v>3.3266968159604695</v>
      </c>
      <c r="V159">
        <f t="shared" ca="1" si="32"/>
        <v>77.833060067536891</v>
      </c>
      <c r="W159" t="str">
        <f t="shared" ca="1" si="33"/>
        <v/>
      </c>
      <c r="X159" s="1">
        <f t="shared" ca="1" si="26"/>
        <v>22.166939932463109</v>
      </c>
      <c r="Y159" s="1">
        <f t="shared" ca="1" si="34"/>
        <v>77.833060067536891</v>
      </c>
      <c r="Z159" s="1">
        <f t="shared" si="35"/>
        <v>0</v>
      </c>
      <c r="AA159" s="1">
        <f t="shared" si="36"/>
        <v>0</v>
      </c>
      <c r="AB159" s="1">
        <f t="shared" si="37"/>
        <v>0</v>
      </c>
      <c r="AC159">
        <f t="shared" ca="1" si="38"/>
        <v>3</v>
      </c>
    </row>
    <row r="160" spans="1:29" x14ac:dyDescent="0.3">
      <c r="A160">
        <v>5142</v>
      </c>
      <c r="B160" t="str">
        <f>INDEX(Matrix_Distance!$B$1:$AX$1,0,MATCH(SMALL(Matrix_Distance!$B159:$AX159,1),Matrix_Distance!$B159:$AX159,0))</f>
        <v>WATLINGTON</v>
      </c>
      <c r="C160" t="str">
        <f>INDEX(Matrix_Distance!$B$1:$AX$1,0,MATCH(SMALL(Matrix_Distance!$B159:$AX159,2),Matrix_Distance!$B159:$AX159,0))</f>
        <v>KING'S LYNN</v>
      </c>
      <c r="D160" t="str">
        <f>INDEX(Matrix_Distance!$B$1:$AX$1,0,MATCH(SMALL(Matrix_Distance!$B159:$AX159,3),Matrix_Distance!$B159:$AX159,0))</f>
        <v>DOWNHAM MARKET</v>
      </c>
      <c r="E160" t="str">
        <f>INDEX(Matrix_Distance!$B$1:$AX$1,0,MATCH(SMALL(Matrix_Distance!$B159:$AX159,4),Matrix_Distance!$B159:$AX159,0))</f>
        <v>MARCH</v>
      </c>
      <c r="F160" t="str">
        <f>INDEX(Matrix_Distance!$B$1:$AX$1,0,MATCH(SMALL(Matrix_Distance!$B159:$AX159,5),Matrix_Distance!$B159:$AX159,0))</f>
        <v>LITTLEPORT</v>
      </c>
      <c r="G160" s="1">
        <f>SMALL(Matrix_Distance!$B159:$AX159,1)/1000</f>
        <v>4.4684904692748093</v>
      </c>
      <c r="H160" s="1">
        <f>SMALL(Matrix_Distance!$B159:$AX159,2)/1000</f>
        <v>4.9750263008852436</v>
      </c>
      <c r="I160" s="1">
        <f>SMALL(Matrix_Distance!$B159:$AX159,3)/1000</f>
        <v>12.136181713026527</v>
      </c>
      <c r="J160" s="1">
        <f>SMALL(Matrix_Distance!$B159:$AX159,4)/1000</f>
        <v>27.347813066978478</v>
      </c>
      <c r="K160" s="1">
        <f>SMALL(Matrix_Distance!$B159:$AX159,5)/1000</f>
        <v>28.224599753146215</v>
      </c>
      <c r="L160" t="str">
        <f>VLOOKUP(B160,'Station List'!$A$2:$B$51,2,0)</f>
        <v>local</v>
      </c>
      <c r="M160" t="str">
        <f>VLOOKUP(C160,'Station List'!$A$2:$B$51,2,0)</f>
        <v>Main</v>
      </c>
      <c r="N160" t="str">
        <f>VLOOKUP(D160,'Station List'!$A$2:$B$51,2,0)</f>
        <v>local</v>
      </c>
      <c r="O160" t="str">
        <f>VLOOKUP(E160,'Station List'!$A$2:$B$51,2,0)</f>
        <v>local</v>
      </c>
      <c r="P160" t="str">
        <f>VLOOKUP(F160,'Station List'!$A$2:$B$51,2,0)</f>
        <v>local</v>
      </c>
      <c r="Q160">
        <f t="shared" si="27"/>
        <v>1</v>
      </c>
      <c r="R160" s="1">
        <f t="shared" si="28"/>
        <v>0.50653583161043425</v>
      </c>
      <c r="S160" t="b">
        <f t="shared" ca="1" si="29"/>
        <v>1</v>
      </c>
      <c r="T160">
        <f t="shared" si="30"/>
        <v>2</v>
      </c>
      <c r="U160" s="1">
        <f t="shared" ca="1" si="31"/>
        <v>0.50653583161043425</v>
      </c>
      <c r="V160">
        <f t="shared" ca="1" si="32"/>
        <v>97.339031567595185</v>
      </c>
      <c r="W160" t="str">
        <f t="shared" ca="1" si="33"/>
        <v/>
      </c>
      <c r="X160" s="1">
        <f t="shared" ca="1" si="26"/>
        <v>2.6609684324048146</v>
      </c>
      <c r="Y160" s="1">
        <f t="shared" ca="1" si="34"/>
        <v>97.339031567595185</v>
      </c>
      <c r="Z160" s="1">
        <f t="shared" si="35"/>
        <v>0</v>
      </c>
      <c r="AA160" s="1">
        <f t="shared" si="36"/>
        <v>0</v>
      </c>
      <c r="AB160" s="1">
        <f t="shared" si="37"/>
        <v>0</v>
      </c>
      <c r="AC160">
        <f t="shared" ca="1" si="38"/>
        <v>3</v>
      </c>
    </row>
    <row r="161" spans="1:29" x14ac:dyDescent="0.3">
      <c r="A161">
        <v>5143</v>
      </c>
      <c r="B161" t="str">
        <f>INDEX(Matrix_Distance!$B$1:$AX$1,0,MATCH(SMALL(Matrix_Distance!$B160:$AX160,1),Matrix_Distance!$B160:$AX160,0))</f>
        <v>WATLINGTON</v>
      </c>
      <c r="C161" t="str">
        <f>INDEX(Matrix_Distance!$B$1:$AX$1,0,MATCH(SMALL(Matrix_Distance!$B160:$AX160,2),Matrix_Distance!$B160:$AX160,0))</f>
        <v>KING'S LYNN</v>
      </c>
      <c r="D161" t="str">
        <f>INDEX(Matrix_Distance!$B$1:$AX$1,0,MATCH(SMALL(Matrix_Distance!$B160:$AX160,3),Matrix_Distance!$B160:$AX160,0))</f>
        <v>DOWNHAM MARKET</v>
      </c>
      <c r="E161" t="str">
        <f>INDEX(Matrix_Distance!$B$1:$AX$1,0,MATCH(SMALL(Matrix_Distance!$B160:$AX160,4),Matrix_Distance!$B160:$AX160,0))</f>
        <v>MARCH</v>
      </c>
      <c r="F161" t="str">
        <f>INDEX(Matrix_Distance!$B$1:$AX$1,0,MATCH(SMALL(Matrix_Distance!$B160:$AX160,5),Matrix_Distance!$B160:$AX160,0))</f>
        <v>LITTLEPORT</v>
      </c>
      <c r="G161" s="1">
        <f>SMALL(Matrix_Distance!$B160:$AX160,1)/1000</f>
        <v>4.2178011562898252</v>
      </c>
      <c r="H161" s="1">
        <f>SMALL(Matrix_Distance!$B160:$AX160,2)/1000</f>
        <v>5.4887075741471136</v>
      </c>
      <c r="I161" s="1">
        <f>SMALL(Matrix_Distance!$B160:$AX160,3)/1000</f>
        <v>11.773980197520272</v>
      </c>
      <c r="J161" s="1">
        <f>SMALL(Matrix_Distance!$B160:$AX160,4)/1000</f>
        <v>27.329126429258558</v>
      </c>
      <c r="K161" s="1">
        <f>SMALL(Matrix_Distance!$B160:$AX160,5)/1000</f>
        <v>27.844118337726222</v>
      </c>
      <c r="L161" t="str">
        <f>VLOOKUP(B161,'Station List'!$A$2:$B$51,2,0)</f>
        <v>local</v>
      </c>
      <c r="M161" t="str">
        <f>VLOOKUP(C161,'Station List'!$A$2:$B$51,2,0)</f>
        <v>Main</v>
      </c>
      <c r="N161" t="str">
        <f>VLOOKUP(D161,'Station List'!$A$2:$B$51,2,0)</f>
        <v>local</v>
      </c>
      <c r="O161" t="str">
        <f>VLOOKUP(E161,'Station List'!$A$2:$B$51,2,0)</f>
        <v>local</v>
      </c>
      <c r="P161" t="str">
        <f>VLOOKUP(F161,'Station List'!$A$2:$B$51,2,0)</f>
        <v>local</v>
      </c>
      <c r="Q161">
        <f t="shared" si="27"/>
        <v>1</v>
      </c>
      <c r="R161" s="1">
        <f t="shared" si="28"/>
        <v>1.2709064178572884</v>
      </c>
      <c r="S161" t="b">
        <f t="shared" ca="1" si="29"/>
        <v>1</v>
      </c>
      <c r="T161">
        <f t="shared" si="30"/>
        <v>2</v>
      </c>
      <c r="U161" s="1">
        <f t="shared" ca="1" si="31"/>
        <v>1.2709064178572884</v>
      </c>
      <c r="V161">
        <f t="shared" ca="1" si="32"/>
        <v>92.837866349238141</v>
      </c>
      <c r="W161" t="str">
        <f t="shared" ca="1" si="33"/>
        <v/>
      </c>
      <c r="X161" s="1">
        <f t="shared" ca="1" si="26"/>
        <v>7.1621336507618594</v>
      </c>
      <c r="Y161" s="1">
        <f t="shared" ca="1" si="34"/>
        <v>92.837866349238141</v>
      </c>
      <c r="Z161" s="1">
        <f t="shared" si="35"/>
        <v>0</v>
      </c>
      <c r="AA161" s="1">
        <f t="shared" si="36"/>
        <v>0</v>
      </c>
      <c r="AB161" s="1">
        <f t="shared" si="37"/>
        <v>0</v>
      </c>
      <c r="AC161">
        <f t="shared" ca="1" si="38"/>
        <v>3</v>
      </c>
    </row>
    <row r="162" spans="1:29" x14ac:dyDescent="0.3">
      <c r="A162">
        <v>9001</v>
      </c>
      <c r="B162" t="str">
        <f>INDEX(Matrix_Distance!$B$1:$AX$1,0,MATCH(SMALL(Matrix_Distance!$B161:$AX161,1),Matrix_Distance!$B161:$AX161,0))</f>
        <v>PETERBOROUGH</v>
      </c>
      <c r="C162" t="str">
        <f>INDEX(Matrix_Distance!$B$1:$AX$1,0,MATCH(SMALL(Matrix_Distance!$B161:$AX161,2),Matrix_Distance!$B161:$AX161,0))</f>
        <v>KING'S LYNN</v>
      </c>
      <c r="D162" t="str">
        <f>INDEX(Matrix_Distance!$B$1:$AX$1,0,MATCH(SMALL(Matrix_Distance!$B161:$AX161,3),Matrix_Distance!$B161:$AX161,0))</f>
        <v>WATLINGTON</v>
      </c>
      <c r="E162" t="str">
        <f>INDEX(Matrix_Distance!$B$1:$AX$1,0,MATCH(SMALL(Matrix_Distance!$B161:$AX161,4),Matrix_Distance!$B161:$AX161,0))</f>
        <v>MARCH</v>
      </c>
      <c r="F162" t="str">
        <f>INDEX(Matrix_Distance!$B$1:$AX$1,0,MATCH(SMALL(Matrix_Distance!$B161:$AX161,5),Matrix_Distance!$B161:$AX161,0))</f>
        <v>DOWNHAM MARKET</v>
      </c>
      <c r="G162" s="1">
        <f>SMALL(Matrix_Distance!$B161:$AX161,1)/1000</f>
        <v>518.99744324571077</v>
      </c>
      <c r="H162" s="1">
        <f>SMALL(Matrix_Distance!$B161:$AX161,2)/1000</f>
        <v>523.69073246174071</v>
      </c>
      <c r="I162" s="1">
        <f>SMALL(Matrix_Distance!$B161:$AX161,3)/1000</f>
        <v>530.56621874758855</v>
      </c>
      <c r="J162" s="1">
        <f>SMALL(Matrix_Distance!$B161:$AX161,4)/1000</f>
        <v>531.40582718154917</v>
      </c>
      <c r="K162" s="1">
        <f>SMALL(Matrix_Distance!$B161:$AX161,5)/1000</f>
        <v>536.52088770732087</v>
      </c>
      <c r="L162" t="str">
        <f>VLOOKUP(B162,'Station List'!$A$2:$B$51,2,0)</f>
        <v>Main</v>
      </c>
      <c r="M162" t="str">
        <f>VLOOKUP(C162,'Station List'!$A$2:$B$51,2,0)</f>
        <v>Main</v>
      </c>
      <c r="N162" t="str">
        <f>VLOOKUP(D162,'Station List'!$A$2:$B$51,2,0)</f>
        <v>local</v>
      </c>
      <c r="O162" t="str">
        <f>VLOOKUP(E162,'Station List'!$A$2:$B$51,2,0)</f>
        <v>local</v>
      </c>
      <c r="P162" t="str">
        <f>VLOOKUP(F162,'Station List'!$A$2:$B$51,2,0)</f>
        <v>local</v>
      </c>
      <c r="Q162">
        <f t="shared" si="27"/>
        <v>2</v>
      </c>
      <c r="R162" s="1">
        <f t="shared" si="28"/>
        <v>4.6932892160299389</v>
      </c>
      <c r="S162" t="b">
        <f t="shared" ca="1" si="29"/>
        <v>1</v>
      </c>
      <c r="T162">
        <f t="shared" si="30"/>
        <v>1</v>
      </c>
      <c r="U162" s="1">
        <f t="shared" ca="1" si="31"/>
        <v>0</v>
      </c>
      <c r="V162">
        <f t="shared" ca="1" si="32"/>
        <v>100</v>
      </c>
      <c r="W162" t="str">
        <f t="shared" ca="1" si="33"/>
        <v/>
      </c>
      <c r="X162" s="1">
        <f t="shared" ca="1" si="26"/>
        <v>100</v>
      </c>
      <c r="Y162" s="1">
        <f t="shared" si="34"/>
        <v>0</v>
      </c>
      <c r="Z162" s="1">
        <f t="shared" si="35"/>
        <v>0</v>
      </c>
      <c r="AA162" s="1">
        <f t="shared" si="36"/>
        <v>0</v>
      </c>
      <c r="AB162" s="1">
        <f t="shared" si="37"/>
        <v>0</v>
      </c>
      <c r="AC162">
        <f t="shared" ca="1" si="38"/>
        <v>4</v>
      </c>
    </row>
    <row r="163" spans="1:29" x14ac:dyDescent="0.3">
      <c r="A163">
        <v>9002</v>
      </c>
      <c r="B163" t="str">
        <f>INDEX(Matrix_Distance!$B$1:$AX$1,0,MATCH(SMALL(Matrix_Distance!$B162:$AX162,1),Matrix_Distance!$B162:$AX162,0))</f>
        <v>PETERBOROUGH</v>
      </c>
      <c r="C163" t="str">
        <f>INDEX(Matrix_Distance!$B$1:$AX$1,0,MATCH(SMALL(Matrix_Distance!$B162:$AX162,2),Matrix_Distance!$B162:$AX162,0))</f>
        <v>KING'S LYNN</v>
      </c>
      <c r="D163" t="str">
        <f>INDEX(Matrix_Distance!$B$1:$AX$1,0,MATCH(SMALL(Matrix_Distance!$B162:$AX162,3),Matrix_Distance!$B162:$AX162,0))</f>
        <v>WATLINGTON</v>
      </c>
      <c r="E163" t="str">
        <f>INDEX(Matrix_Distance!$B$1:$AX$1,0,MATCH(SMALL(Matrix_Distance!$B162:$AX162,4),Matrix_Distance!$B162:$AX162,0))</f>
        <v>MARCH</v>
      </c>
      <c r="F163" t="str">
        <f>INDEX(Matrix_Distance!$B$1:$AX$1,0,MATCH(SMALL(Matrix_Distance!$B162:$AX162,5),Matrix_Distance!$B162:$AX162,0))</f>
        <v>DOWNHAM MARKET</v>
      </c>
      <c r="G163" s="1">
        <f>SMALL(Matrix_Distance!$B162:$AX162,1)/1000</f>
        <v>292.96996270686998</v>
      </c>
      <c r="H163" s="1">
        <f>SMALL(Matrix_Distance!$B162:$AX162,2)/1000</f>
        <v>294.09978077151726</v>
      </c>
      <c r="I163" s="1">
        <f>SMALL(Matrix_Distance!$B162:$AX162,3)/1000</f>
        <v>301.21199098866236</v>
      </c>
      <c r="J163" s="1">
        <f>SMALL(Matrix_Distance!$B162:$AX162,4)/1000</f>
        <v>303.48898116357771</v>
      </c>
      <c r="K163" s="1">
        <f>SMALL(Matrix_Distance!$B162:$AX162,5)/1000</f>
        <v>307.40088791747428</v>
      </c>
      <c r="L163" t="str">
        <f>VLOOKUP(B163,'Station List'!$A$2:$B$51,2,0)</f>
        <v>Main</v>
      </c>
      <c r="M163" t="str">
        <f>VLOOKUP(C163,'Station List'!$A$2:$B$51,2,0)</f>
        <v>Main</v>
      </c>
      <c r="N163" t="str">
        <f>VLOOKUP(D163,'Station List'!$A$2:$B$51,2,0)</f>
        <v>local</v>
      </c>
      <c r="O163" t="str">
        <f>VLOOKUP(E163,'Station List'!$A$2:$B$51,2,0)</f>
        <v>local</v>
      </c>
      <c r="P163" t="str">
        <f>VLOOKUP(F163,'Station List'!$A$2:$B$51,2,0)</f>
        <v>local</v>
      </c>
      <c r="Q163">
        <f t="shared" si="27"/>
        <v>2</v>
      </c>
      <c r="R163" s="1">
        <f t="shared" si="28"/>
        <v>1.1298180646472815</v>
      </c>
      <c r="S163" t="b">
        <f t="shared" ca="1" si="29"/>
        <v>1</v>
      </c>
      <c r="T163">
        <f t="shared" si="30"/>
        <v>1</v>
      </c>
      <c r="U163" s="1">
        <f t="shared" ca="1" si="31"/>
        <v>0</v>
      </c>
      <c r="V163">
        <f t="shared" ca="1" si="32"/>
        <v>100</v>
      </c>
      <c r="W163" t="str">
        <f t="shared" ca="1" si="33"/>
        <v/>
      </c>
      <c r="X163" s="1">
        <f t="shared" ca="1" si="26"/>
        <v>100</v>
      </c>
      <c r="Y163" s="1">
        <f t="shared" si="34"/>
        <v>0</v>
      </c>
      <c r="Z163" s="1">
        <f t="shared" si="35"/>
        <v>0</v>
      </c>
      <c r="AA163" s="1">
        <f t="shared" si="36"/>
        <v>0</v>
      </c>
      <c r="AB163" s="1">
        <f t="shared" si="37"/>
        <v>0</v>
      </c>
      <c r="AC163">
        <f t="shared" ca="1" si="38"/>
        <v>4</v>
      </c>
    </row>
    <row r="164" spans="1:29" x14ac:dyDescent="0.3">
      <c r="A164">
        <v>9003</v>
      </c>
      <c r="B164" t="str">
        <f>INDEX(Matrix_Distance!$B$1:$AX$1,0,MATCH(SMALL(Matrix_Distance!$B163:$AX163,1),Matrix_Distance!$B163:$AX163,0))</f>
        <v>PETERBOROUGH</v>
      </c>
      <c r="C164" t="str">
        <f>INDEX(Matrix_Distance!$B$1:$AX$1,0,MATCH(SMALL(Matrix_Distance!$B163:$AX163,2),Matrix_Distance!$B163:$AX163,0))</f>
        <v>MARCH</v>
      </c>
      <c r="D164" t="str">
        <f>INDEX(Matrix_Distance!$B$1:$AX$1,0,MATCH(SMALL(Matrix_Distance!$B163:$AX163,3),Matrix_Distance!$B163:$AX163,0))</f>
        <v>KING'S LYNN</v>
      </c>
      <c r="E164" t="str">
        <f>INDEX(Matrix_Distance!$B$1:$AX$1,0,MATCH(SMALL(Matrix_Distance!$B163:$AX163,4),Matrix_Distance!$B163:$AX163,0))</f>
        <v>WATLINGTON</v>
      </c>
      <c r="F164" t="str">
        <f>INDEX(Matrix_Distance!$B$1:$AX$1,0,MATCH(SMALL(Matrix_Distance!$B163:$AX163,5),Matrix_Distance!$B163:$AX163,0))</f>
        <v>DOWNHAM MARKET</v>
      </c>
      <c r="G164" s="1">
        <f>SMALL(Matrix_Distance!$B163:$AX163,1)/1000</f>
        <v>232.82294481786968</v>
      </c>
      <c r="H164" s="1">
        <f>SMALL(Matrix_Distance!$B163:$AX163,2)/1000</f>
        <v>250.59482579994827</v>
      </c>
      <c r="I164" s="1">
        <f>SMALL(Matrix_Distance!$B163:$AX163,3)/1000</f>
        <v>253.42678826133297</v>
      </c>
      <c r="J164" s="1">
        <f>SMALL(Matrix_Distance!$B163:$AX163,4)/1000</f>
        <v>257.66873575572572</v>
      </c>
      <c r="K164" s="1">
        <f>SMALL(Matrix_Distance!$B163:$AX163,5)/1000</f>
        <v>261.50044462954855</v>
      </c>
      <c r="L164" t="str">
        <f>VLOOKUP(B164,'Station List'!$A$2:$B$51,2,0)</f>
        <v>Main</v>
      </c>
      <c r="M164" t="str">
        <f>VLOOKUP(C164,'Station List'!$A$2:$B$51,2,0)</f>
        <v>local</v>
      </c>
      <c r="N164" t="str">
        <f>VLOOKUP(D164,'Station List'!$A$2:$B$51,2,0)</f>
        <v>Main</v>
      </c>
      <c r="O164" t="str">
        <f>VLOOKUP(E164,'Station List'!$A$2:$B$51,2,0)</f>
        <v>local</v>
      </c>
      <c r="P164" t="str">
        <f>VLOOKUP(F164,'Station List'!$A$2:$B$51,2,0)</f>
        <v>local</v>
      </c>
      <c r="Q164">
        <f t="shared" si="27"/>
        <v>2</v>
      </c>
      <c r="R164" s="1">
        <f t="shared" si="28"/>
        <v>17.771880982078585</v>
      </c>
      <c r="S164" t="b">
        <f t="shared" ca="1" si="29"/>
        <v>1</v>
      </c>
      <c r="T164">
        <f t="shared" si="30"/>
        <v>1</v>
      </c>
      <c r="U164" s="1">
        <f t="shared" ca="1" si="31"/>
        <v>0</v>
      </c>
      <c r="V164">
        <f t="shared" ca="1" si="32"/>
        <v>100</v>
      </c>
      <c r="W164" t="str">
        <f t="shared" ca="1" si="33"/>
        <v/>
      </c>
      <c r="X164" s="1">
        <f t="shared" ca="1" si="26"/>
        <v>100</v>
      </c>
      <c r="Y164" s="1">
        <f t="shared" si="34"/>
        <v>0</v>
      </c>
      <c r="Z164" s="1">
        <f t="shared" si="35"/>
        <v>0</v>
      </c>
      <c r="AA164" s="1">
        <f t="shared" si="36"/>
        <v>0</v>
      </c>
      <c r="AB164" s="1">
        <f t="shared" si="37"/>
        <v>0</v>
      </c>
      <c r="AC164">
        <f t="shared" ca="1" si="38"/>
        <v>4</v>
      </c>
    </row>
    <row r="165" spans="1:29" x14ac:dyDescent="0.3">
      <c r="A165">
        <v>9004</v>
      </c>
      <c r="B165" t="str">
        <f>INDEX(Matrix_Distance!$B$1:$AX$1,0,MATCH(SMALL(Matrix_Distance!$B164:$AX164,1),Matrix_Distance!$B164:$AX164,0))</f>
        <v>PETERBOROUGH</v>
      </c>
      <c r="C165" t="str">
        <f>INDEX(Matrix_Distance!$B$1:$AX$1,0,MATCH(SMALL(Matrix_Distance!$B164:$AX164,2),Matrix_Distance!$B164:$AX164,0))</f>
        <v>KING'S LYNN</v>
      </c>
      <c r="D165" t="str">
        <f>INDEX(Matrix_Distance!$B$1:$AX$1,0,MATCH(SMALL(Matrix_Distance!$B164:$AX164,3),Matrix_Distance!$B164:$AX164,0))</f>
        <v>WATLINGTON</v>
      </c>
      <c r="E165" t="str">
        <f>INDEX(Matrix_Distance!$B$1:$AX$1,0,MATCH(SMALL(Matrix_Distance!$B164:$AX164,4),Matrix_Distance!$B164:$AX164,0))</f>
        <v>MARCH</v>
      </c>
      <c r="F165" t="str">
        <f>INDEX(Matrix_Distance!$B$1:$AX$1,0,MATCH(SMALL(Matrix_Distance!$B164:$AX164,5),Matrix_Distance!$B164:$AX164,0))</f>
        <v>DOWNHAM MARKET</v>
      </c>
      <c r="G165" s="1">
        <f>SMALL(Matrix_Distance!$B164:$AX164,1)/1000</f>
        <v>167.41013572560294</v>
      </c>
      <c r="H165" s="1">
        <f>SMALL(Matrix_Distance!$B164:$AX164,2)/1000</f>
        <v>172.49687243476188</v>
      </c>
      <c r="I165" s="1">
        <f>SMALL(Matrix_Distance!$B164:$AX164,3)/1000</f>
        <v>178.8119316452736</v>
      </c>
      <c r="J165" s="1">
        <f>SMALL(Matrix_Distance!$B164:$AX164,4)/1000</f>
        <v>178.8556366839648</v>
      </c>
      <c r="K165" s="1">
        <f>SMALL(Matrix_Distance!$B164:$AX164,5)/1000</f>
        <v>184.4156201166582</v>
      </c>
      <c r="L165" t="str">
        <f>VLOOKUP(B165,'Station List'!$A$2:$B$51,2,0)</f>
        <v>Main</v>
      </c>
      <c r="M165" t="str">
        <f>VLOOKUP(C165,'Station List'!$A$2:$B$51,2,0)</f>
        <v>Main</v>
      </c>
      <c r="N165" t="str">
        <f>VLOOKUP(D165,'Station List'!$A$2:$B$51,2,0)</f>
        <v>local</v>
      </c>
      <c r="O165" t="str">
        <f>VLOOKUP(E165,'Station List'!$A$2:$B$51,2,0)</f>
        <v>local</v>
      </c>
      <c r="P165" t="str">
        <f>VLOOKUP(F165,'Station List'!$A$2:$B$51,2,0)</f>
        <v>local</v>
      </c>
      <c r="Q165">
        <f t="shared" si="27"/>
        <v>2</v>
      </c>
      <c r="R165" s="1">
        <f t="shared" si="28"/>
        <v>5.0867367091589415</v>
      </c>
      <c r="S165" t="b">
        <f t="shared" ca="1" si="29"/>
        <v>1</v>
      </c>
      <c r="T165">
        <f t="shared" si="30"/>
        <v>1</v>
      </c>
      <c r="U165" s="1">
        <f t="shared" ca="1" si="31"/>
        <v>0</v>
      </c>
      <c r="V165">
        <f t="shared" ca="1" si="32"/>
        <v>100</v>
      </c>
      <c r="W165" t="str">
        <f t="shared" ca="1" si="33"/>
        <v/>
      </c>
      <c r="X165" s="1">
        <f t="shared" ca="1" si="26"/>
        <v>100</v>
      </c>
      <c r="Y165" s="1">
        <f t="shared" si="34"/>
        <v>0</v>
      </c>
      <c r="Z165" s="1">
        <f t="shared" si="35"/>
        <v>0</v>
      </c>
      <c r="AA165" s="1">
        <f t="shared" si="36"/>
        <v>0</v>
      </c>
      <c r="AB165" s="1">
        <f t="shared" si="37"/>
        <v>0</v>
      </c>
      <c r="AC165">
        <f t="shared" ca="1" si="38"/>
        <v>4</v>
      </c>
    </row>
    <row r="166" spans="1:29" x14ac:dyDescent="0.3">
      <c r="A166">
        <v>9005</v>
      </c>
      <c r="B166" t="str">
        <f>INDEX(Matrix_Distance!$B$1:$AX$1,0,MATCH(SMALL(Matrix_Distance!$B165:$AX165,1),Matrix_Distance!$B165:$AX165,0))</f>
        <v>PETERBOROUGH</v>
      </c>
      <c r="C166" t="str">
        <f>INDEX(Matrix_Distance!$B$1:$AX$1,0,MATCH(SMALL(Matrix_Distance!$B165:$AX165,2),Matrix_Distance!$B165:$AX165,0))</f>
        <v>MARCH</v>
      </c>
      <c r="D166" t="str">
        <f>INDEX(Matrix_Distance!$B$1:$AX$1,0,MATCH(SMALL(Matrix_Distance!$B165:$AX165,3),Matrix_Distance!$B165:$AX165,0))</f>
        <v>CAMBRIDGE</v>
      </c>
      <c r="E166" t="str">
        <f>INDEX(Matrix_Distance!$B$1:$AX$1,0,MATCH(SMALL(Matrix_Distance!$B165:$AX165,4),Matrix_Distance!$B165:$AX165,0))</f>
        <v>LONDON LIVERPOOL STREET</v>
      </c>
      <c r="F166" t="str">
        <f>INDEX(Matrix_Distance!$B$1:$AX$1,0,MATCH(SMALL(Matrix_Distance!$B165:$AX165,5),Matrix_Distance!$B165:$AX165,0))</f>
        <v>WATERBCH</v>
      </c>
      <c r="G166" s="1">
        <f>SMALL(Matrix_Distance!$B165:$AX165,1)/1000</f>
        <v>240.48051552985493</v>
      </c>
      <c r="H166" s="1">
        <f>SMALL(Matrix_Distance!$B165:$AX165,2)/1000</f>
        <v>263.4236098805618</v>
      </c>
      <c r="I166" s="1">
        <f>SMALL(Matrix_Distance!$B165:$AX165,3)/1000</f>
        <v>266.8550309090972</v>
      </c>
      <c r="J166" s="1">
        <f>SMALL(Matrix_Distance!$B165:$AX165,4)/1000</f>
        <v>268.96506199218982</v>
      </c>
      <c r="K166" s="1">
        <f>SMALL(Matrix_Distance!$B165:$AX165,5)/1000</f>
        <v>270.37403637658002</v>
      </c>
      <c r="L166" t="str">
        <f>VLOOKUP(B166,'Station List'!$A$2:$B$51,2,0)</f>
        <v>Main</v>
      </c>
      <c r="M166" t="str">
        <f>VLOOKUP(C166,'Station List'!$A$2:$B$51,2,0)</f>
        <v>local</v>
      </c>
      <c r="N166" t="str">
        <f>VLOOKUP(D166,'Station List'!$A$2:$B$51,2,0)</f>
        <v>Main</v>
      </c>
      <c r="O166" t="str">
        <f>VLOOKUP(E166,'Station List'!$A$2:$B$51,2,0)</f>
        <v>Main</v>
      </c>
      <c r="P166" t="str">
        <f>VLOOKUP(F166,'Station List'!$A$2:$B$51,2,0)</f>
        <v>local</v>
      </c>
      <c r="Q166">
        <f t="shared" si="27"/>
        <v>3</v>
      </c>
      <c r="R166" s="1">
        <f t="shared" si="28"/>
        <v>22.943094350706872</v>
      </c>
      <c r="S166" t="b">
        <f t="shared" ca="1" si="29"/>
        <v>1</v>
      </c>
      <c r="T166">
        <f t="shared" si="30"/>
        <v>1</v>
      </c>
      <c r="U166" s="1">
        <f t="shared" ca="1" si="31"/>
        <v>0</v>
      </c>
      <c r="V166">
        <f t="shared" ca="1" si="32"/>
        <v>100</v>
      </c>
      <c r="W166" t="str">
        <f t="shared" ca="1" si="33"/>
        <v/>
      </c>
      <c r="X166" s="1">
        <f t="shared" ca="1" si="26"/>
        <v>100</v>
      </c>
      <c r="Y166" s="1">
        <f t="shared" si="34"/>
        <v>0</v>
      </c>
      <c r="Z166" s="1">
        <f t="shared" si="35"/>
        <v>0</v>
      </c>
      <c r="AA166" s="1">
        <f t="shared" si="36"/>
        <v>0</v>
      </c>
      <c r="AB166" s="1">
        <f t="shared" si="37"/>
        <v>0</v>
      </c>
      <c r="AC166">
        <f t="shared" ca="1" si="38"/>
        <v>4</v>
      </c>
    </row>
    <row r="167" spans="1:29" x14ac:dyDescent="0.3">
      <c r="A167">
        <v>9006</v>
      </c>
      <c r="B167" t="str">
        <f>INDEX(Matrix_Distance!$B$1:$AX$1,0,MATCH(SMALL(Matrix_Distance!$B166:$AX166,1),Matrix_Distance!$B166:$AX166,0))</f>
        <v>PETERBOROUGH</v>
      </c>
      <c r="C167" t="str">
        <f>INDEX(Matrix_Distance!$B$1:$AX$1,0,MATCH(SMALL(Matrix_Distance!$B166:$AX166,2),Matrix_Distance!$B166:$AX166,0))</f>
        <v>MARCH</v>
      </c>
      <c r="D167" t="str">
        <f>INDEX(Matrix_Distance!$B$1:$AX$1,0,MATCH(SMALL(Matrix_Distance!$B166:$AX166,3),Matrix_Distance!$B166:$AX166,0))</f>
        <v>CAMBRIDGE</v>
      </c>
      <c r="E167" t="str">
        <f>INDEX(Matrix_Distance!$B$1:$AX$1,0,MATCH(SMALL(Matrix_Distance!$B166:$AX166,4),Matrix_Distance!$B166:$AX166,0))</f>
        <v>WATERBCH</v>
      </c>
      <c r="F167" t="str">
        <f>INDEX(Matrix_Distance!$B$1:$AX$1,0,MATCH(SMALL(Matrix_Distance!$B166:$AX166,5),Matrix_Distance!$B166:$AX166,0))</f>
        <v>ELY</v>
      </c>
      <c r="G167" s="1">
        <f>SMALL(Matrix_Distance!$B166:$AX166,1)/1000</f>
        <v>137.52415351197334</v>
      </c>
      <c r="H167" s="1">
        <f>SMALL(Matrix_Distance!$B166:$AX166,2)/1000</f>
        <v>160.55537680098541</v>
      </c>
      <c r="I167" s="1">
        <f>SMALL(Matrix_Distance!$B166:$AX166,3)/1000</f>
        <v>167.15507623322483</v>
      </c>
      <c r="J167" s="1">
        <f>SMALL(Matrix_Distance!$B166:$AX166,4)/1000</f>
        <v>169.75617672038982</v>
      </c>
      <c r="K167" s="1">
        <f>SMALL(Matrix_Distance!$B166:$AX166,5)/1000</f>
        <v>172.82237751982581</v>
      </c>
      <c r="L167" t="str">
        <f>VLOOKUP(B167,'Station List'!$A$2:$B$51,2,0)</f>
        <v>Main</v>
      </c>
      <c r="M167" t="str">
        <f>VLOOKUP(C167,'Station List'!$A$2:$B$51,2,0)</f>
        <v>local</v>
      </c>
      <c r="N167" t="str">
        <f>VLOOKUP(D167,'Station List'!$A$2:$B$51,2,0)</f>
        <v>Main</v>
      </c>
      <c r="O167" t="str">
        <f>VLOOKUP(E167,'Station List'!$A$2:$B$51,2,0)</f>
        <v>local</v>
      </c>
      <c r="P167" t="str">
        <f>VLOOKUP(F167,'Station List'!$A$2:$B$51,2,0)</f>
        <v>Main</v>
      </c>
      <c r="Q167">
        <f t="shared" si="27"/>
        <v>3</v>
      </c>
      <c r="R167" s="1">
        <f t="shared" si="28"/>
        <v>23.031223289012075</v>
      </c>
      <c r="S167" t="b">
        <f t="shared" ca="1" si="29"/>
        <v>1</v>
      </c>
      <c r="T167">
        <f t="shared" si="30"/>
        <v>1</v>
      </c>
      <c r="U167" s="1">
        <f t="shared" ca="1" si="31"/>
        <v>0</v>
      </c>
      <c r="V167">
        <f t="shared" ca="1" si="32"/>
        <v>100</v>
      </c>
      <c r="W167" t="str">
        <f t="shared" ca="1" si="33"/>
        <v/>
      </c>
      <c r="X167" s="1">
        <f t="shared" ca="1" si="26"/>
        <v>100</v>
      </c>
      <c r="Y167" s="1">
        <f t="shared" si="34"/>
        <v>0</v>
      </c>
      <c r="Z167" s="1">
        <f t="shared" si="35"/>
        <v>0</v>
      </c>
      <c r="AA167" s="1">
        <f t="shared" si="36"/>
        <v>0</v>
      </c>
      <c r="AB167" s="1">
        <f t="shared" si="37"/>
        <v>0</v>
      </c>
      <c r="AC167">
        <f t="shared" ca="1" si="38"/>
        <v>4</v>
      </c>
    </row>
    <row r="168" spans="1:29" x14ac:dyDescent="0.3">
      <c r="A168">
        <v>9007</v>
      </c>
      <c r="B168" t="str">
        <f>INDEX(Matrix_Distance!$B$1:$AX$1,0,MATCH(SMALL(Matrix_Distance!$B167:$AX167,1),Matrix_Distance!$B167:$AX167,0))</f>
        <v>LONDON LIVERPOOL STREET</v>
      </c>
      <c r="C168" t="str">
        <f>INDEX(Matrix_Distance!$B$1:$AX$1,0,MATCH(SMALL(Matrix_Distance!$B167:$AX167,2),Matrix_Distance!$B167:$AX167,0))</f>
        <v>STRATFORD</v>
      </c>
      <c r="D168" t="str">
        <f>INDEX(Matrix_Distance!$B$1:$AX$1,0,MATCH(SMALL(Matrix_Distance!$B167:$AX167,3),Matrix_Distance!$B167:$AX167,0))</f>
        <v>SHENFIELD</v>
      </c>
      <c r="E168" t="str">
        <f>INDEX(Matrix_Distance!$B$1:$AX$1,0,MATCH(SMALL(Matrix_Distance!$B167:$AX167,4),Matrix_Distance!$B167:$AX167,0))</f>
        <v>CAMBRIDGE</v>
      </c>
      <c r="F168" t="str">
        <f>INDEX(Matrix_Distance!$B$1:$AX$1,0,MATCH(SMALL(Matrix_Distance!$B167:$AX167,5),Matrix_Distance!$B167:$AX167,0))</f>
        <v>CHELMSFORD</v>
      </c>
      <c r="G168" s="1">
        <f>SMALL(Matrix_Distance!$B167:$AX167,1)/1000</f>
        <v>221.63205196239667</v>
      </c>
      <c r="H168" s="1">
        <f>SMALL(Matrix_Distance!$B167:$AX167,2)/1000</f>
        <v>227.49277115728867</v>
      </c>
      <c r="I168" s="1">
        <f>SMALL(Matrix_Distance!$B167:$AX167,3)/1000</f>
        <v>252.32270798808202</v>
      </c>
      <c r="J168" s="1">
        <f>SMALL(Matrix_Distance!$B167:$AX167,4)/1000</f>
        <v>263.40375422862752</v>
      </c>
      <c r="K168" s="1">
        <f>SMALL(Matrix_Distance!$B167:$AX167,5)/1000</f>
        <v>264.7383310924356</v>
      </c>
      <c r="L168" t="str">
        <f>VLOOKUP(B168,'Station List'!$A$2:$B$51,2,0)</f>
        <v>Main</v>
      </c>
      <c r="M168" t="str">
        <f>VLOOKUP(C168,'Station List'!$A$2:$B$51,2,0)</f>
        <v>Main</v>
      </c>
      <c r="N168" t="str">
        <f>VLOOKUP(D168,'Station List'!$A$2:$B$51,2,0)</f>
        <v>Main</v>
      </c>
      <c r="O168" t="str">
        <f>VLOOKUP(E168,'Station List'!$A$2:$B$51,2,0)</f>
        <v>Main</v>
      </c>
      <c r="P168" t="str">
        <f>VLOOKUP(F168,'Station List'!$A$2:$B$51,2,0)</f>
        <v>Main</v>
      </c>
      <c r="Q168">
        <f t="shared" si="27"/>
        <v>5</v>
      </c>
      <c r="R168" s="1">
        <f t="shared" si="28"/>
        <v>5.860719194891999</v>
      </c>
      <c r="S168" t="b">
        <f t="shared" ca="1" si="29"/>
        <v>1</v>
      </c>
      <c r="T168">
        <f t="shared" si="30"/>
        <v>1</v>
      </c>
      <c r="U168" s="1">
        <f t="shared" ca="1" si="31"/>
        <v>0</v>
      </c>
      <c r="V168">
        <f t="shared" ca="1" si="32"/>
        <v>100</v>
      </c>
      <c r="W168" t="str">
        <f t="shared" ca="1" si="33"/>
        <v/>
      </c>
      <c r="X168" s="1">
        <f t="shared" ca="1" si="26"/>
        <v>100</v>
      </c>
      <c r="Y168" s="1">
        <f t="shared" si="34"/>
        <v>0</v>
      </c>
      <c r="Z168" s="1">
        <f t="shared" si="35"/>
        <v>0</v>
      </c>
      <c r="AA168" s="1">
        <f t="shared" si="36"/>
        <v>0</v>
      </c>
      <c r="AB168" s="1">
        <f t="shared" si="37"/>
        <v>0</v>
      </c>
      <c r="AC168">
        <f t="shared" ca="1" si="38"/>
        <v>4</v>
      </c>
    </row>
    <row r="169" spans="1:29" x14ac:dyDescent="0.3">
      <c r="A169">
        <v>9008</v>
      </c>
      <c r="B169" t="str">
        <f>INDEX(Matrix_Distance!$B$1:$AX$1,0,MATCH(SMALL(Matrix_Distance!$B168:$AX168,1),Matrix_Distance!$B168:$AX168,0))</f>
        <v>LONDON LIVERPOOL STREET</v>
      </c>
      <c r="C169" t="str">
        <f>INDEX(Matrix_Distance!$B$1:$AX$1,0,MATCH(SMALL(Matrix_Distance!$B168:$AX168,2),Matrix_Distance!$B168:$AX168,0))</f>
        <v>STRATFORD</v>
      </c>
      <c r="D169" t="str">
        <f>INDEX(Matrix_Distance!$B$1:$AX$1,0,MATCH(SMALL(Matrix_Distance!$B168:$AX168,3),Matrix_Distance!$B168:$AX168,0))</f>
        <v>SHENFIELD</v>
      </c>
      <c r="E169" t="str">
        <f>INDEX(Matrix_Distance!$B$1:$AX$1,0,MATCH(SMALL(Matrix_Distance!$B168:$AX168,4),Matrix_Distance!$B168:$AX168,0))</f>
        <v>CHELMSFORD</v>
      </c>
      <c r="F169" t="str">
        <f>INDEX(Matrix_Distance!$B$1:$AX$1,0,MATCH(SMALL(Matrix_Distance!$B168:$AX168,5),Matrix_Distance!$B168:$AX168,0))</f>
        <v>WITHAM</v>
      </c>
      <c r="G169" s="1">
        <f>SMALL(Matrix_Distance!$B168:$AX168,1)/1000</f>
        <v>40.717712362834206</v>
      </c>
      <c r="H169" s="1">
        <f>SMALL(Matrix_Distance!$B168:$AX168,2)/1000</f>
        <v>46.461132877088801</v>
      </c>
      <c r="I169" s="1">
        <f>SMALL(Matrix_Distance!$B168:$AX168,3)/1000</f>
        <v>71.025085349325039</v>
      </c>
      <c r="J169" s="1">
        <f>SMALL(Matrix_Distance!$B168:$AX168,4)/1000</f>
        <v>85.615515930279869</v>
      </c>
      <c r="K169" s="1">
        <f>SMALL(Matrix_Distance!$B168:$AX168,5)/1000</f>
        <v>99.682242703111854</v>
      </c>
      <c r="L169" t="str">
        <f>VLOOKUP(B169,'Station List'!$A$2:$B$51,2,0)</f>
        <v>Main</v>
      </c>
      <c r="M169" t="str">
        <f>VLOOKUP(C169,'Station List'!$A$2:$B$51,2,0)</f>
        <v>Main</v>
      </c>
      <c r="N169" t="str">
        <f>VLOOKUP(D169,'Station List'!$A$2:$B$51,2,0)</f>
        <v>Main</v>
      </c>
      <c r="O169" t="str">
        <f>VLOOKUP(E169,'Station List'!$A$2:$B$51,2,0)</f>
        <v>Main</v>
      </c>
      <c r="P169" t="str">
        <f>VLOOKUP(F169,'Station List'!$A$2:$B$51,2,0)</f>
        <v>Main</v>
      </c>
      <c r="Q169">
        <f t="shared" si="27"/>
        <v>5</v>
      </c>
      <c r="R169" s="1">
        <f t="shared" si="28"/>
        <v>5.7434205142545949</v>
      </c>
      <c r="S169" t="b">
        <f t="shared" ca="1" si="29"/>
        <v>1</v>
      </c>
      <c r="T169">
        <f t="shared" si="30"/>
        <v>1</v>
      </c>
      <c r="U169" s="1">
        <f t="shared" ca="1" si="31"/>
        <v>0</v>
      </c>
      <c r="V169">
        <f t="shared" ca="1" si="32"/>
        <v>100</v>
      </c>
      <c r="W169" t="str">
        <f t="shared" ca="1" si="33"/>
        <v/>
      </c>
      <c r="X169" s="1">
        <f t="shared" ca="1" si="26"/>
        <v>100</v>
      </c>
      <c r="Y169" s="1">
        <f t="shared" si="34"/>
        <v>0</v>
      </c>
      <c r="Z169" s="1">
        <f t="shared" si="35"/>
        <v>0</v>
      </c>
      <c r="AA169" s="1">
        <f t="shared" si="36"/>
        <v>0</v>
      </c>
      <c r="AB169" s="1">
        <f t="shared" si="37"/>
        <v>0</v>
      </c>
      <c r="AC169">
        <f t="shared" ca="1" si="38"/>
        <v>4</v>
      </c>
    </row>
    <row r="170" spans="1:29" x14ac:dyDescent="0.3">
      <c r="A170">
        <v>9009</v>
      </c>
      <c r="B170" t="str">
        <f>INDEX(Matrix_Distance!$B$1:$AX$1,0,MATCH(SMALL(Matrix_Distance!$B169:$AX169,1),Matrix_Distance!$B169:$AX169,0))</f>
        <v>LONDON LIVERPOOL STREET</v>
      </c>
      <c r="C170" t="str">
        <f>INDEX(Matrix_Distance!$B$1:$AX$1,0,MATCH(SMALL(Matrix_Distance!$B169:$AX169,2),Matrix_Distance!$B169:$AX169,0))</f>
        <v>STRATFORD</v>
      </c>
      <c r="D170" t="str">
        <f>INDEX(Matrix_Distance!$B$1:$AX$1,0,MATCH(SMALL(Matrix_Distance!$B169:$AX169,3),Matrix_Distance!$B169:$AX169,0))</f>
        <v>SHENFIELD</v>
      </c>
      <c r="E170" t="str">
        <f>INDEX(Matrix_Distance!$B$1:$AX$1,0,MATCH(SMALL(Matrix_Distance!$B169:$AX169,4),Matrix_Distance!$B169:$AX169,0))</f>
        <v>CHELMSFORD</v>
      </c>
      <c r="F170" t="str">
        <f>INDEX(Matrix_Distance!$B$1:$AX$1,0,MATCH(SMALL(Matrix_Distance!$B169:$AX169,5),Matrix_Distance!$B169:$AX169,0))</f>
        <v>WITHAM</v>
      </c>
      <c r="G170" s="1">
        <f>SMALL(Matrix_Distance!$B169:$AX169,1)/1000</f>
        <v>2.8326016596938119</v>
      </c>
      <c r="H170" s="1">
        <f>SMALL(Matrix_Distance!$B169:$AX169,2)/1000</f>
        <v>8.6443851616237204</v>
      </c>
      <c r="I170" s="1">
        <f>SMALL(Matrix_Distance!$B169:$AX169,3)/1000</f>
        <v>33.719974390246833</v>
      </c>
      <c r="J170" s="1">
        <f>SMALL(Matrix_Distance!$B169:$AX169,4)/1000</f>
        <v>47.869500053040078</v>
      </c>
      <c r="K170" s="1">
        <f>SMALL(Matrix_Distance!$B169:$AX169,5)/1000</f>
        <v>61.95014017871226</v>
      </c>
      <c r="L170" t="str">
        <f>VLOOKUP(B170,'Station List'!$A$2:$B$51,2,0)</f>
        <v>Main</v>
      </c>
      <c r="M170" t="str">
        <f>VLOOKUP(C170,'Station List'!$A$2:$B$51,2,0)</f>
        <v>Main</v>
      </c>
      <c r="N170" t="str">
        <f>VLOOKUP(D170,'Station List'!$A$2:$B$51,2,0)</f>
        <v>Main</v>
      </c>
      <c r="O170" t="str">
        <f>VLOOKUP(E170,'Station List'!$A$2:$B$51,2,0)</f>
        <v>Main</v>
      </c>
      <c r="P170" t="str">
        <f>VLOOKUP(F170,'Station List'!$A$2:$B$51,2,0)</f>
        <v>Main</v>
      </c>
      <c r="Q170">
        <f t="shared" si="27"/>
        <v>5</v>
      </c>
      <c r="R170" s="1">
        <f t="shared" si="28"/>
        <v>5.8117835019299084</v>
      </c>
      <c r="S170" t="b">
        <f t="shared" ca="1" si="29"/>
        <v>1</v>
      </c>
      <c r="T170">
        <f t="shared" si="30"/>
        <v>1</v>
      </c>
      <c r="U170" s="1">
        <f t="shared" ca="1" si="31"/>
        <v>0</v>
      </c>
      <c r="V170">
        <f t="shared" ca="1" si="32"/>
        <v>100</v>
      </c>
      <c r="W170" t="str">
        <f t="shared" ca="1" si="33"/>
        <v/>
      </c>
      <c r="X170" s="1">
        <f t="shared" ca="1" si="26"/>
        <v>100</v>
      </c>
      <c r="Y170" s="1">
        <f t="shared" si="34"/>
        <v>0</v>
      </c>
      <c r="Z170" s="1">
        <f t="shared" si="35"/>
        <v>0</v>
      </c>
      <c r="AA170" s="1">
        <f t="shared" si="36"/>
        <v>0</v>
      </c>
      <c r="AB170" s="1">
        <f t="shared" si="37"/>
        <v>0</v>
      </c>
      <c r="AC170">
        <f t="shared" ca="1" si="38"/>
        <v>4</v>
      </c>
    </row>
    <row r="171" spans="1:29" x14ac:dyDescent="0.3">
      <c r="G171" s="1"/>
      <c r="H171" s="1"/>
      <c r="I171" s="1"/>
      <c r="J171" s="1"/>
      <c r="K171" s="1"/>
      <c r="R171" s="1"/>
      <c r="U171" s="1"/>
      <c r="X171" s="1"/>
      <c r="Y171" s="1"/>
      <c r="Z171" s="1"/>
      <c r="AA171" s="1"/>
      <c r="AB171" s="1"/>
    </row>
    <row r="172" spans="1:29" x14ac:dyDescent="0.3">
      <c r="G172" s="1"/>
      <c r="H172" s="1"/>
      <c r="I172" s="1"/>
      <c r="J172" s="1"/>
      <c r="K172" s="1"/>
      <c r="R172" s="1"/>
      <c r="U172" s="1"/>
      <c r="X172" s="1"/>
      <c r="Y172" s="1"/>
      <c r="Z172" s="1"/>
      <c r="AA172" s="1"/>
      <c r="AB172" s="1"/>
    </row>
    <row r="173" spans="1:29" x14ac:dyDescent="0.3">
      <c r="G173" s="1"/>
      <c r="H173" s="1"/>
      <c r="I173" s="1"/>
      <c r="J173" s="1"/>
      <c r="K173" s="1"/>
      <c r="R173" s="1"/>
      <c r="U173" s="1"/>
      <c r="X173" s="1"/>
      <c r="Y173" s="1"/>
      <c r="Z173" s="1"/>
      <c r="AA173" s="1"/>
      <c r="AB173" s="1"/>
    </row>
    <row r="174" spans="1:29" x14ac:dyDescent="0.3">
      <c r="G174" s="1"/>
      <c r="H174" s="1"/>
      <c r="I174" s="1"/>
      <c r="J174" s="1"/>
      <c r="K174" s="1"/>
      <c r="R174" s="1"/>
      <c r="U174" s="1"/>
      <c r="X174" s="1"/>
      <c r="Y174" s="1"/>
      <c r="Z174" s="1"/>
      <c r="AA174" s="1"/>
      <c r="AB174" s="1"/>
    </row>
    <row r="175" spans="1:29" x14ac:dyDescent="0.3">
      <c r="G175" s="1"/>
      <c r="H175" s="1"/>
      <c r="I175" s="1"/>
      <c r="J175" s="1"/>
      <c r="K175" s="1"/>
      <c r="R175" s="1"/>
      <c r="U175" s="1"/>
      <c r="X175" s="1"/>
      <c r="Y175" s="1"/>
      <c r="Z175" s="1"/>
      <c r="AA175" s="1"/>
      <c r="AB175" s="1"/>
    </row>
    <row r="176" spans="1:29" x14ac:dyDescent="0.3">
      <c r="G176" s="1"/>
      <c r="H176" s="1"/>
      <c r="I176" s="1"/>
      <c r="J176" s="1"/>
      <c r="K176" s="1"/>
      <c r="R176" s="1"/>
      <c r="U176" s="1"/>
      <c r="X176" s="1"/>
      <c r="Y176" s="1"/>
      <c r="Z176" s="1"/>
      <c r="AA176" s="1"/>
      <c r="AB176" s="1"/>
    </row>
    <row r="177" spans="7:28" x14ac:dyDescent="0.3">
      <c r="G177" s="1"/>
      <c r="H177" s="1"/>
      <c r="I177" s="1"/>
      <c r="J177" s="1"/>
      <c r="K177" s="1"/>
      <c r="R177" s="1"/>
      <c r="U177" s="1"/>
      <c r="X177" s="1"/>
      <c r="Y177" s="1"/>
      <c r="Z177" s="1"/>
      <c r="AA177" s="1"/>
      <c r="AB177" s="1"/>
    </row>
    <row r="178" spans="7:28" x14ac:dyDescent="0.3">
      <c r="G178" s="1"/>
      <c r="H178" s="1"/>
      <c r="I178" s="1"/>
      <c r="J178" s="1"/>
      <c r="K178" s="1"/>
      <c r="R178" s="1"/>
      <c r="U178" s="1"/>
      <c r="X178" s="1"/>
      <c r="Y178" s="1"/>
      <c r="Z178" s="1"/>
      <c r="AA178" s="1"/>
      <c r="AB178" s="1"/>
    </row>
    <row r="179" spans="7:28" x14ac:dyDescent="0.3">
      <c r="G179" s="1"/>
      <c r="H179" s="1"/>
      <c r="I179" s="1"/>
      <c r="J179" s="1"/>
      <c r="K179" s="1"/>
      <c r="R179" s="1"/>
      <c r="U179" s="1"/>
      <c r="X179" s="1"/>
      <c r="Y179" s="1"/>
      <c r="Z179" s="1"/>
      <c r="AA179" s="1"/>
      <c r="AB179" s="1"/>
    </row>
    <row r="180" spans="7:28" x14ac:dyDescent="0.3">
      <c r="G180" s="1"/>
      <c r="H180" s="1"/>
      <c r="I180" s="1"/>
      <c r="J180" s="1"/>
      <c r="K180" s="1"/>
      <c r="R180" s="1"/>
      <c r="U180" s="1"/>
      <c r="X180" s="1"/>
      <c r="Y180" s="1"/>
      <c r="Z180" s="1"/>
      <c r="AA180" s="1"/>
      <c r="AB180" s="1"/>
    </row>
    <row r="181" spans="7:28" x14ac:dyDescent="0.3">
      <c r="G181" s="1"/>
      <c r="H181" s="1"/>
      <c r="I181" s="1"/>
      <c r="J181" s="1"/>
      <c r="K181" s="1"/>
      <c r="R181" s="1"/>
      <c r="U181" s="1"/>
      <c r="X181" s="1"/>
      <c r="Y181" s="1"/>
      <c r="Z181" s="1"/>
      <c r="AA181" s="1"/>
      <c r="AB181" s="1"/>
    </row>
    <row r="182" spans="7:28" x14ac:dyDescent="0.3">
      <c r="G182" s="1"/>
      <c r="H182" s="1"/>
      <c r="I182" s="1"/>
      <c r="J182" s="1"/>
      <c r="K182" s="1"/>
      <c r="R182" s="1"/>
      <c r="U182" s="1"/>
      <c r="X182" s="1"/>
      <c r="Y182" s="1"/>
      <c r="Z182" s="1"/>
      <c r="AA182" s="1"/>
      <c r="AB182" s="1"/>
    </row>
    <row r="183" spans="7:28" x14ac:dyDescent="0.3">
      <c r="G183" s="1"/>
      <c r="H183" s="1"/>
      <c r="I183" s="1"/>
      <c r="J183" s="1"/>
      <c r="K183" s="1"/>
      <c r="R183" s="1"/>
      <c r="U183" s="1"/>
      <c r="X183" s="1"/>
      <c r="Y183" s="1"/>
      <c r="Z183" s="1"/>
      <c r="AA183" s="1"/>
      <c r="AB183" s="1"/>
    </row>
    <row r="184" spans="7:28" x14ac:dyDescent="0.3">
      <c r="G184" s="1"/>
      <c r="H184" s="1"/>
      <c r="I184" s="1"/>
      <c r="J184" s="1"/>
      <c r="K184" s="1"/>
      <c r="R184" s="1"/>
      <c r="U184" s="1"/>
      <c r="X184" s="1"/>
      <c r="Y184" s="1"/>
      <c r="Z184" s="1"/>
      <c r="AA184" s="1"/>
      <c r="AB184" s="1"/>
    </row>
    <row r="185" spans="7:28" x14ac:dyDescent="0.3">
      <c r="G185" s="1"/>
      <c r="H185" s="1"/>
      <c r="I185" s="1"/>
      <c r="J185" s="1"/>
      <c r="K185" s="1"/>
      <c r="R185" s="1"/>
      <c r="U185" s="1"/>
      <c r="X185" s="1"/>
      <c r="Y185" s="1"/>
      <c r="Z185" s="1"/>
      <c r="AA185" s="1"/>
      <c r="AB185" s="1"/>
    </row>
    <row r="186" spans="7:28" x14ac:dyDescent="0.3">
      <c r="G186" s="1"/>
      <c r="H186" s="1"/>
      <c r="I186" s="1"/>
      <c r="J186" s="1"/>
      <c r="K186" s="1"/>
      <c r="R186" s="1"/>
      <c r="U186" s="1"/>
      <c r="X186" s="1"/>
      <c r="Y186" s="1"/>
      <c r="Z186" s="1"/>
      <c r="AA186" s="1"/>
      <c r="AB186" s="1"/>
    </row>
    <row r="187" spans="7:28" x14ac:dyDescent="0.3">
      <c r="G187" s="1"/>
      <c r="H187" s="1"/>
      <c r="I187" s="1"/>
      <c r="J187" s="1"/>
      <c r="K187" s="1"/>
      <c r="R187" s="1"/>
      <c r="U187" s="1"/>
      <c r="X187" s="1"/>
      <c r="Y187" s="1"/>
      <c r="Z187" s="1"/>
      <c r="AA187" s="1"/>
      <c r="AB187" s="1"/>
    </row>
    <row r="188" spans="7:28" x14ac:dyDescent="0.3">
      <c r="G188" s="1"/>
      <c r="H188" s="1"/>
      <c r="I188" s="1"/>
      <c r="J188" s="1"/>
      <c r="K188" s="1"/>
      <c r="R188" s="1"/>
      <c r="U188" s="1"/>
      <c r="X188" s="1"/>
      <c r="Y188" s="1"/>
      <c r="Z188" s="1"/>
      <c r="AA188" s="1"/>
      <c r="AB188" s="1"/>
    </row>
    <row r="189" spans="7:28" x14ac:dyDescent="0.3">
      <c r="G189" s="1"/>
      <c r="H189" s="1"/>
      <c r="I189" s="1"/>
      <c r="J189" s="1"/>
      <c r="K189" s="1"/>
      <c r="R189" s="1"/>
      <c r="U189" s="1"/>
      <c r="X189" s="1"/>
      <c r="Y189" s="1"/>
      <c r="Z189" s="1"/>
      <c r="AA189" s="1"/>
      <c r="AB189" s="1"/>
    </row>
    <row r="190" spans="7:28" x14ac:dyDescent="0.3">
      <c r="G190" s="1"/>
      <c r="H190" s="1"/>
      <c r="I190" s="1"/>
      <c r="J190" s="1"/>
      <c r="K190" s="1"/>
      <c r="R190" s="1"/>
      <c r="U190" s="1"/>
      <c r="X190" s="1"/>
      <c r="Y190" s="1"/>
      <c r="Z190" s="1"/>
      <c r="AA190" s="1"/>
      <c r="AB190" s="1"/>
    </row>
    <row r="191" spans="7:28" x14ac:dyDescent="0.3">
      <c r="G191" s="1"/>
      <c r="H191" s="1"/>
      <c r="I191" s="1"/>
      <c r="J191" s="1"/>
      <c r="K191" s="1"/>
      <c r="R191" s="1"/>
      <c r="U191" s="1"/>
      <c r="X191" s="1"/>
      <c r="Y191" s="1"/>
      <c r="Z191" s="1"/>
      <c r="AA191" s="1"/>
      <c r="AB191" s="1"/>
    </row>
    <row r="192" spans="7:28" x14ac:dyDescent="0.3">
      <c r="G192" s="1"/>
      <c r="H192" s="1"/>
      <c r="I192" s="1"/>
      <c r="J192" s="1"/>
      <c r="K192" s="1"/>
      <c r="R192" s="1"/>
      <c r="U192" s="1"/>
      <c r="X192" s="1"/>
      <c r="Y192" s="1"/>
      <c r="Z192" s="1"/>
      <c r="AA192" s="1"/>
      <c r="AB192" s="1"/>
    </row>
    <row r="193" spans="7:28" x14ac:dyDescent="0.3">
      <c r="G193" s="1"/>
      <c r="H193" s="1"/>
      <c r="I193" s="1"/>
      <c r="J193" s="1"/>
      <c r="K193" s="1"/>
      <c r="R193" s="1"/>
      <c r="U193" s="1"/>
      <c r="X193" s="1"/>
      <c r="Y193" s="1"/>
      <c r="Z193" s="1"/>
      <c r="AA193" s="1"/>
      <c r="AB193" s="1"/>
    </row>
    <row r="194" spans="7:28" x14ac:dyDescent="0.3">
      <c r="G194" s="1"/>
      <c r="H194" s="1"/>
      <c r="I194" s="1"/>
      <c r="J194" s="1"/>
      <c r="K194" s="1"/>
      <c r="R194" s="1"/>
      <c r="U194" s="1"/>
      <c r="X194" s="1"/>
      <c r="Y194" s="1"/>
      <c r="Z194" s="1"/>
      <c r="AA194" s="1"/>
      <c r="AB194" s="1"/>
    </row>
    <row r="195" spans="7:28" x14ac:dyDescent="0.3">
      <c r="G195" s="1"/>
      <c r="H195" s="1"/>
      <c r="I195" s="1"/>
      <c r="J195" s="1"/>
      <c r="K195" s="1"/>
      <c r="R195" s="1"/>
      <c r="U195" s="1"/>
      <c r="X195" s="1"/>
      <c r="Y195" s="1"/>
      <c r="Z195" s="1"/>
      <c r="AA195" s="1"/>
      <c r="AB195" s="1"/>
    </row>
    <row r="196" spans="7:28" x14ac:dyDescent="0.3">
      <c r="G196" s="1"/>
      <c r="H196" s="1"/>
      <c r="I196" s="1"/>
      <c r="J196" s="1"/>
      <c r="K196" s="1"/>
      <c r="R196" s="1"/>
      <c r="U196" s="1"/>
      <c r="X196" s="1"/>
      <c r="Y196" s="1"/>
      <c r="Z196" s="1"/>
      <c r="AA196" s="1"/>
      <c r="AB196" s="1"/>
    </row>
    <row r="197" spans="7:28" x14ac:dyDescent="0.3">
      <c r="G197" s="1"/>
      <c r="H197" s="1"/>
      <c r="I197" s="1"/>
      <c r="J197" s="1"/>
      <c r="K197" s="1"/>
      <c r="R197" s="1"/>
      <c r="U197" s="1"/>
      <c r="X197" s="1"/>
      <c r="Y197" s="1"/>
      <c r="Z197" s="1"/>
      <c r="AA197" s="1"/>
      <c r="AB197" s="1"/>
    </row>
    <row r="198" spans="7:28" x14ac:dyDescent="0.3">
      <c r="G198" s="1"/>
      <c r="H198" s="1"/>
      <c r="I198" s="1"/>
      <c r="J198" s="1"/>
      <c r="K198" s="1"/>
      <c r="R198" s="1"/>
      <c r="U198" s="1"/>
      <c r="X198" s="1"/>
      <c r="Y198" s="1"/>
      <c r="Z198" s="1"/>
      <c r="AA198" s="1"/>
      <c r="AB198" s="1"/>
    </row>
    <row r="199" spans="7:28" x14ac:dyDescent="0.3">
      <c r="G199" s="1"/>
      <c r="H199" s="1"/>
      <c r="I199" s="1"/>
      <c r="J199" s="1"/>
      <c r="K199" s="1"/>
      <c r="R199" s="1"/>
      <c r="U199" s="1"/>
      <c r="X199" s="1"/>
      <c r="Y199" s="1"/>
      <c r="Z199" s="1"/>
      <c r="AA199" s="1"/>
      <c r="AB199" s="1"/>
    </row>
    <row r="200" spans="7:28" x14ac:dyDescent="0.3">
      <c r="G200" s="1"/>
      <c r="H200" s="1"/>
      <c r="I200" s="1"/>
      <c r="J200" s="1"/>
      <c r="K200" s="1"/>
      <c r="R200" s="1"/>
      <c r="U200" s="1"/>
      <c r="X200" s="1"/>
      <c r="Y200" s="1"/>
      <c r="Z200" s="1"/>
      <c r="AA200" s="1"/>
      <c r="AB200" s="1"/>
    </row>
    <row r="201" spans="7:28" x14ac:dyDescent="0.3">
      <c r="G201" s="1"/>
      <c r="H201" s="1"/>
      <c r="I201" s="1"/>
      <c r="J201" s="1"/>
      <c r="K201" s="1"/>
      <c r="R201" s="1"/>
      <c r="U201" s="1"/>
      <c r="X201" s="1"/>
      <c r="Y201" s="1"/>
      <c r="Z201" s="1"/>
      <c r="AA201" s="1"/>
      <c r="AB201" s="1"/>
    </row>
    <row r="202" spans="7:28" x14ac:dyDescent="0.3">
      <c r="G202" s="1"/>
      <c r="H202" s="1"/>
      <c r="I202" s="1"/>
      <c r="J202" s="1"/>
      <c r="K202" s="1"/>
      <c r="R202" s="1"/>
      <c r="U202" s="1"/>
      <c r="X202" s="1"/>
      <c r="Y202" s="1"/>
      <c r="Z202" s="1"/>
      <c r="AA202" s="1"/>
      <c r="AB202" s="1"/>
    </row>
    <row r="203" spans="7:28" x14ac:dyDescent="0.3">
      <c r="G203" s="1"/>
      <c r="H203" s="1"/>
      <c r="I203" s="1"/>
      <c r="J203" s="1"/>
      <c r="K203" s="1"/>
      <c r="R203" s="1"/>
      <c r="U203" s="1"/>
      <c r="X203" s="1"/>
      <c r="Y203" s="1"/>
      <c r="Z203" s="1"/>
      <c r="AA203" s="1"/>
      <c r="AB203" s="1"/>
    </row>
    <row r="204" spans="7:28" x14ac:dyDescent="0.3">
      <c r="G204" s="1"/>
      <c r="H204" s="1"/>
      <c r="I204" s="1"/>
      <c r="J204" s="1"/>
      <c r="K204" s="1"/>
      <c r="R204" s="1"/>
      <c r="U204" s="1"/>
      <c r="X204" s="1"/>
      <c r="Y204" s="1"/>
      <c r="Z204" s="1"/>
      <c r="AA204" s="1"/>
      <c r="AB204" s="1"/>
    </row>
    <row r="205" spans="7:28" x14ac:dyDescent="0.3">
      <c r="G205" s="1"/>
      <c r="H205" s="1"/>
      <c r="I205" s="1"/>
      <c r="J205" s="1"/>
      <c r="K205" s="1"/>
      <c r="R205" s="1"/>
      <c r="U205" s="1"/>
      <c r="X205" s="1"/>
      <c r="Y205" s="1"/>
      <c r="Z205" s="1"/>
      <c r="AA205" s="1"/>
      <c r="AB205" s="1"/>
    </row>
    <row r="206" spans="7:28" x14ac:dyDescent="0.3">
      <c r="G206" s="1"/>
      <c r="H206" s="1"/>
      <c r="I206" s="1"/>
      <c r="J206" s="1"/>
      <c r="K206" s="1"/>
      <c r="R206" s="1"/>
      <c r="U206" s="1"/>
      <c r="X206" s="1"/>
      <c r="Y206" s="1"/>
      <c r="Z206" s="1"/>
      <c r="AA206" s="1"/>
      <c r="AB206" s="1"/>
    </row>
    <row r="207" spans="7:28" x14ac:dyDescent="0.3">
      <c r="G207" s="1"/>
      <c r="H207" s="1"/>
      <c r="I207" s="1"/>
      <c r="J207" s="1"/>
      <c r="K207" s="1"/>
      <c r="R207" s="1"/>
      <c r="U207" s="1"/>
      <c r="X207" s="1"/>
      <c r="Y207" s="1"/>
      <c r="Z207" s="1"/>
      <c r="AA207" s="1"/>
      <c r="AB207" s="1"/>
    </row>
    <row r="208" spans="7:28" x14ac:dyDescent="0.3">
      <c r="G208" s="1"/>
      <c r="H208" s="1"/>
      <c r="I208" s="1"/>
      <c r="J208" s="1"/>
      <c r="K208" s="1"/>
      <c r="R208" s="1"/>
      <c r="U208" s="1"/>
      <c r="X208" s="1"/>
      <c r="Y208" s="1"/>
      <c r="Z208" s="1"/>
      <c r="AA208" s="1"/>
      <c r="AB208" s="1"/>
    </row>
    <row r="209" spans="7:28" x14ac:dyDescent="0.3">
      <c r="G209" s="1"/>
      <c r="H209" s="1"/>
      <c r="I209" s="1"/>
      <c r="J209" s="1"/>
      <c r="K209" s="1"/>
      <c r="R209" s="1"/>
      <c r="U209" s="1"/>
      <c r="X209" s="1"/>
      <c r="Y209" s="1"/>
      <c r="Z209" s="1"/>
      <c r="AA209" s="1"/>
      <c r="AB209" s="1"/>
    </row>
    <row r="210" spans="7:28" x14ac:dyDescent="0.3">
      <c r="G210" s="1"/>
      <c r="H210" s="1"/>
      <c r="I210" s="1"/>
      <c r="J210" s="1"/>
      <c r="K210" s="1"/>
      <c r="R210" s="1"/>
      <c r="U210" s="1"/>
      <c r="X210" s="1"/>
      <c r="Y210" s="1"/>
      <c r="Z210" s="1"/>
      <c r="AA210" s="1"/>
      <c r="AB210" s="1"/>
    </row>
    <row r="211" spans="7:28" x14ac:dyDescent="0.3">
      <c r="G211" s="1"/>
      <c r="H211" s="1"/>
      <c r="I211" s="1"/>
      <c r="J211" s="1"/>
      <c r="K211" s="1"/>
      <c r="R211" s="1"/>
      <c r="U211" s="1"/>
      <c r="X211" s="1"/>
      <c r="Y211" s="1"/>
      <c r="Z211" s="1"/>
      <c r="AA211" s="1"/>
      <c r="AB211" s="1"/>
    </row>
    <row r="212" spans="7:28" x14ac:dyDescent="0.3">
      <c r="G212" s="1"/>
      <c r="H212" s="1"/>
      <c r="I212" s="1"/>
      <c r="J212" s="1"/>
      <c r="K212" s="1"/>
      <c r="R212" s="1"/>
      <c r="U212" s="1"/>
      <c r="X212" s="1"/>
      <c r="Y212" s="1"/>
      <c r="Z212" s="1"/>
      <c r="AA212" s="1"/>
      <c r="AB212" s="1"/>
    </row>
    <row r="213" spans="7:28" x14ac:dyDescent="0.3">
      <c r="G213" s="1"/>
      <c r="H213" s="1"/>
      <c r="I213" s="1"/>
      <c r="J213" s="1"/>
      <c r="K213" s="1"/>
      <c r="R213" s="1"/>
      <c r="U213" s="1"/>
      <c r="X213" s="1"/>
      <c r="Y213" s="1"/>
      <c r="Z213" s="1"/>
      <c r="AA213" s="1"/>
      <c r="AB213" s="1"/>
    </row>
    <row r="214" spans="7:28" x14ac:dyDescent="0.3">
      <c r="G214" s="1"/>
      <c r="H214" s="1"/>
      <c r="I214" s="1"/>
      <c r="J214" s="1"/>
      <c r="K214" s="1"/>
      <c r="R214" s="1"/>
      <c r="U214" s="1"/>
      <c r="X214" s="1"/>
      <c r="Y214" s="1"/>
      <c r="Z214" s="1"/>
      <c r="AA214" s="1"/>
      <c r="AB214" s="1"/>
    </row>
    <row r="215" spans="7:28" x14ac:dyDescent="0.3">
      <c r="G215" s="1"/>
      <c r="H215" s="1"/>
      <c r="I215" s="1"/>
      <c r="J215" s="1"/>
      <c r="K215" s="1"/>
      <c r="R215" s="1"/>
      <c r="U215" s="1"/>
      <c r="X215" s="1"/>
      <c r="Y215" s="1"/>
      <c r="Z215" s="1"/>
      <c r="AA215" s="1"/>
      <c r="AB215" s="1"/>
    </row>
    <row r="216" spans="7:28" x14ac:dyDescent="0.3">
      <c r="G216" s="1"/>
      <c r="H216" s="1"/>
      <c r="I216" s="1"/>
      <c r="J216" s="1"/>
      <c r="K216" s="1"/>
      <c r="R216" s="1"/>
      <c r="U216" s="1"/>
      <c r="X216" s="1"/>
      <c r="Y216" s="1"/>
      <c r="Z216" s="1"/>
      <c r="AA216" s="1"/>
      <c r="AB216" s="1"/>
    </row>
    <row r="217" spans="7:28" x14ac:dyDescent="0.3">
      <c r="G217" s="1"/>
      <c r="H217" s="1"/>
      <c r="I217" s="1"/>
      <c r="J217" s="1"/>
      <c r="K217" s="1"/>
      <c r="R217" s="1"/>
      <c r="U217" s="1"/>
      <c r="X217" s="1"/>
      <c r="Y217" s="1"/>
      <c r="Z217" s="1"/>
      <c r="AA217" s="1"/>
      <c r="AB217" s="1"/>
    </row>
    <row r="218" spans="7:28" x14ac:dyDescent="0.3">
      <c r="G218" s="1"/>
      <c r="H218" s="1"/>
      <c r="I218" s="1"/>
      <c r="J218" s="1"/>
      <c r="K218" s="1"/>
      <c r="R218" s="1"/>
      <c r="U218" s="1"/>
      <c r="X218" s="1"/>
      <c r="Y218" s="1"/>
      <c r="Z218" s="1"/>
      <c r="AA218" s="1"/>
      <c r="AB218" s="1"/>
    </row>
    <row r="219" spans="7:28" x14ac:dyDescent="0.3">
      <c r="G219" s="1"/>
      <c r="H219" s="1"/>
      <c r="I219" s="1"/>
      <c r="J219" s="1"/>
      <c r="K219" s="1"/>
      <c r="R219" s="1"/>
      <c r="U219" s="1"/>
      <c r="X219" s="1"/>
      <c r="Y219" s="1"/>
      <c r="Z219" s="1"/>
      <c r="AA219" s="1"/>
      <c r="AB219" s="1"/>
    </row>
    <row r="220" spans="7:28" x14ac:dyDescent="0.3">
      <c r="G220" s="1"/>
      <c r="H220" s="1"/>
      <c r="I220" s="1"/>
      <c r="J220" s="1"/>
      <c r="K220" s="1"/>
      <c r="R220" s="1"/>
      <c r="U220" s="1"/>
      <c r="X220" s="1"/>
      <c r="Y220" s="1"/>
      <c r="Z220" s="1"/>
      <c r="AA220" s="1"/>
      <c r="AB220" s="1"/>
    </row>
    <row r="221" spans="7:28" x14ac:dyDescent="0.3">
      <c r="G221" s="1"/>
      <c r="H221" s="1"/>
      <c r="I221" s="1"/>
      <c r="J221" s="1"/>
      <c r="K221" s="1"/>
      <c r="R221" s="1"/>
      <c r="U221" s="1"/>
      <c r="X221" s="1"/>
      <c r="Y221" s="1"/>
      <c r="Z221" s="1"/>
      <c r="AA221" s="1"/>
      <c r="AB221" s="1"/>
    </row>
    <row r="222" spans="7:28" x14ac:dyDescent="0.3">
      <c r="G222" s="1"/>
      <c r="H222" s="1"/>
      <c r="I222" s="1"/>
      <c r="J222" s="1"/>
      <c r="K222" s="1"/>
      <c r="R222" s="1"/>
      <c r="U222" s="1"/>
      <c r="X222" s="1"/>
      <c r="Y222" s="1"/>
      <c r="Z222" s="1"/>
      <c r="AA222" s="1"/>
      <c r="AB222" s="1"/>
    </row>
    <row r="223" spans="7:28" x14ac:dyDescent="0.3">
      <c r="G223" s="1"/>
      <c r="H223" s="1"/>
      <c r="I223" s="1"/>
      <c r="J223" s="1"/>
      <c r="K223" s="1"/>
      <c r="R223" s="1"/>
      <c r="U223" s="1"/>
      <c r="X223" s="1"/>
      <c r="Y223" s="1"/>
      <c r="Z223" s="1"/>
      <c r="AA223" s="1"/>
      <c r="AB223" s="1"/>
    </row>
    <row r="224" spans="7:28" x14ac:dyDescent="0.3">
      <c r="G224" s="1"/>
      <c r="H224" s="1"/>
      <c r="I224" s="1"/>
      <c r="J224" s="1"/>
      <c r="K224" s="1"/>
      <c r="R224" s="1"/>
      <c r="U224" s="1"/>
      <c r="X224" s="1"/>
      <c r="Y224" s="1"/>
      <c r="Z224" s="1"/>
      <c r="AA224" s="1"/>
      <c r="AB224" s="1"/>
    </row>
    <row r="225" spans="7:28" x14ac:dyDescent="0.3">
      <c r="G225" s="1"/>
      <c r="H225" s="1"/>
      <c r="I225" s="1"/>
      <c r="J225" s="1"/>
      <c r="K225" s="1"/>
      <c r="R225" s="1"/>
      <c r="U225" s="1"/>
      <c r="X225" s="1"/>
      <c r="Y225" s="1"/>
      <c r="Z225" s="1"/>
      <c r="AA225" s="1"/>
      <c r="AB225" s="1"/>
    </row>
    <row r="226" spans="7:28" x14ac:dyDescent="0.3">
      <c r="G226" s="1"/>
      <c r="H226" s="1"/>
      <c r="I226" s="1"/>
      <c r="J226" s="1"/>
      <c r="K226" s="1"/>
      <c r="R226" s="1"/>
      <c r="U226" s="1"/>
      <c r="X226" s="1"/>
      <c r="Y226" s="1"/>
      <c r="Z226" s="1"/>
      <c r="AA226" s="1"/>
      <c r="AB226" s="1"/>
    </row>
    <row r="227" spans="7:28" x14ac:dyDescent="0.3">
      <c r="G227" s="1"/>
      <c r="H227" s="1"/>
      <c r="I227" s="1"/>
      <c r="J227" s="1"/>
      <c r="K227" s="1"/>
      <c r="R227" s="1"/>
      <c r="U227" s="1"/>
      <c r="X227" s="1"/>
      <c r="Y227" s="1"/>
      <c r="Z227" s="1"/>
      <c r="AA227" s="1"/>
      <c r="AB227" s="1"/>
    </row>
    <row r="228" spans="7:28" x14ac:dyDescent="0.3">
      <c r="G228" s="1"/>
      <c r="H228" s="1"/>
      <c r="I228" s="1"/>
      <c r="J228" s="1"/>
      <c r="K228" s="1"/>
      <c r="R228" s="1"/>
      <c r="U228" s="1"/>
      <c r="X228" s="1"/>
      <c r="Y228" s="1"/>
      <c r="Z228" s="1"/>
      <c r="AA228" s="1"/>
      <c r="AB228" s="1"/>
    </row>
    <row r="229" spans="7:28" x14ac:dyDescent="0.3">
      <c r="G229" s="1"/>
      <c r="H229" s="1"/>
      <c r="I229" s="1"/>
      <c r="J229" s="1"/>
      <c r="K229" s="1"/>
      <c r="R229" s="1"/>
      <c r="U229" s="1"/>
      <c r="X229" s="1"/>
      <c r="Y229" s="1"/>
      <c r="Z229" s="1"/>
      <c r="AA229" s="1"/>
      <c r="AB229" s="1"/>
    </row>
    <row r="230" spans="7:28" x14ac:dyDescent="0.3">
      <c r="G230" s="1"/>
      <c r="H230" s="1"/>
      <c r="I230" s="1"/>
      <c r="J230" s="1"/>
      <c r="K230" s="1"/>
      <c r="R230" s="1"/>
      <c r="U230" s="1"/>
      <c r="X230" s="1"/>
      <c r="Y230" s="1"/>
      <c r="Z230" s="1"/>
      <c r="AA230" s="1"/>
      <c r="AB230" s="1"/>
    </row>
    <row r="231" spans="7:28" x14ac:dyDescent="0.3">
      <c r="G231" s="1"/>
      <c r="H231" s="1"/>
      <c r="I231" s="1"/>
      <c r="J231" s="1"/>
      <c r="K231" s="1"/>
      <c r="R231" s="1"/>
      <c r="U231" s="1"/>
      <c r="X231" s="1"/>
      <c r="Y231" s="1"/>
      <c r="Z231" s="1"/>
      <c r="AA231" s="1"/>
      <c r="AB231" s="1"/>
    </row>
    <row r="232" spans="7:28" x14ac:dyDescent="0.3">
      <c r="G232" s="1"/>
      <c r="H232" s="1"/>
      <c r="I232" s="1"/>
      <c r="J232" s="1"/>
      <c r="K232" s="1"/>
      <c r="R232" s="1"/>
      <c r="U232" s="1"/>
      <c r="X232" s="1"/>
      <c r="Y232" s="1"/>
      <c r="Z232" s="1"/>
      <c r="AA232" s="1"/>
      <c r="AB232" s="1"/>
    </row>
    <row r="233" spans="7:28" x14ac:dyDescent="0.3">
      <c r="G233" s="1"/>
      <c r="H233" s="1"/>
      <c r="I233" s="1"/>
      <c r="J233" s="1"/>
      <c r="K233" s="1"/>
      <c r="R233" s="1"/>
      <c r="U233" s="1"/>
      <c r="X233" s="1"/>
      <c r="Y233" s="1"/>
      <c r="Z233" s="1"/>
      <c r="AA233" s="1"/>
      <c r="AB233" s="1"/>
    </row>
    <row r="234" spans="7:28" x14ac:dyDescent="0.3">
      <c r="G234" s="1"/>
      <c r="H234" s="1"/>
      <c r="I234" s="1"/>
      <c r="J234" s="1"/>
      <c r="K234" s="1"/>
      <c r="R234" s="1"/>
      <c r="U234" s="1"/>
      <c r="X234" s="1"/>
      <c r="Y234" s="1"/>
      <c r="Z234" s="1"/>
      <c r="AA234" s="1"/>
      <c r="AB234" s="1"/>
    </row>
    <row r="235" spans="7:28" x14ac:dyDescent="0.3">
      <c r="G235" s="1"/>
      <c r="H235" s="1"/>
      <c r="I235" s="1"/>
      <c r="J235" s="1"/>
      <c r="K235" s="1"/>
      <c r="R235" s="1"/>
      <c r="U235" s="1"/>
      <c r="X235" s="1"/>
      <c r="Y235" s="1"/>
      <c r="Z235" s="1"/>
      <c r="AA235" s="1"/>
      <c r="AB235" s="1"/>
    </row>
    <row r="236" spans="7:28" x14ac:dyDescent="0.3">
      <c r="G236" s="1"/>
      <c r="H236" s="1"/>
      <c r="I236" s="1"/>
      <c r="J236" s="1"/>
      <c r="K236" s="1"/>
      <c r="R236" s="1"/>
      <c r="U236" s="1"/>
      <c r="X236" s="1"/>
      <c r="Y236" s="1"/>
      <c r="Z236" s="1"/>
      <c r="AA236" s="1"/>
      <c r="AB236" s="1"/>
    </row>
    <row r="237" spans="7:28" x14ac:dyDescent="0.3">
      <c r="G237" s="1"/>
      <c r="H237" s="1"/>
      <c r="I237" s="1"/>
      <c r="J237" s="1"/>
      <c r="K237" s="1"/>
      <c r="R237" s="1"/>
      <c r="U237" s="1"/>
      <c r="X237" s="1"/>
      <c r="Y237" s="1"/>
      <c r="Z237" s="1"/>
      <c r="AA237" s="1"/>
      <c r="AB237" s="1"/>
    </row>
    <row r="238" spans="7:28" x14ac:dyDescent="0.3">
      <c r="G238" s="1"/>
      <c r="H238" s="1"/>
      <c r="I238" s="1"/>
      <c r="J238" s="1"/>
      <c r="K238" s="1"/>
      <c r="R238" s="1"/>
      <c r="U238" s="1"/>
      <c r="X238" s="1"/>
      <c r="Y238" s="1"/>
      <c r="Z238" s="1"/>
      <c r="AA238" s="1"/>
      <c r="AB238" s="1"/>
    </row>
    <row r="239" spans="7:28" x14ac:dyDescent="0.3">
      <c r="G239" s="1"/>
      <c r="H239" s="1"/>
      <c r="I239" s="1"/>
      <c r="J239" s="1"/>
      <c r="K239" s="1"/>
      <c r="R239" s="1"/>
      <c r="U239" s="1"/>
      <c r="X239" s="1"/>
      <c r="Y239" s="1"/>
      <c r="Z239" s="1"/>
      <c r="AA239" s="1"/>
      <c r="AB239" s="1"/>
    </row>
    <row r="240" spans="7:28" x14ac:dyDescent="0.3">
      <c r="G240" s="1"/>
      <c r="H240" s="1"/>
      <c r="I240" s="1"/>
      <c r="J240" s="1"/>
      <c r="K240" s="1"/>
      <c r="R240" s="1"/>
      <c r="U240" s="1"/>
      <c r="X240" s="1"/>
      <c r="Y240" s="1"/>
      <c r="Z240" s="1"/>
      <c r="AA240" s="1"/>
      <c r="AB240" s="1"/>
    </row>
    <row r="241" spans="7:28" x14ac:dyDescent="0.3">
      <c r="G241" s="1"/>
      <c r="H241" s="1"/>
      <c r="I241" s="1"/>
      <c r="J241" s="1"/>
      <c r="K241" s="1"/>
      <c r="R241" s="1"/>
      <c r="U241" s="1"/>
      <c r="X241" s="1"/>
      <c r="Y241" s="1"/>
      <c r="Z241" s="1"/>
      <c r="AA241" s="1"/>
      <c r="AB241" s="1"/>
    </row>
    <row r="242" spans="7:28" x14ac:dyDescent="0.3">
      <c r="G242" s="1"/>
      <c r="H242" s="1"/>
      <c r="I242" s="1"/>
      <c r="J242" s="1"/>
      <c r="K242" s="1"/>
      <c r="R242" s="1"/>
      <c r="U242" s="1"/>
      <c r="X242" s="1"/>
      <c r="Y242" s="1"/>
      <c r="Z242" s="1"/>
      <c r="AA242" s="1"/>
      <c r="AB242" s="1"/>
    </row>
    <row r="243" spans="7:28" x14ac:dyDescent="0.3">
      <c r="G243" s="1"/>
      <c r="H243" s="1"/>
      <c r="I243" s="1"/>
      <c r="J243" s="1"/>
      <c r="K243" s="1"/>
      <c r="R243" s="1"/>
      <c r="U243" s="1"/>
      <c r="X243" s="1"/>
      <c r="Y243" s="1"/>
      <c r="Z243" s="1"/>
      <c r="AA243" s="1"/>
      <c r="AB243" s="1"/>
    </row>
    <row r="244" spans="7:28" x14ac:dyDescent="0.3">
      <c r="G244" s="1"/>
      <c r="H244" s="1"/>
      <c r="I244" s="1"/>
      <c r="J244" s="1"/>
      <c r="K244" s="1"/>
      <c r="R244" s="1"/>
      <c r="U244" s="1"/>
      <c r="X244" s="1"/>
      <c r="Y244" s="1"/>
      <c r="Z244" s="1"/>
      <c r="AA244" s="1"/>
      <c r="AB244" s="1"/>
    </row>
    <row r="245" spans="7:28" x14ac:dyDescent="0.3">
      <c r="G245" s="1"/>
      <c r="H245" s="1"/>
      <c r="I245" s="1"/>
      <c r="J245" s="1"/>
      <c r="K245" s="1"/>
      <c r="R245" s="1"/>
      <c r="U245" s="1"/>
      <c r="X245" s="1"/>
      <c r="Y245" s="1"/>
      <c r="Z245" s="1"/>
      <c r="AA245" s="1"/>
      <c r="AB245" s="1"/>
    </row>
    <row r="246" spans="7:28" x14ac:dyDescent="0.3">
      <c r="G246" s="1"/>
      <c r="H246" s="1"/>
      <c r="I246" s="1"/>
      <c r="J246" s="1"/>
      <c r="K246" s="1"/>
      <c r="R246" s="1"/>
      <c r="U246" s="1"/>
      <c r="X246" s="1"/>
      <c r="Y246" s="1"/>
      <c r="Z246" s="1"/>
      <c r="AA246" s="1"/>
      <c r="AB246" s="1"/>
    </row>
    <row r="247" spans="7:28" x14ac:dyDescent="0.3">
      <c r="G247" s="1"/>
      <c r="H247" s="1"/>
      <c r="I247" s="1"/>
      <c r="J247" s="1"/>
      <c r="K247" s="1"/>
      <c r="R247" s="1"/>
      <c r="U247" s="1"/>
      <c r="X247" s="1"/>
      <c r="Y247" s="1"/>
      <c r="Z247" s="1"/>
      <c r="AA247" s="1"/>
      <c r="AB247" s="1"/>
    </row>
    <row r="248" spans="7:28" x14ac:dyDescent="0.3">
      <c r="G248" s="1"/>
      <c r="H248" s="1"/>
      <c r="I248" s="1"/>
      <c r="J248" s="1"/>
      <c r="K248" s="1"/>
      <c r="R248" s="1"/>
      <c r="U248" s="1"/>
      <c r="X248" s="1"/>
      <c r="Y248" s="1"/>
      <c r="Z248" s="1"/>
      <c r="AA248" s="1"/>
      <c r="AB248" s="1"/>
    </row>
    <row r="249" spans="7:28" x14ac:dyDescent="0.3">
      <c r="G249" s="1"/>
      <c r="H249" s="1"/>
      <c r="I249" s="1"/>
      <c r="J249" s="1"/>
      <c r="K249" s="1"/>
      <c r="R249" s="1"/>
      <c r="U249" s="1"/>
      <c r="X249" s="1"/>
      <c r="Y249" s="1"/>
      <c r="Z249" s="1"/>
      <c r="AA249" s="1"/>
      <c r="AB249" s="1"/>
    </row>
    <row r="250" spans="7:28" x14ac:dyDescent="0.3">
      <c r="G250" s="1"/>
      <c r="H250" s="1"/>
      <c r="I250" s="1"/>
      <c r="J250" s="1"/>
      <c r="K250" s="1"/>
      <c r="R250" s="1"/>
      <c r="U250" s="1"/>
      <c r="X250" s="1"/>
      <c r="Y250" s="1"/>
      <c r="Z250" s="1"/>
      <c r="AA250" s="1"/>
      <c r="AB250" s="1"/>
    </row>
    <row r="251" spans="7:28" x14ac:dyDescent="0.3">
      <c r="G251" s="1"/>
      <c r="H251" s="1"/>
      <c r="I251" s="1"/>
      <c r="J251" s="1"/>
      <c r="K251" s="1"/>
      <c r="R251" s="1"/>
      <c r="U251" s="1"/>
      <c r="X251" s="1"/>
      <c r="Y251" s="1"/>
      <c r="Z251" s="1"/>
      <c r="AA251" s="1"/>
      <c r="AB251" s="1"/>
    </row>
    <row r="252" spans="7:28" x14ac:dyDescent="0.3">
      <c r="G252" s="1"/>
      <c r="H252" s="1"/>
      <c r="I252" s="1"/>
      <c r="J252" s="1"/>
      <c r="K252" s="1"/>
      <c r="R252" s="1"/>
      <c r="U252" s="1"/>
      <c r="X252" s="1"/>
      <c r="Y252" s="1"/>
      <c r="Z252" s="1"/>
      <c r="AA252" s="1"/>
      <c r="AB252" s="1"/>
    </row>
    <row r="253" spans="7:28" x14ac:dyDescent="0.3">
      <c r="G253" s="1"/>
      <c r="H253" s="1"/>
      <c r="I253" s="1"/>
      <c r="J253" s="1"/>
      <c r="K253" s="1"/>
      <c r="R253" s="1"/>
      <c r="U253" s="1"/>
      <c r="X253" s="1"/>
      <c r="Y253" s="1"/>
      <c r="Z253" s="1"/>
      <c r="AA253" s="1"/>
      <c r="AB253" s="1"/>
    </row>
    <row r="254" spans="7:28" x14ac:dyDescent="0.3">
      <c r="G254" s="1"/>
      <c r="H254" s="1"/>
      <c r="I254" s="1"/>
      <c r="J254" s="1"/>
      <c r="K254" s="1"/>
      <c r="R254" s="1"/>
      <c r="U254" s="1"/>
      <c r="X254" s="1"/>
      <c r="Y254" s="1"/>
      <c r="Z254" s="1"/>
      <c r="AA254" s="1"/>
      <c r="AB254" s="1"/>
    </row>
    <row r="255" spans="7:28" x14ac:dyDescent="0.3">
      <c r="G255" s="1"/>
      <c r="H255" s="1"/>
      <c r="I255" s="1"/>
      <c r="J255" s="1"/>
      <c r="K255" s="1"/>
      <c r="R255" s="1"/>
      <c r="U255" s="1"/>
      <c r="X255" s="1"/>
      <c r="Y255" s="1"/>
      <c r="Z255" s="1"/>
      <c r="AA255" s="1"/>
      <c r="AB255" s="1"/>
    </row>
    <row r="256" spans="7:28" x14ac:dyDescent="0.3">
      <c r="G256" s="1"/>
      <c r="H256" s="1"/>
      <c r="I256" s="1"/>
      <c r="J256" s="1"/>
      <c r="K256" s="1"/>
      <c r="R256" s="1"/>
      <c r="U256" s="1"/>
      <c r="X256" s="1"/>
      <c r="Y256" s="1"/>
      <c r="Z256" s="1"/>
      <c r="AA256" s="1"/>
      <c r="AB256" s="1"/>
    </row>
    <row r="257" spans="7:28" x14ac:dyDescent="0.3">
      <c r="G257" s="1"/>
      <c r="H257" s="1"/>
      <c r="I257" s="1"/>
      <c r="J257" s="1"/>
      <c r="K257" s="1"/>
      <c r="R257" s="1"/>
      <c r="U257" s="1"/>
      <c r="X257" s="1"/>
      <c r="Y257" s="1"/>
      <c r="Z257" s="1"/>
      <c r="AA257" s="1"/>
      <c r="AB257" s="1"/>
    </row>
    <row r="258" spans="7:28" x14ac:dyDescent="0.3">
      <c r="G258" s="1"/>
      <c r="H258" s="1"/>
      <c r="I258" s="1"/>
      <c r="J258" s="1"/>
      <c r="K258" s="1"/>
      <c r="R258" s="1"/>
      <c r="U258" s="1"/>
      <c r="X258" s="1"/>
      <c r="Y258" s="1"/>
      <c r="Z258" s="1"/>
      <c r="AA258" s="1"/>
      <c r="AB258" s="1"/>
    </row>
    <row r="259" spans="7:28" x14ac:dyDescent="0.3">
      <c r="G259" s="1"/>
      <c r="H259" s="1"/>
      <c r="I259" s="1"/>
      <c r="J259" s="1"/>
      <c r="K259" s="1"/>
      <c r="R259" s="1"/>
      <c r="U259" s="1"/>
      <c r="X259" s="1"/>
      <c r="Y259" s="1"/>
      <c r="Z259" s="1"/>
      <c r="AA259" s="1"/>
      <c r="AB259" s="1"/>
    </row>
    <row r="260" spans="7:28" x14ac:dyDescent="0.3">
      <c r="G260" s="1"/>
      <c r="H260" s="1"/>
      <c r="I260" s="1"/>
      <c r="J260" s="1"/>
      <c r="K260" s="1"/>
      <c r="R260" s="1"/>
      <c r="U260" s="1"/>
      <c r="X260" s="1"/>
      <c r="Y260" s="1"/>
      <c r="Z260" s="1"/>
      <c r="AA260" s="1"/>
      <c r="AB260" s="1"/>
    </row>
    <row r="261" spans="7:28" x14ac:dyDescent="0.3">
      <c r="G261" s="1"/>
      <c r="H261" s="1"/>
      <c r="I261" s="1"/>
      <c r="J261" s="1"/>
      <c r="K261" s="1"/>
      <c r="R261" s="1"/>
      <c r="U261" s="1"/>
      <c r="X261" s="1"/>
      <c r="Y261" s="1"/>
      <c r="Z261" s="1"/>
      <c r="AA261" s="1"/>
      <c r="AB261" s="1"/>
    </row>
    <row r="262" spans="7:28" x14ac:dyDescent="0.3">
      <c r="G262" s="1"/>
      <c r="H262" s="1"/>
      <c r="I262" s="1"/>
      <c r="J262" s="1"/>
      <c r="K262" s="1"/>
      <c r="R262" s="1"/>
      <c r="U262" s="1"/>
      <c r="X262" s="1"/>
      <c r="Y262" s="1"/>
      <c r="Z262" s="1"/>
      <c r="AA262" s="1"/>
      <c r="AB262" s="1"/>
    </row>
    <row r="263" spans="7:28" x14ac:dyDescent="0.3">
      <c r="G263" s="1"/>
      <c r="H263" s="1"/>
      <c r="I263" s="1"/>
      <c r="J263" s="1"/>
      <c r="K263" s="1"/>
      <c r="R263" s="1"/>
      <c r="U263" s="1"/>
      <c r="X263" s="1"/>
      <c r="Y263" s="1"/>
      <c r="Z263" s="1"/>
      <c r="AA263" s="1"/>
      <c r="AB263" s="1"/>
    </row>
    <row r="264" spans="7:28" x14ac:dyDescent="0.3">
      <c r="G264" s="1"/>
      <c r="H264" s="1"/>
      <c r="I264" s="1"/>
      <c r="J264" s="1"/>
      <c r="K264" s="1"/>
      <c r="R264" s="1"/>
      <c r="U264" s="1"/>
      <c r="X264" s="1"/>
      <c r="Y264" s="1"/>
      <c r="Z264" s="1"/>
      <c r="AA264" s="1"/>
      <c r="AB264" s="1"/>
    </row>
    <row r="265" spans="7:28" x14ac:dyDescent="0.3">
      <c r="G265" s="1"/>
      <c r="H265" s="1"/>
      <c r="I265" s="1"/>
      <c r="J265" s="1"/>
      <c r="K265" s="1"/>
      <c r="R265" s="1"/>
      <c r="U265" s="1"/>
      <c r="X265" s="1"/>
      <c r="Y265" s="1"/>
      <c r="Z265" s="1"/>
      <c r="AA265" s="1"/>
      <c r="AB265" s="1"/>
    </row>
    <row r="266" spans="7:28" x14ac:dyDescent="0.3">
      <c r="G266" s="1"/>
      <c r="H266" s="1"/>
      <c r="I266" s="1"/>
      <c r="J266" s="1"/>
      <c r="K266" s="1"/>
      <c r="R266" s="1"/>
      <c r="U266" s="1"/>
      <c r="X266" s="1"/>
      <c r="Y266" s="1"/>
      <c r="Z266" s="1"/>
      <c r="AA266" s="1"/>
      <c r="AB266" s="1"/>
    </row>
    <row r="267" spans="7:28" x14ac:dyDescent="0.3">
      <c r="G267" s="1"/>
      <c r="H267" s="1"/>
      <c r="I267" s="1"/>
      <c r="J267" s="1"/>
      <c r="K267" s="1"/>
      <c r="R267" s="1"/>
      <c r="U267" s="1"/>
      <c r="X267" s="1"/>
      <c r="Y267" s="1"/>
      <c r="Z267" s="1"/>
      <c r="AA267" s="1"/>
      <c r="AB267" s="1"/>
    </row>
    <row r="268" spans="7:28" x14ac:dyDescent="0.3">
      <c r="G268" s="1"/>
      <c r="H268" s="1"/>
      <c r="I268" s="1"/>
      <c r="J268" s="1"/>
      <c r="K268" s="1"/>
      <c r="R268" s="1"/>
      <c r="U268" s="1"/>
      <c r="X268" s="1"/>
      <c r="Y268" s="1"/>
      <c r="Z268" s="1"/>
      <c r="AA268" s="1"/>
      <c r="AB268" s="1"/>
    </row>
    <row r="269" spans="7:28" x14ac:dyDescent="0.3">
      <c r="G269" s="1"/>
      <c r="H269" s="1"/>
      <c r="I269" s="1"/>
      <c r="J269" s="1"/>
      <c r="K269" s="1"/>
      <c r="R269" s="1"/>
      <c r="U269" s="1"/>
      <c r="X269" s="1"/>
      <c r="Y269" s="1"/>
      <c r="Z269" s="1"/>
      <c r="AA269" s="1"/>
      <c r="AB269" s="1"/>
    </row>
    <row r="270" spans="7:28" x14ac:dyDescent="0.3">
      <c r="G270" s="1"/>
      <c r="H270" s="1"/>
      <c r="I270" s="1"/>
      <c r="J270" s="1"/>
      <c r="K270" s="1"/>
      <c r="R270" s="1"/>
      <c r="U270" s="1"/>
      <c r="X270" s="1"/>
      <c r="Y270" s="1"/>
      <c r="Z270" s="1"/>
      <c r="AA270" s="1"/>
      <c r="AB270" s="1"/>
    </row>
    <row r="271" spans="7:28" x14ac:dyDescent="0.3">
      <c r="G271" s="1"/>
      <c r="H271" s="1"/>
      <c r="I271" s="1"/>
      <c r="J271" s="1"/>
      <c r="K271" s="1"/>
      <c r="R271" s="1"/>
      <c r="U271" s="1"/>
      <c r="X271" s="1"/>
      <c r="Y271" s="1"/>
      <c r="Z271" s="1"/>
      <c r="AA271" s="1"/>
      <c r="AB271" s="1"/>
    </row>
    <row r="272" spans="7:28" x14ac:dyDescent="0.3">
      <c r="G272" s="1"/>
      <c r="H272" s="1"/>
      <c r="I272" s="1"/>
      <c r="J272" s="1"/>
      <c r="K272" s="1"/>
      <c r="R272" s="1"/>
      <c r="U272" s="1"/>
      <c r="X272" s="1"/>
      <c r="Y272" s="1"/>
      <c r="Z272" s="1"/>
      <c r="AA272" s="1"/>
      <c r="AB272" s="1"/>
    </row>
    <row r="273" spans="7:28" x14ac:dyDescent="0.3">
      <c r="G273" s="1"/>
      <c r="H273" s="1"/>
      <c r="I273" s="1"/>
      <c r="J273" s="1"/>
      <c r="K273" s="1"/>
      <c r="R273" s="1"/>
      <c r="U273" s="1"/>
      <c r="X273" s="1"/>
      <c r="Y273" s="1"/>
      <c r="Z273" s="1"/>
      <c r="AA273" s="1"/>
      <c r="AB273" s="1"/>
    </row>
    <row r="274" spans="7:28" x14ac:dyDescent="0.3">
      <c r="G274" s="1"/>
      <c r="H274" s="1"/>
      <c r="I274" s="1"/>
      <c r="J274" s="1"/>
      <c r="K274" s="1"/>
      <c r="R274" s="1"/>
      <c r="U274" s="1"/>
      <c r="X274" s="1"/>
      <c r="Y274" s="1"/>
      <c r="Z274" s="1"/>
      <c r="AA274" s="1"/>
      <c r="AB274" s="1"/>
    </row>
    <row r="275" spans="7:28" x14ac:dyDescent="0.3">
      <c r="G275" s="1"/>
      <c r="H275" s="1"/>
      <c r="I275" s="1"/>
      <c r="J275" s="1"/>
      <c r="K275" s="1"/>
      <c r="R275" s="1"/>
      <c r="U275" s="1"/>
      <c r="X275" s="1"/>
      <c r="Y275" s="1"/>
      <c r="Z275" s="1"/>
      <c r="AA275" s="1"/>
      <c r="AB275" s="1"/>
    </row>
    <row r="276" spans="7:28" x14ac:dyDescent="0.3">
      <c r="G276" s="1"/>
      <c r="H276" s="1"/>
      <c r="I276" s="1"/>
      <c r="J276" s="1"/>
      <c r="K276" s="1"/>
      <c r="R276" s="1"/>
      <c r="U276" s="1"/>
      <c r="X276" s="1"/>
      <c r="Y276" s="1"/>
      <c r="Z276" s="1"/>
      <c r="AA276" s="1"/>
      <c r="AB276" s="1"/>
    </row>
    <row r="277" spans="7:28" x14ac:dyDescent="0.3">
      <c r="G277" s="1"/>
      <c r="H277" s="1"/>
      <c r="I277" s="1"/>
      <c r="J277" s="1"/>
      <c r="K277" s="1"/>
      <c r="R277" s="1"/>
      <c r="U277" s="1"/>
      <c r="X277" s="1"/>
      <c r="Y277" s="1"/>
      <c r="Z277" s="1"/>
      <c r="AA277" s="1"/>
      <c r="AB277" s="1"/>
    </row>
    <row r="278" spans="7:28" x14ac:dyDescent="0.3">
      <c r="G278" s="1"/>
      <c r="H278" s="1"/>
      <c r="I278" s="1"/>
      <c r="J278" s="1"/>
      <c r="K278" s="1"/>
      <c r="R278" s="1"/>
      <c r="U278" s="1"/>
      <c r="X278" s="1"/>
      <c r="Y278" s="1"/>
      <c r="Z278" s="1"/>
      <c r="AA278" s="1"/>
      <c r="AB278" s="1"/>
    </row>
    <row r="279" spans="7:28" x14ac:dyDescent="0.3">
      <c r="G279" s="1"/>
      <c r="H279" s="1"/>
      <c r="I279" s="1"/>
      <c r="J279" s="1"/>
      <c r="K279" s="1"/>
      <c r="R279" s="1"/>
      <c r="U279" s="1"/>
      <c r="X279" s="1"/>
      <c r="Y279" s="1"/>
      <c r="Z279" s="1"/>
      <c r="AA279" s="1"/>
      <c r="AB279" s="1"/>
    </row>
    <row r="280" spans="7:28" x14ac:dyDescent="0.3">
      <c r="G280" s="1"/>
      <c r="H280" s="1"/>
      <c r="I280" s="1"/>
      <c r="J280" s="1"/>
      <c r="K280" s="1"/>
      <c r="R280" s="1"/>
      <c r="U280" s="1"/>
      <c r="X280" s="1"/>
      <c r="Y280" s="1"/>
      <c r="Z280" s="1"/>
      <c r="AA280" s="1"/>
      <c r="AB280" s="1"/>
    </row>
    <row r="281" spans="7:28" x14ac:dyDescent="0.3">
      <c r="G281" s="1"/>
      <c r="H281" s="1"/>
      <c r="I281" s="1"/>
      <c r="J281" s="1"/>
      <c r="K281" s="1"/>
      <c r="R281" s="1"/>
      <c r="U281" s="1"/>
      <c r="X281" s="1"/>
      <c r="Y281" s="1"/>
      <c r="Z281" s="1"/>
      <c r="AA281" s="1"/>
      <c r="AB281" s="1"/>
    </row>
    <row r="282" spans="7:28" x14ac:dyDescent="0.3">
      <c r="G282" s="1"/>
      <c r="H282" s="1"/>
      <c r="I282" s="1"/>
      <c r="J282" s="1"/>
      <c r="K282" s="1"/>
      <c r="R282" s="1"/>
      <c r="U282" s="1"/>
      <c r="X282" s="1"/>
      <c r="Y282" s="1"/>
      <c r="Z282" s="1"/>
      <c r="AA282" s="1"/>
      <c r="AB282" s="1"/>
    </row>
    <row r="283" spans="7:28" x14ac:dyDescent="0.3">
      <c r="G283" s="1"/>
      <c r="H283" s="1"/>
      <c r="I283" s="1"/>
      <c r="J283" s="1"/>
      <c r="K283" s="1"/>
      <c r="R283" s="1"/>
      <c r="U283" s="1"/>
      <c r="X283" s="1"/>
      <c r="Y283" s="1"/>
      <c r="Z283" s="1"/>
      <c r="AA283" s="1"/>
      <c r="AB283" s="1"/>
    </row>
    <row r="284" spans="7:28" x14ac:dyDescent="0.3">
      <c r="G284" s="1"/>
      <c r="H284" s="1"/>
      <c r="I284" s="1"/>
      <c r="J284" s="1"/>
      <c r="K284" s="1"/>
      <c r="R284" s="1"/>
      <c r="U284" s="1"/>
      <c r="X284" s="1"/>
      <c r="Y284" s="1"/>
      <c r="Z284" s="1"/>
      <c r="AA284" s="1"/>
      <c r="AB284" s="1"/>
    </row>
    <row r="285" spans="7:28" x14ac:dyDescent="0.3">
      <c r="G285" s="1"/>
      <c r="H285" s="1"/>
      <c r="I285" s="1"/>
      <c r="J285" s="1"/>
      <c r="K285" s="1"/>
      <c r="R285" s="1"/>
      <c r="U285" s="1"/>
      <c r="X285" s="1"/>
      <c r="Y285" s="1"/>
      <c r="Z285" s="1"/>
      <c r="AA285" s="1"/>
      <c r="AB285" s="1"/>
    </row>
    <row r="286" spans="7:28" x14ac:dyDescent="0.3">
      <c r="G286" s="1"/>
      <c r="H286" s="1"/>
      <c r="I286" s="1"/>
      <c r="J286" s="1"/>
      <c r="K286" s="1"/>
      <c r="R286" s="1"/>
      <c r="U286" s="1"/>
      <c r="X286" s="1"/>
      <c r="Y286" s="1"/>
      <c r="Z286" s="1"/>
      <c r="AA286" s="1"/>
      <c r="AB286" s="1"/>
    </row>
    <row r="287" spans="7:28" x14ac:dyDescent="0.3">
      <c r="G287" s="1"/>
      <c r="H287" s="1"/>
      <c r="I287" s="1"/>
      <c r="J287" s="1"/>
      <c r="K287" s="1"/>
      <c r="R287" s="1"/>
      <c r="U287" s="1"/>
      <c r="X287" s="1"/>
      <c r="Y287" s="1"/>
      <c r="Z287" s="1"/>
      <c r="AA287" s="1"/>
      <c r="AB287" s="1"/>
    </row>
    <row r="288" spans="7:28" x14ac:dyDescent="0.3">
      <c r="G288" s="1"/>
      <c r="H288" s="1"/>
      <c r="I288" s="1"/>
      <c r="J288" s="1"/>
      <c r="K288" s="1"/>
      <c r="R288" s="1"/>
      <c r="U288" s="1"/>
      <c r="X288" s="1"/>
      <c r="Y288" s="1"/>
      <c r="Z288" s="1"/>
      <c r="AA288" s="1"/>
      <c r="AB288" s="1"/>
    </row>
    <row r="289" spans="7:28" x14ac:dyDescent="0.3">
      <c r="G289" s="1"/>
      <c r="H289" s="1"/>
      <c r="I289" s="1"/>
      <c r="J289" s="1"/>
      <c r="K289" s="1"/>
      <c r="R289" s="1"/>
      <c r="U289" s="1"/>
      <c r="X289" s="1"/>
      <c r="Y289" s="1"/>
      <c r="Z289" s="1"/>
      <c r="AA289" s="1"/>
      <c r="AB289" s="1"/>
    </row>
    <row r="290" spans="7:28" x14ac:dyDescent="0.3">
      <c r="G290" s="1"/>
      <c r="H290" s="1"/>
      <c r="I290" s="1"/>
      <c r="J290" s="1"/>
      <c r="K290" s="1"/>
      <c r="R290" s="1"/>
      <c r="U290" s="1"/>
      <c r="X290" s="1"/>
      <c r="Y290" s="1"/>
      <c r="Z290" s="1"/>
      <c r="AA290" s="1"/>
      <c r="AB290" s="1"/>
    </row>
    <row r="291" spans="7:28" x14ac:dyDescent="0.3">
      <c r="G291" s="1"/>
      <c r="H291" s="1"/>
      <c r="I291" s="1"/>
      <c r="J291" s="1"/>
      <c r="K291" s="1"/>
      <c r="R291" s="1"/>
      <c r="U291" s="1"/>
      <c r="X291" s="1"/>
      <c r="Y291" s="1"/>
      <c r="Z291" s="1"/>
      <c r="AA291" s="1"/>
      <c r="AB291" s="1"/>
    </row>
    <row r="292" spans="7:28" x14ac:dyDescent="0.3">
      <c r="G292" s="1"/>
      <c r="H292" s="1"/>
      <c r="I292" s="1"/>
      <c r="J292" s="1"/>
      <c r="K292" s="1"/>
      <c r="R292" s="1"/>
      <c r="U292" s="1"/>
      <c r="X292" s="1"/>
      <c r="Y292" s="1"/>
      <c r="Z292" s="1"/>
      <c r="AA292" s="1"/>
      <c r="AB292" s="1"/>
    </row>
    <row r="293" spans="7:28" x14ac:dyDescent="0.3">
      <c r="G293" s="1"/>
      <c r="H293" s="1"/>
      <c r="I293" s="1"/>
      <c r="J293" s="1"/>
      <c r="K293" s="1"/>
      <c r="R293" s="1"/>
      <c r="U293" s="1"/>
      <c r="X293" s="1"/>
      <c r="Y293" s="1"/>
      <c r="Z293" s="1"/>
      <c r="AA293" s="1"/>
      <c r="AB293" s="1"/>
    </row>
    <row r="294" spans="7:28" x14ac:dyDescent="0.3">
      <c r="G294" s="1"/>
      <c r="H294" s="1"/>
      <c r="I294" s="1"/>
      <c r="J294" s="1"/>
      <c r="K294" s="1"/>
      <c r="R294" s="1"/>
      <c r="U294" s="1"/>
      <c r="X294" s="1"/>
      <c r="Y294" s="1"/>
      <c r="Z294" s="1"/>
      <c r="AA294" s="1"/>
      <c r="AB294" s="1"/>
    </row>
    <row r="295" spans="7:28" x14ac:dyDescent="0.3">
      <c r="G295" s="1"/>
      <c r="H295" s="1"/>
      <c r="I295" s="1"/>
      <c r="J295" s="1"/>
      <c r="K295" s="1"/>
      <c r="R295" s="1"/>
      <c r="U295" s="1"/>
      <c r="X295" s="1"/>
      <c r="Y295" s="1"/>
      <c r="Z295" s="1"/>
      <c r="AA295" s="1"/>
      <c r="AB295" s="1"/>
    </row>
    <row r="296" spans="7:28" x14ac:dyDescent="0.3">
      <c r="G296" s="1"/>
      <c r="H296" s="1"/>
      <c r="I296" s="1"/>
      <c r="J296" s="1"/>
      <c r="K296" s="1"/>
      <c r="R296" s="1"/>
      <c r="U296" s="1"/>
      <c r="X296" s="1"/>
      <c r="Y296" s="1"/>
      <c r="Z296" s="1"/>
      <c r="AA296" s="1"/>
      <c r="AB296" s="1"/>
    </row>
    <row r="297" spans="7:28" x14ac:dyDescent="0.3">
      <c r="G297" s="1"/>
      <c r="H297" s="1"/>
      <c r="I297" s="1"/>
      <c r="J297" s="1"/>
      <c r="K297" s="1"/>
      <c r="R297" s="1"/>
      <c r="U297" s="1"/>
      <c r="X297" s="1"/>
      <c r="Y297" s="1"/>
      <c r="Z297" s="1"/>
      <c r="AA297" s="1"/>
      <c r="AB297" s="1"/>
    </row>
    <row r="298" spans="7:28" x14ac:dyDescent="0.3">
      <c r="G298" s="1"/>
      <c r="H298" s="1"/>
      <c r="I298" s="1"/>
      <c r="J298" s="1"/>
      <c r="K298" s="1"/>
      <c r="R298" s="1"/>
      <c r="U298" s="1"/>
      <c r="X298" s="1"/>
      <c r="Y298" s="1"/>
      <c r="Z298" s="1"/>
      <c r="AA298" s="1"/>
      <c r="AB298" s="1"/>
    </row>
    <row r="299" spans="7:28" x14ac:dyDescent="0.3">
      <c r="G299" s="1"/>
      <c r="H299" s="1"/>
      <c r="I299" s="1"/>
      <c r="J299" s="1"/>
      <c r="K299" s="1"/>
      <c r="R299" s="1"/>
      <c r="U299" s="1"/>
      <c r="X299" s="1"/>
      <c r="Y299" s="1"/>
      <c r="Z299" s="1"/>
      <c r="AA299" s="1"/>
      <c r="AB299" s="1"/>
    </row>
    <row r="300" spans="7:28" x14ac:dyDescent="0.3">
      <c r="G300" s="1"/>
      <c r="H300" s="1"/>
      <c r="I300" s="1"/>
      <c r="J300" s="1"/>
      <c r="K300" s="1"/>
      <c r="R300" s="1"/>
      <c r="U300" s="1"/>
      <c r="X300" s="1"/>
      <c r="Y300" s="1"/>
      <c r="Z300" s="1"/>
      <c r="AA300" s="1"/>
      <c r="AB300" s="1"/>
    </row>
    <row r="301" spans="7:28" x14ac:dyDescent="0.3">
      <c r="G301" s="1"/>
      <c r="H301" s="1"/>
      <c r="I301" s="1"/>
      <c r="J301" s="1"/>
      <c r="K301" s="1"/>
      <c r="R301" s="1"/>
      <c r="U301" s="1"/>
      <c r="X301" s="1"/>
      <c r="Y301" s="1"/>
      <c r="Z301" s="1"/>
      <c r="AA301" s="1"/>
      <c r="AB301" s="1"/>
    </row>
    <row r="302" spans="7:28" x14ac:dyDescent="0.3">
      <c r="G302" s="1"/>
      <c r="H302" s="1"/>
      <c r="I302" s="1"/>
      <c r="J302" s="1"/>
      <c r="K302" s="1"/>
      <c r="R302" s="1"/>
      <c r="U302" s="1"/>
      <c r="X302" s="1"/>
      <c r="Y302" s="1"/>
      <c r="Z302" s="1"/>
      <c r="AA302" s="1"/>
      <c r="AB302" s="1"/>
    </row>
    <row r="303" spans="7:28" x14ac:dyDescent="0.3">
      <c r="G303" s="1"/>
      <c r="H303" s="1"/>
      <c r="I303" s="1"/>
      <c r="J303" s="1"/>
      <c r="K303" s="1"/>
      <c r="R303" s="1"/>
      <c r="U303" s="1"/>
      <c r="X303" s="1"/>
      <c r="Y303" s="1"/>
      <c r="Z303" s="1"/>
      <c r="AA303" s="1"/>
      <c r="AB303" s="1"/>
    </row>
    <row r="304" spans="7:28" x14ac:dyDescent="0.3">
      <c r="G304" s="1"/>
      <c r="H304" s="1"/>
      <c r="I304" s="1"/>
      <c r="J304" s="1"/>
      <c r="K304" s="1"/>
      <c r="R304" s="1"/>
      <c r="U304" s="1"/>
      <c r="X304" s="1"/>
      <c r="Y304" s="1"/>
      <c r="Z304" s="1"/>
      <c r="AA304" s="1"/>
      <c r="AB304" s="1"/>
    </row>
    <row r="305" spans="7:28" x14ac:dyDescent="0.3">
      <c r="G305" s="1"/>
      <c r="H305" s="1"/>
      <c r="I305" s="1"/>
      <c r="J305" s="1"/>
      <c r="K305" s="1"/>
      <c r="R305" s="1"/>
      <c r="U305" s="1"/>
      <c r="X305" s="1"/>
      <c r="Y305" s="1"/>
      <c r="Z305" s="1"/>
      <c r="AA305" s="1"/>
      <c r="AB305" s="1"/>
    </row>
    <row r="306" spans="7:28" x14ac:dyDescent="0.3">
      <c r="G306" s="1"/>
      <c r="H306" s="1"/>
      <c r="I306" s="1"/>
      <c r="J306" s="1"/>
      <c r="K306" s="1"/>
      <c r="R306" s="1"/>
      <c r="U306" s="1"/>
      <c r="X306" s="1"/>
      <c r="Y306" s="1"/>
      <c r="Z306" s="1"/>
      <c r="AA306" s="1"/>
      <c r="AB306" s="1"/>
    </row>
    <row r="307" spans="7:28" x14ac:dyDescent="0.3">
      <c r="G307" s="1"/>
      <c r="H307" s="1"/>
      <c r="I307" s="1"/>
      <c r="J307" s="1"/>
      <c r="K307" s="1"/>
      <c r="R307" s="1"/>
      <c r="U307" s="1"/>
      <c r="X307" s="1"/>
      <c r="Y307" s="1"/>
      <c r="Z307" s="1"/>
      <c r="AA307" s="1"/>
      <c r="AB307" s="1"/>
    </row>
    <row r="308" spans="7:28" x14ac:dyDescent="0.3">
      <c r="G308" s="1"/>
      <c r="H308" s="1"/>
      <c r="I308" s="1"/>
      <c r="J308" s="1"/>
      <c r="K308" s="1"/>
      <c r="R308" s="1"/>
      <c r="U308" s="1"/>
      <c r="X308" s="1"/>
      <c r="Y308" s="1"/>
      <c r="Z308" s="1"/>
      <c r="AA308" s="1"/>
      <c r="AB308" s="1"/>
    </row>
    <row r="309" spans="7:28" x14ac:dyDescent="0.3">
      <c r="G309" s="1"/>
      <c r="H309" s="1"/>
      <c r="I309" s="1"/>
      <c r="J309" s="1"/>
      <c r="K309" s="1"/>
      <c r="R309" s="1"/>
      <c r="U309" s="1"/>
      <c r="X309" s="1"/>
      <c r="Y309" s="1"/>
      <c r="Z309" s="1"/>
      <c r="AA309" s="1"/>
      <c r="AB309" s="1"/>
    </row>
    <row r="310" spans="7:28" x14ac:dyDescent="0.3">
      <c r="G310" s="1"/>
      <c r="H310" s="1"/>
      <c r="I310" s="1"/>
      <c r="J310" s="1"/>
      <c r="K310" s="1"/>
      <c r="R310" s="1"/>
      <c r="U310" s="1"/>
      <c r="X310" s="1"/>
      <c r="Y310" s="1"/>
      <c r="Z310" s="1"/>
      <c r="AA310" s="1"/>
      <c r="AB310" s="1"/>
    </row>
    <row r="311" spans="7:28" x14ac:dyDescent="0.3">
      <c r="G311" s="1"/>
      <c r="H311" s="1"/>
      <c r="I311" s="1"/>
      <c r="J311" s="1"/>
      <c r="K311" s="1"/>
      <c r="R311" s="1"/>
      <c r="U311" s="1"/>
      <c r="X311" s="1"/>
      <c r="Y311" s="1"/>
      <c r="Z311" s="1"/>
      <c r="AA311" s="1"/>
      <c r="AB311" s="1"/>
    </row>
    <row r="312" spans="7:28" x14ac:dyDescent="0.3">
      <c r="G312" s="1"/>
      <c r="H312" s="1"/>
      <c r="I312" s="1"/>
      <c r="J312" s="1"/>
      <c r="K312" s="1"/>
      <c r="R312" s="1"/>
      <c r="U312" s="1"/>
      <c r="X312" s="1"/>
      <c r="Y312" s="1"/>
      <c r="Z312" s="1"/>
      <c r="AA312" s="1"/>
      <c r="AB312" s="1"/>
    </row>
    <row r="313" spans="7:28" x14ac:dyDescent="0.3">
      <c r="G313" s="1"/>
      <c r="H313" s="1"/>
      <c r="I313" s="1"/>
      <c r="J313" s="1"/>
      <c r="K313" s="1"/>
      <c r="R313" s="1"/>
      <c r="U313" s="1"/>
      <c r="X313" s="1"/>
      <c r="Y313" s="1"/>
      <c r="Z313" s="1"/>
      <c r="AA313" s="1"/>
      <c r="AB313" s="1"/>
    </row>
    <row r="314" spans="7:28" x14ac:dyDescent="0.3">
      <c r="G314" s="1"/>
      <c r="H314" s="1"/>
      <c r="I314" s="1"/>
      <c r="J314" s="1"/>
      <c r="K314" s="1"/>
      <c r="R314" s="1"/>
      <c r="U314" s="1"/>
      <c r="X314" s="1"/>
      <c r="Y314" s="1"/>
      <c r="Z314" s="1"/>
      <c r="AA314" s="1"/>
      <c r="AB314" s="1"/>
    </row>
    <row r="315" spans="7:28" x14ac:dyDescent="0.3">
      <c r="G315" s="1"/>
      <c r="H315" s="1"/>
      <c r="I315" s="1"/>
      <c r="J315" s="1"/>
      <c r="K315" s="1"/>
      <c r="R315" s="1"/>
      <c r="U315" s="1"/>
      <c r="X315" s="1"/>
      <c r="Y315" s="1"/>
      <c r="Z315" s="1"/>
      <c r="AA315" s="1"/>
      <c r="AB315" s="1"/>
    </row>
    <row r="316" spans="7:28" x14ac:dyDescent="0.3">
      <c r="G316" s="1"/>
      <c r="H316" s="1"/>
      <c r="I316" s="1"/>
      <c r="J316" s="1"/>
      <c r="K316" s="1"/>
      <c r="R316" s="1"/>
      <c r="U316" s="1"/>
      <c r="X316" s="1"/>
      <c r="Y316" s="1"/>
      <c r="Z316" s="1"/>
      <c r="AA316" s="1"/>
      <c r="AB316" s="1"/>
    </row>
    <row r="317" spans="7:28" x14ac:dyDescent="0.3">
      <c r="G317" s="1"/>
      <c r="H317" s="1"/>
      <c r="I317" s="1"/>
      <c r="J317" s="1"/>
      <c r="K317" s="1"/>
      <c r="R317" s="1"/>
      <c r="U317" s="1"/>
      <c r="X317" s="1"/>
      <c r="Y317" s="1"/>
      <c r="Z317" s="1"/>
      <c r="AA317" s="1"/>
      <c r="AB317" s="1"/>
    </row>
    <row r="318" spans="7:28" x14ac:dyDescent="0.3">
      <c r="G318" s="1"/>
      <c r="H318" s="1"/>
      <c r="I318" s="1"/>
      <c r="J318" s="1"/>
      <c r="K318" s="1"/>
      <c r="R318" s="1"/>
      <c r="U318" s="1"/>
      <c r="X318" s="1"/>
      <c r="Y318" s="1"/>
      <c r="Z318" s="1"/>
      <c r="AA318" s="1"/>
      <c r="AB318" s="1"/>
    </row>
    <row r="319" spans="7:28" x14ac:dyDescent="0.3">
      <c r="G319" s="1"/>
      <c r="H319" s="1"/>
      <c r="I319" s="1"/>
      <c r="J319" s="1"/>
      <c r="K319" s="1"/>
      <c r="R319" s="1"/>
      <c r="U319" s="1"/>
      <c r="X319" s="1"/>
      <c r="Y319" s="1"/>
      <c r="Z319" s="1"/>
      <c r="AA319" s="1"/>
      <c r="AB319" s="1"/>
    </row>
    <row r="320" spans="7:28" x14ac:dyDescent="0.3">
      <c r="G320" s="1"/>
      <c r="H320" s="1"/>
      <c r="I320" s="1"/>
      <c r="J320" s="1"/>
      <c r="K320" s="1"/>
      <c r="R320" s="1"/>
      <c r="U320" s="1"/>
      <c r="X320" s="1"/>
      <c r="Y320" s="1"/>
      <c r="Z320" s="1"/>
      <c r="AA320" s="1"/>
      <c r="AB320" s="1"/>
    </row>
    <row r="321" spans="7:28" x14ac:dyDescent="0.3">
      <c r="G321" s="1"/>
      <c r="H321" s="1"/>
      <c r="I321" s="1"/>
      <c r="J321" s="1"/>
      <c r="K321" s="1"/>
      <c r="R321" s="1"/>
      <c r="U321" s="1"/>
      <c r="X321" s="1"/>
      <c r="Y321" s="1"/>
      <c r="Z321" s="1"/>
      <c r="AA321" s="1"/>
      <c r="AB321" s="1"/>
    </row>
    <row r="322" spans="7:28" x14ac:dyDescent="0.3">
      <c r="G322" s="1"/>
      <c r="H322" s="1"/>
      <c r="I322" s="1"/>
      <c r="J322" s="1"/>
      <c r="K322" s="1"/>
      <c r="R322" s="1"/>
      <c r="U322" s="1"/>
      <c r="X322" s="1"/>
      <c r="Y322" s="1"/>
      <c r="Z322" s="1"/>
      <c r="AA322" s="1"/>
      <c r="AB322" s="1"/>
    </row>
    <row r="323" spans="7:28" x14ac:dyDescent="0.3">
      <c r="G323" s="1"/>
      <c r="H323" s="1"/>
      <c r="I323" s="1"/>
      <c r="J323" s="1"/>
      <c r="K323" s="1"/>
      <c r="R323" s="1"/>
      <c r="U323" s="1"/>
      <c r="X323" s="1"/>
      <c r="Y323" s="1"/>
      <c r="Z323" s="1"/>
      <c r="AA323" s="1"/>
      <c r="AB323" s="1"/>
    </row>
    <row r="324" spans="7:28" x14ac:dyDescent="0.3">
      <c r="G324" s="1"/>
      <c r="H324" s="1"/>
      <c r="I324" s="1"/>
      <c r="J324" s="1"/>
      <c r="K324" s="1"/>
      <c r="R324" s="1"/>
      <c r="U324" s="1"/>
      <c r="X324" s="1"/>
      <c r="Y324" s="1"/>
      <c r="Z324" s="1"/>
      <c r="AA324" s="1"/>
      <c r="AB324" s="1"/>
    </row>
    <row r="325" spans="7:28" x14ac:dyDescent="0.3">
      <c r="G325" s="1"/>
      <c r="H325" s="1"/>
      <c r="I325" s="1"/>
      <c r="J325" s="1"/>
      <c r="K325" s="1"/>
      <c r="R325" s="1"/>
      <c r="U325" s="1"/>
      <c r="X325" s="1"/>
      <c r="Y325" s="1"/>
      <c r="Z325" s="1"/>
      <c r="AA325" s="1"/>
      <c r="AB325" s="1"/>
    </row>
    <row r="326" spans="7:28" x14ac:dyDescent="0.3">
      <c r="G326" s="1"/>
      <c r="H326" s="1"/>
      <c r="I326" s="1"/>
      <c r="J326" s="1"/>
      <c r="K326" s="1"/>
      <c r="R326" s="1"/>
      <c r="U326" s="1"/>
      <c r="X326" s="1"/>
      <c r="Y326" s="1"/>
      <c r="Z326" s="1"/>
      <c r="AA326" s="1"/>
      <c r="AB326" s="1"/>
    </row>
    <row r="327" spans="7:28" x14ac:dyDescent="0.3">
      <c r="G327" s="1"/>
      <c r="H327" s="1"/>
      <c r="I327" s="1"/>
      <c r="J327" s="1"/>
      <c r="K327" s="1"/>
      <c r="R327" s="1"/>
      <c r="U327" s="1"/>
      <c r="X327" s="1"/>
      <c r="Y327" s="1"/>
      <c r="Z327" s="1"/>
      <c r="AA327" s="1"/>
      <c r="AB327" s="1"/>
    </row>
    <row r="328" spans="7:28" x14ac:dyDescent="0.3">
      <c r="G328" s="1"/>
      <c r="H328" s="1"/>
      <c r="I328" s="1"/>
      <c r="J328" s="1"/>
      <c r="K328" s="1"/>
      <c r="R328" s="1"/>
      <c r="U328" s="1"/>
      <c r="X328" s="1"/>
      <c r="Y328" s="1"/>
      <c r="Z328" s="1"/>
      <c r="AA328" s="1"/>
      <c r="AB328" s="1"/>
    </row>
    <row r="329" spans="7:28" x14ac:dyDescent="0.3">
      <c r="G329" s="1"/>
      <c r="H329" s="1"/>
      <c r="I329" s="1"/>
      <c r="J329" s="1"/>
      <c r="K329" s="1"/>
      <c r="R329" s="1"/>
      <c r="U329" s="1"/>
      <c r="X329" s="1"/>
      <c r="Y329" s="1"/>
      <c r="Z329" s="1"/>
      <c r="AA329" s="1"/>
      <c r="AB329" s="1"/>
    </row>
    <row r="330" spans="7:28" x14ac:dyDescent="0.3">
      <c r="G330" s="1"/>
      <c r="H330" s="1"/>
      <c r="I330" s="1"/>
      <c r="J330" s="1"/>
      <c r="K330" s="1"/>
      <c r="R330" s="1"/>
      <c r="U330" s="1"/>
      <c r="X330" s="1"/>
      <c r="Y330" s="1"/>
      <c r="Z330" s="1"/>
      <c r="AA330" s="1"/>
      <c r="AB330" s="1"/>
    </row>
    <row r="331" spans="7:28" x14ac:dyDescent="0.3">
      <c r="G331" s="1"/>
      <c r="H331" s="1"/>
      <c r="I331" s="1"/>
      <c r="J331" s="1"/>
      <c r="K331" s="1"/>
      <c r="R331" s="1"/>
      <c r="U331" s="1"/>
      <c r="X331" s="1"/>
      <c r="Y331" s="1"/>
      <c r="Z331" s="1"/>
      <c r="AA331" s="1"/>
      <c r="AB331" s="1"/>
    </row>
    <row r="332" spans="7:28" x14ac:dyDescent="0.3">
      <c r="G332" s="1"/>
      <c r="H332" s="1"/>
      <c r="I332" s="1"/>
      <c r="J332" s="1"/>
      <c r="K332" s="1"/>
      <c r="R332" s="1"/>
      <c r="U332" s="1"/>
      <c r="X332" s="1"/>
      <c r="Y332" s="1"/>
      <c r="Z332" s="1"/>
      <c r="AA332" s="1"/>
      <c r="AB332" s="1"/>
    </row>
    <row r="333" spans="7:28" x14ac:dyDescent="0.3">
      <c r="G333" s="1"/>
      <c r="H333" s="1"/>
      <c r="I333" s="1"/>
      <c r="J333" s="1"/>
      <c r="K333" s="1"/>
      <c r="R333" s="1"/>
      <c r="U333" s="1"/>
      <c r="X333" s="1"/>
      <c r="Y333" s="1"/>
      <c r="Z333" s="1"/>
      <c r="AA333" s="1"/>
      <c r="AB333" s="1"/>
    </row>
    <row r="334" spans="7:28" x14ac:dyDescent="0.3">
      <c r="G334" s="1"/>
      <c r="H334" s="1"/>
      <c r="I334" s="1"/>
      <c r="J334" s="1"/>
      <c r="K334" s="1"/>
      <c r="R334" s="1"/>
      <c r="U334" s="1"/>
      <c r="X334" s="1"/>
      <c r="Y334" s="1"/>
      <c r="Z334" s="1"/>
      <c r="AA334" s="1"/>
      <c r="AB334" s="1"/>
    </row>
    <row r="335" spans="7:28" x14ac:dyDescent="0.3">
      <c r="G335" s="1"/>
      <c r="H335" s="1"/>
      <c r="I335" s="1"/>
      <c r="J335" s="1"/>
      <c r="K335" s="1"/>
      <c r="R335" s="1"/>
      <c r="U335" s="1"/>
      <c r="X335" s="1"/>
      <c r="Y335" s="1"/>
      <c r="Z335" s="1"/>
      <c r="AA335" s="1"/>
      <c r="AB335" s="1"/>
    </row>
    <row r="336" spans="7:28" x14ac:dyDescent="0.3">
      <c r="G336" s="1"/>
      <c r="H336" s="1"/>
      <c r="I336" s="1"/>
      <c r="J336" s="1"/>
      <c r="K336" s="1"/>
      <c r="R336" s="1"/>
      <c r="U336" s="1"/>
      <c r="X336" s="1"/>
      <c r="Y336" s="1"/>
      <c r="Z336" s="1"/>
      <c r="AA336" s="1"/>
      <c r="AB336" s="1"/>
    </row>
    <row r="337" spans="7:28" x14ac:dyDescent="0.3">
      <c r="G337" s="1"/>
      <c r="H337" s="1"/>
      <c r="I337" s="1"/>
      <c r="J337" s="1"/>
      <c r="K337" s="1"/>
      <c r="R337" s="1"/>
      <c r="U337" s="1"/>
      <c r="X337" s="1"/>
      <c r="Y337" s="1"/>
      <c r="Z337" s="1"/>
      <c r="AA337" s="1"/>
      <c r="AB337" s="1"/>
    </row>
    <row r="338" spans="7:28" x14ac:dyDescent="0.3">
      <c r="G338" s="1"/>
      <c r="H338" s="1"/>
      <c r="I338" s="1"/>
      <c r="J338" s="1"/>
      <c r="K338" s="1"/>
      <c r="R338" s="1"/>
      <c r="U338" s="1"/>
      <c r="X338" s="1"/>
      <c r="Y338" s="1"/>
      <c r="Z338" s="1"/>
      <c r="AA338" s="1"/>
      <c r="AB338" s="1"/>
    </row>
    <row r="339" spans="7:28" x14ac:dyDescent="0.3">
      <c r="G339" s="1"/>
      <c r="H339" s="1"/>
      <c r="I339" s="1"/>
      <c r="J339" s="1"/>
      <c r="K339" s="1"/>
      <c r="R339" s="1"/>
      <c r="U339" s="1"/>
      <c r="X339" s="1"/>
      <c r="Y339" s="1"/>
      <c r="Z339" s="1"/>
      <c r="AA339" s="1"/>
      <c r="AB339" s="1"/>
    </row>
    <row r="340" spans="7:28" x14ac:dyDescent="0.3">
      <c r="G340" s="1"/>
      <c r="H340" s="1"/>
      <c r="I340" s="1"/>
      <c r="J340" s="1"/>
      <c r="K340" s="1"/>
      <c r="R340" s="1"/>
      <c r="U340" s="1"/>
      <c r="X340" s="1"/>
      <c r="Y340" s="1"/>
      <c r="Z340" s="1"/>
      <c r="AA340" s="1"/>
      <c r="AB340" s="1"/>
    </row>
    <row r="341" spans="7:28" x14ac:dyDescent="0.3">
      <c r="G341" s="1"/>
      <c r="H341" s="1"/>
      <c r="I341" s="1"/>
      <c r="J341" s="1"/>
      <c r="K341" s="1"/>
      <c r="R341" s="1"/>
      <c r="U341" s="1"/>
      <c r="X341" s="1"/>
      <c r="Y341" s="1"/>
      <c r="Z341" s="1"/>
      <c r="AA341" s="1"/>
      <c r="AB341" s="1"/>
    </row>
    <row r="342" spans="7:28" x14ac:dyDescent="0.3">
      <c r="G342" s="1"/>
      <c r="H342" s="1"/>
      <c r="I342" s="1"/>
      <c r="J342" s="1"/>
      <c r="K342" s="1"/>
      <c r="R342" s="1"/>
      <c r="U342" s="1"/>
      <c r="X342" s="1"/>
      <c r="Y342" s="1"/>
      <c r="Z342" s="1"/>
      <c r="AA342" s="1"/>
      <c r="AB342" s="1"/>
    </row>
    <row r="343" spans="7:28" x14ac:dyDescent="0.3">
      <c r="G343" s="1"/>
      <c r="H343" s="1"/>
      <c r="I343" s="1"/>
      <c r="J343" s="1"/>
      <c r="K343" s="1"/>
      <c r="R343" s="1"/>
      <c r="U343" s="1"/>
      <c r="X343" s="1"/>
      <c r="Y343" s="1"/>
      <c r="Z343" s="1"/>
      <c r="AA343" s="1"/>
      <c r="AB343" s="1"/>
    </row>
    <row r="344" spans="7:28" x14ac:dyDescent="0.3">
      <c r="G344" s="1"/>
      <c r="H344" s="1"/>
      <c r="I344" s="1"/>
      <c r="J344" s="1"/>
      <c r="K344" s="1"/>
      <c r="R344" s="1"/>
      <c r="U344" s="1"/>
      <c r="X344" s="1"/>
      <c r="Y344" s="1"/>
      <c r="Z344" s="1"/>
      <c r="AA344" s="1"/>
      <c r="AB344" s="1"/>
    </row>
    <row r="345" spans="7:28" x14ac:dyDescent="0.3">
      <c r="G345" s="1"/>
      <c r="H345" s="1"/>
      <c r="I345" s="1"/>
      <c r="J345" s="1"/>
      <c r="K345" s="1"/>
      <c r="R345" s="1"/>
      <c r="U345" s="1"/>
      <c r="X345" s="1"/>
      <c r="Y345" s="1"/>
      <c r="Z345" s="1"/>
      <c r="AA345" s="1"/>
      <c r="AB345" s="1"/>
    </row>
    <row r="346" spans="7:28" x14ac:dyDescent="0.3">
      <c r="G346" s="1"/>
      <c r="H346" s="1"/>
      <c r="I346" s="1"/>
      <c r="J346" s="1"/>
      <c r="K346" s="1"/>
      <c r="R346" s="1"/>
      <c r="U346" s="1"/>
      <c r="X346" s="1"/>
      <c r="Y346" s="1"/>
      <c r="Z346" s="1"/>
      <c r="AA346" s="1"/>
      <c r="AB346" s="1"/>
    </row>
    <row r="347" spans="7:28" x14ac:dyDescent="0.3">
      <c r="G347" s="1"/>
      <c r="H347" s="1"/>
      <c r="I347" s="1"/>
      <c r="J347" s="1"/>
      <c r="K347" s="1"/>
      <c r="R347" s="1"/>
      <c r="U347" s="1"/>
      <c r="X347" s="1"/>
      <c r="Y347" s="1"/>
      <c r="Z347" s="1"/>
      <c r="AA347" s="1"/>
      <c r="AB347" s="1"/>
    </row>
    <row r="348" spans="7:28" x14ac:dyDescent="0.3">
      <c r="G348" s="1"/>
      <c r="H348" s="1"/>
      <c r="I348" s="1"/>
      <c r="J348" s="1"/>
      <c r="K348" s="1"/>
      <c r="R348" s="1"/>
      <c r="U348" s="1"/>
      <c r="X348" s="1"/>
      <c r="Y348" s="1"/>
      <c r="Z348" s="1"/>
      <c r="AA348" s="1"/>
      <c r="AB348" s="1"/>
    </row>
    <row r="349" spans="7:28" x14ac:dyDescent="0.3">
      <c r="G349" s="1"/>
      <c r="H349" s="1"/>
      <c r="I349" s="1"/>
      <c r="J349" s="1"/>
      <c r="K349" s="1"/>
      <c r="R349" s="1"/>
      <c r="U349" s="1"/>
      <c r="X349" s="1"/>
      <c r="Y349" s="1"/>
      <c r="Z349" s="1"/>
      <c r="AA349" s="1"/>
      <c r="AB349" s="1"/>
    </row>
    <row r="350" spans="7:28" x14ac:dyDescent="0.3">
      <c r="G350" s="1"/>
      <c r="H350" s="1"/>
      <c r="I350" s="1"/>
      <c r="J350" s="1"/>
      <c r="K350" s="1"/>
      <c r="R350" s="1"/>
      <c r="U350" s="1"/>
      <c r="X350" s="1"/>
      <c r="Y350" s="1"/>
      <c r="Z350" s="1"/>
      <c r="AA350" s="1"/>
      <c r="AB350" s="1"/>
    </row>
    <row r="351" spans="7:28" x14ac:dyDescent="0.3">
      <c r="G351" s="1"/>
      <c r="H351" s="1"/>
      <c r="I351" s="1"/>
      <c r="J351" s="1"/>
      <c r="K351" s="1"/>
      <c r="R351" s="1"/>
      <c r="U351" s="1"/>
      <c r="X351" s="1"/>
      <c r="Y351" s="1"/>
      <c r="Z351" s="1"/>
      <c r="AA351" s="1"/>
      <c r="AB351" s="1"/>
    </row>
    <row r="352" spans="7:28" x14ac:dyDescent="0.3">
      <c r="G352" s="1"/>
      <c r="H352" s="1"/>
      <c r="I352" s="1"/>
      <c r="J352" s="1"/>
      <c r="K352" s="1"/>
      <c r="R352" s="1"/>
      <c r="U352" s="1"/>
      <c r="X352" s="1"/>
      <c r="Y352" s="1"/>
      <c r="Z352" s="1"/>
      <c r="AA352" s="1"/>
      <c r="AB352" s="1"/>
    </row>
    <row r="353" spans="7:28" x14ac:dyDescent="0.3">
      <c r="G353" s="1"/>
      <c r="H353" s="1"/>
      <c r="I353" s="1"/>
      <c r="J353" s="1"/>
      <c r="K353" s="1"/>
      <c r="R353" s="1"/>
      <c r="U353" s="1"/>
      <c r="X353" s="1"/>
      <c r="Y353" s="1"/>
      <c r="Z353" s="1"/>
      <c r="AA353" s="1"/>
      <c r="AB353" s="1"/>
    </row>
    <row r="354" spans="7:28" x14ac:dyDescent="0.3">
      <c r="G354" s="1"/>
      <c r="H354" s="1"/>
      <c r="I354" s="1"/>
      <c r="J354" s="1"/>
      <c r="K354" s="1"/>
      <c r="R354" s="1"/>
      <c r="U354" s="1"/>
      <c r="X354" s="1"/>
      <c r="Y354" s="1"/>
      <c r="Z354" s="1"/>
      <c r="AA354" s="1"/>
      <c r="AB354" s="1"/>
    </row>
    <row r="355" spans="7:28" x14ac:dyDescent="0.3">
      <c r="G355" s="1"/>
      <c r="H355" s="1"/>
      <c r="I355" s="1"/>
      <c r="J355" s="1"/>
      <c r="K355" s="1"/>
      <c r="R355" s="1"/>
      <c r="U355" s="1"/>
      <c r="X355" s="1"/>
      <c r="Y355" s="1"/>
      <c r="Z355" s="1"/>
      <c r="AA355" s="1"/>
      <c r="AB355" s="1"/>
    </row>
    <row r="356" spans="7:28" x14ac:dyDescent="0.3">
      <c r="G356" s="1"/>
      <c r="H356" s="1"/>
      <c r="I356" s="1"/>
      <c r="J356" s="1"/>
      <c r="K356" s="1"/>
      <c r="R356" s="1"/>
      <c r="U356" s="1"/>
      <c r="X356" s="1"/>
      <c r="Y356" s="1"/>
      <c r="Z356" s="1"/>
      <c r="AA356" s="1"/>
      <c r="AB356" s="1"/>
    </row>
    <row r="357" spans="7:28" x14ac:dyDescent="0.3">
      <c r="G357" s="1"/>
      <c r="H357" s="1"/>
      <c r="I357" s="1"/>
      <c r="J357" s="1"/>
      <c r="K357" s="1"/>
      <c r="R357" s="1"/>
      <c r="U357" s="1"/>
      <c r="X357" s="1"/>
      <c r="Y357" s="1"/>
      <c r="Z357" s="1"/>
      <c r="AA357" s="1"/>
      <c r="AB357" s="1"/>
    </row>
    <row r="358" spans="7:28" x14ac:dyDescent="0.3">
      <c r="G358" s="1"/>
      <c r="H358" s="1"/>
      <c r="I358" s="1"/>
      <c r="J358" s="1"/>
      <c r="K358" s="1"/>
      <c r="R358" s="1"/>
      <c r="U358" s="1"/>
      <c r="X358" s="1"/>
      <c r="Y358" s="1"/>
      <c r="Z358" s="1"/>
      <c r="AA358" s="1"/>
      <c r="AB358" s="1"/>
    </row>
    <row r="359" spans="7:28" x14ac:dyDescent="0.3">
      <c r="G359" s="1"/>
      <c r="H359" s="1"/>
      <c r="I359" s="1"/>
      <c r="J359" s="1"/>
      <c r="K359" s="1"/>
      <c r="R359" s="1"/>
      <c r="U359" s="1"/>
      <c r="X359" s="1"/>
      <c r="Y359" s="1"/>
      <c r="Z359" s="1"/>
      <c r="AA359" s="1"/>
      <c r="AB359" s="1"/>
    </row>
    <row r="360" spans="7:28" x14ac:dyDescent="0.3">
      <c r="G360" s="1"/>
      <c r="H360" s="1"/>
      <c r="I360" s="1"/>
      <c r="J360" s="1"/>
      <c r="K360" s="1"/>
      <c r="R360" s="1"/>
      <c r="U360" s="1"/>
      <c r="X360" s="1"/>
      <c r="Y360" s="1"/>
      <c r="Z360" s="1"/>
      <c r="AA360" s="1"/>
      <c r="AB360" s="1"/>
    </row>
    <row r="361" spans="7:28" x14ac:dyDescent="0.3">
      <c r="G361" s="1"/>
      <c r="H361" s="1"/>
      <c r="I361" s="1"/>
      <c r="J361" s="1"/>
      <c r="K361" s="1"/>
      <c r="R361" s="1"/>
      <c r="U361" s="1"/>
      <c r="X361" s="1"/>
      <c r="Y361" s="1"/>
      <c r="Z361" s="1"/>
      <c r="AA361" s="1"/>
      <c r="AB361" s="1"/>
    </row>
    <row r="362" spans="7:28" x14ac:dyDescent="0.3">
      <c r="G362" s="1"/>
      <c r="H362" s="1"/>
      <c r="I362" s="1"/>
      <c r="J362" s="1"/>
      <c r="K362" s="1"/>
      <c r="R362" s="1"/>
      <c r="U362" s="1"/>
      <c r="X362" s="1"/>
      <c r="Y362" s="1"/>
      <c r="Z362" s="1"/>
      <c r="AA362" s="1"/>
      <c r="AB362" s="1"/>
    </row>
    <row r="363" spans="7:28" x14ac:dyDescent="0.3">
      <c r="G363" s="1"/>
      <c r="H363" s="1"/>
      <c r="I363" s="1"/>
      <c r="J363" s="1"/>
      <c r="K363" s="1"/>
      <c r="R363" s="1"/>
      <c r="U363" s="1"/>
      <c r="X363" s="1"/>
      <c r="Y363" s="1"/>
      <c r="Z363" s="1"/>
      <c r="AA363" s="1"/>
      <c r="AB363" s="1"/>
    </row>
    <row r="364" spans="7:28" x14ac:dyDescent="0.3">
      <c r="G364" s="1"/>
      <c r="H364" s="1"/>
      <c r="I364" s="1"/>
      <c r="J364" s="1"/>
      <c r="K364" s="1"/>
      <c r="R364" s="1"/>
      <c r="U364" s="1"/>
      <c r="X364" s="1"/>
      <c r="Y364" s="1"/>
      <c r="Z364" s="1"/>
      <c r="AA364" s="1"/>
      <c r="AB364" s="1"/>
    </row>
    <row r="365" spans="7:28" x14ac:dyDescent="0.3">
      <c r="G365" s="1"/>
      <c r="H365" s="1"/>
      <c r="I365" s="1"/>
      <c r="J365" s="1"/>
      <c r="K365" s="1"/>
      <c r="R365" s="1"/>
      <c r="U365" s="1"/>
      <c r="X365" s="1"/>
      <c r="Y365" s="1"/>
      <c r="Z365" s="1"/>
      <c r="AA365" s="1"/>
      <c r="AB365" s="1"/>
    </row>
    <row r="366" spans="7:28" x14ac:dyDescent="0.3">
      <c r="G366" s="1"/>
      <c r="H366" s="1"/>
      <c r="I366" s="1"/>
      <c r="J366" s="1"/>
      <c r="K366" s="1"/>
      <c r="R366" s="1"/>
      <c r="U366" s="1"/>
      <c r="X366" s="1"/>
      <c r="Y366" s="1"/>
      <c r="Z366" s="1"/>
      <c r="AA366" s="1"/>
      <c r="AB366" s="1"/>
    </row>
    <row r="367" spans="7:28" x14ac:dyDescent="0.3">
      <c r="G367" s="1"/>
      <c r="H367" s="1"/>
      <c r="I367" s="1"/>
      <c r="J367" s="1"/>
      <c r="K367" s="1"/>
      <c r="R367" s="1"/>
      <c r="U367" s="1"/>
      <c r="X367" s="1"/>
      <c r="Y367" s="1"/>
      <c r="Z367" s="1"/>
      <c r="AA367" s="1"/>
      <c r="AB367" s="1"/>
    </row>
    <row r="368" spans="7:28" x14ac:dyDescent="0.3">
      <c r="G368" s="1"/>
      <c r="H368" s="1"/>
      <c r="I368" s="1"/>
      <c r="J368" s="1"/>
      <c r="K368" s="1"/>
      <c r="R368" s="1"/>
      <c r="U368" s="1"/>
      <c r="X368" s="1"/>
      <c r="Y368" s="1"/>
      <c r="Z368" s="1"/>
      <c r="AA368" s="1"/>
      <c r="AB368" s="1"/>
    </row>
    <row r="369" spans="7:28" x14ac:dyDescent="0.3">
      <c r="G369" s="1"/>
      <c r="H369" s="1"/>
      <c r="I369" s="1"/>
      <c r="J369" s="1"/>
      <c r="K369" s="1"/>
      <c r="R369" s="1"/>
      <c r="U369" s="1"/>
      <c r="X369" s="1"/>
      <c r="Y369" s="1"/>
      <c r="Z369" s="1"/>
      <c r="AA369" s="1"/>
      <c r="AB369" s="1"/>
    </row>
    <row r="370" spans="7:28" x14ac:dyDescent="0.3">
      <c r="G370" s="1"/>
      <c r="H370" s="1"/>
      <c r="I370" s="1"/>
      <c r="J370" s="1"/>
      <c r="K370" s="1"/>
      <c r="R370" s="1"/>
      <c r="U370" s="1"/>
      <c r="X370" s="1"/>
      <c r="Y370" s="1"/>
      <c r="Z370" s="1"/>
      <c r="AA370" s="1"/>
      <c r="AB370" s="1"/>
    </row>
    <row r="371" spans="7:28" x14ac:dyDescent="0.3">
      <c r="G371" s="1"/>
      <c r="H371" s="1"/>
      <c r="I371" s="1"/>
      <c r="J371" s="1"/>
      <c r="K371" s="1"/>
      <c r="R371" s="1"/>
      <c r="U371" s="1"/>
      <c r="X371" s="1"/>
      <c r="Y371" s="1"/>
      <c r="Z371" s="1"/>
      <c r="AA371" s="1"/>
      <c r="AB371" s="1"/>
    </row>
    <row r="372" spans="7:28" x14ac:dyDescent="0.3">
      <c r="G372" s="1"/>
      <c r="H372" s="1"/>
      <c r="I372" s="1"/>
      <c r="J372" s="1"/>
      <c r="K372" s="1"/>
      <c r="R372" s="1"/>
      <c r="U372" s="1"/>
      <c r="X372" s="1"/>
      <c r="Y372" s="1"/>
      <c r="Z372" s="1"/>
      <c r="AA372" s="1"/>
      <c r="AB372" s="1"/>
    </row>
    <row r="373" spans="7:28" x14ac:dyDescent="0.3">
      <c r="G373" s="1"/>
      <c r="H373" s="1"/>
      <c r="I373" s="1"/>
      <c r="J373" s="1"/>
      <c r="K373" s="1"/>
      <c r="R373" s="1"/>
      <c r="U373" s="1"/>
      <c r="X373" s="1"/>
      <c r="Y373" s="1"/>
      <c r="Z373" s="1"/>
      <c r="AA373" s="1"/>
      <c r="AB373" s="1"/>
    </row>
    <row r="374" spans="7:28" x14ac:dyDescent="0.3">
      <c r="G374" s="1"/>
      <c r="H374" s="1"/>
      <c r="I374" s="1"/>
      <c r="J374" s="1"/>
      <c r="K374" s="1"/>
      <c r="R374" s="1"/>
      <c r="U374" s="1"/>
      <c r="X374" s="1"/>
      <c r="Y374" s="1"/>
      <c r="Z374" s="1"/>
      <c r="AA374" s="1"/>
      <c r="AB374" s="1"/>
    </row>
    <row r="375" spans="7:28" x14ac:dyDescent="0.3">
      <c r="G375" s="1"/>
      <c r="H375" s="1"/>
      <c r="I375" s="1"/>
      <c r="J375" s="1"/>
      <c r="K375" s="1"/>
      <c r="R375" s="1"/>
      <c r="U375" s="1"/>
      <c r="X375" s="1"/>
      <c r="Y375" s="1"/>
      <c r="Z375" s="1"/>
      <c r="AA375" s="1"/>
      <c r="AB375" s="1"/>
    </row>
    <row r="376" spans="7:28" x14ac:dyDescent="0.3">
      <c r="G376" s="1"/>
      <c r="H376" s="1"/>
      <c r="I376" s="1"/>
      <c r="J376" s="1"/>
      <c r="K376" s="1"/>
      <c r="R376" s="1"/>
      <c r="U376" s="1"/>
      <c r="X376" s="1"/>
      <c r="Y376" s="1"/>
      <c r="Z376" s="1"/>
      <c r="AA376" s="1"/>
      <c r="AB376" s="1"/>
    </row>
    <row r="377" spans="7:28" x14ac:dyDescent="0.3">
      <c r="G377" s="1"/>
      <c r="H377" s="1"/>
      <c r="I377" s="1"/>
      <c r="J377" s="1"/>
      <c r="K377" s="1"/>
      <c r="R377" s="1"/>
      <c r="U377" s="1"/>
      <c r="X377" s="1"/>
      <c r="Y377" s="1"/>
      <c r="Z377" s="1"/>
      <c r="AA377" s="1"/>
      <c r="AB377" s="1"/>
    </row>
    <row r="378" spans="7:28" x14ac:dyDescent="0.3">
      <c r="G378" s="1"/>
      <c r="H378" s="1"/>
      <c r="I378" s="1"/>
      <c r="J378" s="1"/>
      <c r="K378" s="1"/>
      <c r="R378" s="1"/>
      <c r="U378" s="1"/>
      <c r="X378" s="1"/>
      <c r="Y378" s="1"/>
      <c r="Z378" s="1"/>
      <c r="AA378" s="1"/>
      <c r="AB378" s="1"/>
    </row>
    <row r="379" spans="7:28" x14ac:dyDescent="0.3">
      <c r="G379" s="1"/>
      <c r="H379" s="1"/>
      <c r="I379" s="1"/>
      <c r="J379" s="1"/>
      <c r="K379" s="1"/>
      <c r="R379" s="1"/>
      <c r="U379" s="1"/>
      <c r="X379" s="1"/>
      <c r="Y379" s="1"/>
      <c r="Z379" s="1"/>
      <c r="AA379" s="1"/>
      <c r="AB379" s="1"/>
    </row>
    <row r="380" spans="7:28" x14ac:dyDescent="0.3">
      <c r="G380" s="1"/>
      <c r="H380" s="1"/>
      <c r="I380" s="1"/>
      <c r="J380" s="1"/>
      <c r="K380" s="1"/>
      <c r="R380" s="1"/>
      <c r="U380" s="1"/>
      <c r="X380" s="1"/>
      <c r="Y380" s="1"/>
      <c r="Z380" s="1"/>
      <c r="AA380" s="1"/>
      <c r="AB380" s="1"/>
    </row>
    <row r="381" spans="7:28" x14ac:dyDescent="0.3">
      <c r="G381" s="1"/>
      <c r="H381" s="1"/>
      <c r="I381" s="1"/>
      <c r="J381" s="1"/>
      <c r="K381" s="1"/>
      <c r="R381" s="1"/>
      <c r="U381" s="1"/>
      <c r="X381" s="1"/>
      <c r="Y381" s="1"/>
      <c r="Z381" s="1"/>
      <c r="AA381" s="1"/>
      <c r="AB381" s="1"/>
    </row>
    <row r="382" spans="7:28" x14ac:dyDescent="0.3">
      <c r="G382" s="1"/>
      <c r="H382" s="1"/>
      <c r="I382" s="1"/>
      <c r="J382" s="1"/>
      <c r="K382" s="1"/>
      <c r="R382" s="1"/>
      <c r="U382" s="1"/>
      <c r="X382" s="1"/>
      <c r="Y382" s="1"/>
      <c r="Z382" s="1"/>
      <c r="AA382" s="1"/>
      <c r="AB382" s="1"/>
    </row>
    <row r="383" spans="7:28" x14ac:dyDescent="0.3">
      <c r="G383" s="1"/>
      <c r="H383" s="1"/>
      <c r="I383" s="1"/>
      <c r="J383" s="1"/>
      <c r="K383" s="1"/>
      <c r="R383" s="1"/>
      <c r="U383" s="1"/>
      <c r="X383" s="1"/>
      <c r="Y383" s="1"/>
      <c r="Z383" s="1"/>
      <c r="AA383" s="1"/>
      <c r="AB383" s="1"/>
    </row>
    <row r="384" spans="7:28" x14ac:dyDescent="0.3">
      <c r="G384" s="1"/>
      <c r="H384" s="1"/>
      <c r="I384" s="1"/>
      <c r="J384" s="1"/>
      <c r="K384" s="1"/>
      <c r="R384" s="1"/>
      <c r="U384" s="1"/>
      <c r="X384" s="1"/>
      <c r="Y384" s="1"/>
      <c r="Z384" s="1"/>
      <c r="AA384" s="1"/>
      <c r="AB384" s="1"/>
    </row>
    <row r="385" spans="7:28" x14ac:dyDescent="0.3">
      <c r="G385" s="1"/>
      <c r="H385" s="1"/>
      <c r="I385" s="1"/>
      <c r="J385" s="1"/>
      <c r="K385" s="1"/>
      <c r="R385" s="1"/>
      <c r="U385" s="1"/>
      <c r="X385" s="1"/>
      <c r="Y385" s="1"/>
      <c r="Z385" s="1"/>
      <c r="AA385" s="1"/>
      <c r="AB385" s="1"/>
    </row>
    <row r="386" spans="7:28" x14ac:dyDescent="0.3">
      <c r="G386" s="1"/>
      <c r="H386" s="1"/>
      <c r="I386" s="1"/>
      <c r="J386" s="1"/>
      <c r="K386" s="1"/>
      <c r="R386" s="1"/>
      <c r="U386" s="1"/>
      <c r="X386" s="1"/>
      <c r="Y386" s="1"/>
      <c r="Z386" s="1"/>
      <c r="AA386" s="1"/>
      <c r="AB386" s="1"/>
    </row>
    <row r="387" spans="7:28" x14ac:dyDescent="0.3">
      <c r="G387" s="1"/>
      <c r="H387" s="1"/>
      <c r="I387" s="1"/>
      <c r="J387" s="1"/>
      <c r="K387" s="1"/>
      <c r="R387" s="1"/>
      <c r="U387" s="1"/>
      <c r="X387" s="1"/>
      <c r="Y387" s="1"/>
      <c r="Z387" s="1"/>
      <c r="AA387" s="1"/>
      <c r="AB387" s="1"/>
    </row>
    <row r="388" spans="7:28" x14ac:dyDescent="0.3">
      <c r="G388" s="1"/>
      <c r="H388" s="1"/>
      <c r="I388" s="1"/>
      <c r="J388" s="1"/>
      <c r="K388" s="1"/>
      <c r="R388" s="1"/>
      <c r="U388" s="1"/>
      <c r="X388" s="1"/>
      <c r="Y388" s="1"/>
      <c r="Z388" s="1"/>
      <c r="AA388" s="1"/>
      <c r="AB388" s="1"/>
    </row>
    <row r="389" spans="7:28" x14ac:dyDescent="0.3">
      <c r="G389" s="1"/>
      <c r="H389" s="1"/>
      <c r="I389" s="1"/>
      <c r="J389" s="1"/>
      <c r="K389" s="1"/>
      <c r="R389" s="1"/>
      <c r="U389" s="1"/>
      <c r="X389" s="1"/>
      <c r="Y389" s="1"/>
      <c r="Z389" s="1"/>
      <c r="AA389" s="1"/>
      <c r="AB389" s="1"/>
    </row>
    <row r="390" spans="7:28" x14ac:dyDescent="0.3">
      <c r="G390" s="1"/>
      <c r="H390" s="1"/>
      <c r="I390" s="1"/>
      <c r="J390" s="1"/>
      <c r="K390" s="1"/>
      <c r="R390" s="1"/>
      <c r="U390" s="1"/>
      <c r="X390" s="1"/>
      <c r="Y390" s="1"/>
      <c r="Z390" s="1"/>
      <c r="AA390" s="1"/>
      <c r="AB390" s="1"/>
    </row>
    <row r="391" spans="7:28" x14ac:dyDescent="0.3">
      <c r="G391" s="1"/>
      <c r="H391" s="1"/>
      <c r="I391" s="1"/>
      <c r="J391" s="1"/>
      <c r="K391" s="1"/>
      <c r="R391" s="1"/>
      <c r="U391" s="1"/>
      <c r="X391" s="1"/>
      <c r="Y391" s="1"/>
      <c r="Z391" s="1"/>
      <c r="AA391" s="1"/>
      <c r="AB391" s="1"/>
    </row>
    <row r="392" spans="7:28" x14ac:dyDescent="0.3">
      <c r="G392" s="1"/>
      <c r="H392" s="1"/>
      <c r="I392" s="1"/>
      <c r="J392" s="1"/>
      <c r="K392" s="1"/>
      <c r="R392" s="1"/>
      <c r="U392" s="1"/>
      <c r="X392" s="1"/>
      <c r="Y392" s="1"/>
      <c r="Z392" s="1"/>
      <c r="AA392" s="1"/>
      <c r="AB392" s="1"/>
    </row>
    <row r="393" spans="7:28" x14ac:dyDescent="0.3">
      <c r="G393" s="1"/>
      <c r="H393" s="1"/>
      <c r="I393" s="1"/>
      <c r="J393" s="1"/>
      <c r="K393" s="1"/>
      <c r="R393" s="1"/>
      <c r="U393" s="1"/>
      <c r="X393" s="1"/>
      <c r="Y393" s="1"/>
      <c r="Z393" s="1"/>
      <c r="AA393" s="1"/>
      <c r="AB393" s="1"/>
    </row>
    <row r="394" spans="7:28" x14ac:dyDescent="0.3">
      <c r="G394" s="1"/>
      <c r="H394" s="1"/>
      <c r="I394" s="1"/>
      <c r="J394" s="1"/>
      <c r="K394" s="1"/>
      <c r="R394" s="1"/>
      <c r="U394" s="1"/>
      <c r="X394" s="1"/>
      <c r="Y394" s="1"/>
      <c r="Z394" s="1"/>
      <c r="AA394" s="1"/>
      <c r="AB394" s="1"/>
    </row>
    <row r="395" spans="7:28" x14ac:dyDescent="0.3">
      <c r="G395" s="1"/>
      <c r="H395" s="1"/>
      <c r="I395" s="1"/>
      <c r="J395" s="1"/>
      <c r="K395" s="1"/>
      <c r="R395" s="1"/>
      <c r="U395" s="1"/>
      <c r="X395" s="1"/>
      <c r="Y395" s="1"/>
      <c r="Z395" s="1"/>
      <c r="AA395" s="1"/>
      <c r="AB395" s="1"/>
    </row>
    <row r="396" spans="7:28" x14ac:dyDescent="0.3">
      <c r="G396" s="1"/>
      <c r="H396" s="1"/>
      <c r="I396" s="1"/>
      <c r="J396" s="1"/>
      <c r="K396" s="1"/>
      <c r="R396" s="1"/>
      <c r="U396" s="1"/>
      <c r="X396" s="1"/>
      <c r="Y396" s="1"/>
      <c r="Z396" s="1"/>
      <c r="AA396" s="1"/>
      <c r="AB396" s="1"/>
    </row>
    <row r="397" spans="7:28" x14ac:dyDescent="0.3">
      <c r="G397" s="1"/>
      <c r="H397" s="1"/>
      <c r="I397" s="1"/>
      <c r="J397" s="1"/>
      <c r="K397" s="1"/>
      <c r="R397" s="1"/>
      <c r="U397" s="1"/>
      <c r="X397" s="1"/>
      <c r="Y397" s="1"/>
      <c r="Z397" s="1"/>
      <c r="AA397" s="1"/>
      <c r="AB397" s="1"/>
    </row>
    <row r="398" spans="7:28" x14ac:dyDescent="0.3">
      <c r="G398" s="1"/>
      <c r="H398" s="1"/>
      <c r="I398" s="1"/>
      <c r="J398" s="1"/>
      <c r="K398" s="1"/>
      <c r="R398" s="1"/>
      <c r="U398" s="1"/>
      <c r="X398" s="1"/>
      <c r="Y398" s="1"/>
      <c r="Z398" s="1"/>
      <c r="AA398" s="1"/>
      <c r="AB398" s="1"/>
    </row>
    <row r="399" spans="7:28" x14ac:dyDescent="0.3">
      <c r="G399" s="1"/>
      <c r="H399" s="1"/>
      <c r="I399" s="1"/>
      <c r="J399" s="1"/>
      <c r="K399" s="1"/>
      <c r="R399" s="1"/>
      <c r="U399" s="1"/>
      <c r="X399" s="1"/>
      <c r="Y399" s="1"/>
      <c r="Z399" s="1"/>
      <c r="AA399" s="1"/>
      <c r="AB399" s="1"/>
    </row>
    <row r="400" spans="7:28" x14ac:dyDescent="0.3">
      <c r="G400" s="1"/>
      <c r="H400" s="1"/>
      <c r="I400" s="1"/>
      <c r="J400" s="1"/>
      <c r="K400" s="1"/>
      <c r="R400" s="1"/>
      <c r="U400" s="1"/>
      <c r="X400" s="1"/>
      <c r="Y400" s="1"/>
      <c r="Z400" s="1"/>
      <c r="AA400" s="1"/>
      <c r="AB400" s="1"/>
    </row>
    <row r="401" spans="7:28" x14ac:dyDescent="0.3">
      <c r="G401" s="1"/>
      <c r="H401" s="1"/>
      <c r="I401" s="1"/>
      <c r="J401" s="1"/>
      <c r="K401" s="1"/>
      <c r="R401" s="1"/>
      <c r="U401" s="1"/>
      <c r="X401" s="1"/>
      <c r="Y401" s="1"/>
      <c r="Z401" s="1"/>
      <c r="AA401" s="1"/>
      <c r="AB401" s="1"/>
    </row>
    <row r="402" spans="7:28" x14ac:dyDescent="0.3">
      <c r="G402" s="1"/>
      <c r="H402" s="1"/>
      <c r="I402" s="1"/>
      <c r="J402" s="1"/>
      <c r="K402" s="1"/>
      <c r="R402" s="1"/>
      <c r="U402" s="1"/>
      <c r="X402" s="1"/>
      <c r="Y402" s="1"/>
      <c r="Z402" s="1"/>
      <c r="AA402" s="1"/>
      <c r="AB402" s="1"/>
    </row>
    <row r="403" spans="7:28" x14ac:dyDescent="0.3">
      <c r="G403" s="1"/>
      <c r="H403" s="1"/>
      <c r="I403" s="1"/>
      <c r="J403" s="1"/>
      <c r="K403" s="1"/>
      <c r="R403" s="1"/>
      <c r="U403" s="1"/>
      <c r="X403" s="1"/>
      <c r="Y403" s="1"/>
      <c r="Z403" s="1"/>
      <c r="AA403" s="1"/>
      <c r="AB403" s="1"/>
    </row>
    <row r="404" spans="7:28" x14ac:dyDescent="0.3">
      <c r="G404" s="1"/>
      <c r="H404" s="1"/>
      <c r="I404" s="1"/>
      <c r="J404" s="1"/>
      <c r="K404" s="1"/>
      <c r="R404" s="1"/>
      <c r="U404" s="1"/>
      <c r="X404" s="1"/>
      <c r="Y404" s="1"/>
      <c r="Z404" s="1"/>
      <c r="AA404" s="1"/>
      <c r="AB404" s="1"/>
    </row>
    <row r="405" spans="7:28" x14ac:dyDescent="0.3">
      <c r="G405" s="1"/>
      <c r="H405" s="1"/>
      <c r="I405" s="1"/>
      <c r="J405" s="1"/>
      <c r="K405" s="1"/>
      <c r="R405" s="1"/>
      <c r="U405" s="1"/>
      <c r="X405" s="1"/>
      <c r="Y405" s="1"/>
      <c r="Z405" s="1"/>
      <c r="AA405" s="1"/>
      <c r="AB405" s="1"/>
    </row>
    <row r="406" spans="7:28" x14ac:dyDescent="0.3">
      <c r="G406" s="1"/>
      <c r="H406" s="1"/>
      <c r="I406" s="1"/>
      <c r="J406" s="1"/>
      <c r="K406" s="1"/>
      <c r="R406" s="1"/>
      <c r="U406" s="1"/>
      <c r="X406" s="1"/>
      <c r="Y406" s="1"/>
      <c r="Z406" s="1"/>
      <c r="AA406" s="1"/>
      <c r="AB406" s="1"/>
    </row>
    <row r="407" spans="7:28" x14ac:dyDescent="0.3">
      <c r="G407" s="1"/>
      <c r="H407" s="1"/>
      <c r="I407" s="1"/>
      <c r="J407" s="1"/>
      <c r="K407" s="1"/>
      <c r="R407" s="1"/>
      <c r="U407" s="1"/>
      <c r="X407" s="1"/>
      <c r="Y407" s="1"/>
      <c r="Z407" s="1"/>
      <c r="AA407" s="1"/>
      <c r="AB407" s="1"/>
    </row>
    <row r="408" spans="7:28" x14ac:dyDescent="0.3">
      <c r="G408" s="1"/>
      <c r="H408" s="1"/>
      <c r="I408" s="1"/>
      <c r="J408" s="1"/>
      <c r="K408" s="1"/>
      <c r="R408" s="1"/>
      <c r="U408" s="1"/>
      <c r="X408" s="1"/>
      <c r="Y408" s="1"/>
      <c r="Z408" s="1"/>
      <c r="AA408" s="1"/>
      <c r="AB408" s="1"/>
    </row>
    <row r="409" spans="7:28" x14ac:dyDescent="0.3">
      <c r="G409" s="1"/>
      <c r="H409" s="1"/>
      <c r="I409" s="1"/>
      <c r="J409" s="1"/>
      <c r="K409" s="1"/>
      <c r="R409" s="1"/>
      <c r="U409" s="1"/>
      <c r="X409" s="1"/>
      <c r="Y409" s="1"/>
      <c r="Z409" s="1"/>
      <c r="AA409" s="1"/>
      <c r="AB409" s="1"/>
    </row>
    <row r="410" spans="7:28" x14ac:dyDescent="0.3">
      <c r="G410" s="1"/>
      <c r="H410" s="1"/>
      <c r="I410" s="1"/>
      <c r="J410" s="1"/>
      <c r="K410" s="1"/>
      <c r="R410" s="1"/>
      <c r="U410" s="1"/>
      <c r="X410" s="1"/>
      <c r="Y410" s="1"/>
      <c r="Z410" s="1"/>
      <c r="AA410" s="1"/>
      <c r="AB410" s="1"/>
    </row>
    <row r="411" spans="7:28" x14ac:dyDescent="0.3">
      <c r="G411" s="1"/>
      <c r="H411" s="1"/>
      <c r="I411" s="1"/>
      <c r="J411" s="1"/>
      <c r="K411" s="1"/>
      <c r="R411" s="1"/>
      <c r="U411" s="1"/>
      <c r="X411" s="1"/>
      <c r="Y411" s="1"/>
      <c r="Z411" s="1"/>
      <c r="AA411" s="1"/>
      <c r="AB411" s="1"/>
    </row>
    <row r="412" spans="7:28" x14ac:dyDescent="0.3">
      <c r="G412" s="1"/>
      <c r="H412" s="1"/>
      <c r="I412" s="1"/>
      <c r="J412" s="1"/>
      <c r="K412" s="1"/>
      <c r="R412" s="1"/>
      <c r="U412" s="1"/>
      <c r="X412" s="1"/>
      <c r="Y412" s="1"/>
      <c r="Z412" s="1"/>
      <c r="AA412" s="1"/>
      <c r="AB412" s="1"/>
    </row>
    <row r="413" spans="7:28" x14ac:dyDescent="0.3">
      <c r="G413" s="1"/>
      <c r="H413" s="1"/>
      <c r="I413" s="1"/>
      <c r="J413" s="1"/>
      <c r="K413" s="1"/>
      <c r="R413" s="1"/>
      <c r="U413" s="1"/>
      <c r="X413" s="1"/>
      <c r="Y413" s="1"/>
      <c r="Z413" s="1"/>
      <c r="AA413" s="1"/>
      <c r="AB413" s="1"/>
    </row>
    <row r="414" spans="7:28" x14ac:dyDescent="0.3">
      <c r="G414" s="1"/>
      <c r="H414" s="1"/>
      <c r="I414" s="1"/>
      <c r="J414" s="1"/>
      <c r="K414" s="1"/>
      <c r="R414" s="1"/>
      <c r="U414" s="1"/>
      <c r="X414" s="1"/>
      <c r="Y414" s="1"/>
      <c r="Z414" s="1"/>
      <c r="AA414" s="1"/>
      <c r="AB414" s="1"/>
    </row>
    <row r="415" spans="7:28" x14ac:dyDescent="0.3">
      <c r="G415" s="1"/>
      <c r="H415" s="1"/>
      <c r="I415" s="1"/>
      <c r="J415" s="1"/>
      <c r="K415" s="1"/>
      <c r="R415" s="1"/>
      <c r="U415" s="1"/>
      <c r="X415" s="1"/>
      <c r="Y415" s="1"/>
      <c r="Z415" s="1"/>
      <c r="AA415" s="1"/>
      <c r="AB415" s="1"/>
    </row>
    <row r="416" spans="7:28" x14ac:dyDescent="0.3">
      <c r="G416" s="1"/>
      <c r="H416" s="1"/>
      <c r="I416" s="1"/>
      <c r="J416" s="1"/>
      <c r="K416" s="1"/>
      <c r="R416" s="1"/>
      <c r="U416" s="1"/>
      <c r="X416" s="1"/>
      <c r="Y416" s="1"/>
      <c r="Z416" s="1"/>
      <c r="AA416" s="1"/>
      <c r="AB416" s="1"/>
    </row>
    <row r="417" spans="7:28" x14ac:dyDescent="0.3">
      <c r="G417" s="1"/>
      <c r="H417" s="1"/>
      <c r="I417" s="1"/>
      <c r="J417" s="1"/>
      <c r="K417" s="1"/>
      <c r="R417" s="1"/>
      <c r="U417" s="1"/>
      <c r="X417" s="1"/>
      <c r="Y417" s="1"/>
      <c r="Z417" s="1"/>
      <c r="AA417" s="1"/>
      <c r="AB417" s="1"/>
    </row>
    <row r="418" spans="7:28" x14ac:dyDescent="0.3">
      <c r="G418" s="1"/>
      <c r="H418" s="1"/>
      <c r="I418" s="1"/>
      <c r="J418" s="1"/>
      <c r="K418" s="1"/>
      <c r="R418" s="1"/>
      <c r="U418" s="1"/>
      <c r="X418" s="1"/>
      <c r="Y418" s="1"/>
      <c r="Z418" s="1"/>
      <c r="AA418" s="1"/>
      <c r="AB418" s="1"/>
    </row>
    <row r="419" spans="7:28" x14ac:dyDescent="0.3">
      <c r="G419" s="1"/>
      <c r="H419" s="1"/>
      <c r="I419" s="1"/>
      <c r="J419" s="1"/>
      <c r="K419" s="1"/>
      <c r="R419" s="1"/>
      <c r="U419" s="1"/>
      <c r="X419" s="1"/>
      <c r="Y419" s="1"/>
      <c r="Z419" s="1"/>
      <c r="AA419" s="1"/>
      <c r="AB419" s="1"/>
    </row>
    <row r="420" spans="7:28" x14ac:dyDescent="0.3">
      <c r="G420" s="1"/>
      <c r="H420" s="1"/>
      <c r="I420" s="1"/>
      <c r="J420" s="1"/>
      <c r="K420" s="1"/>
      <c r="R420" s="1"/>
      <c r="U420" s="1"/>
      <c r="X420" s="1"/>
      <c r="Y420" s="1"/>
      <c r="Z420" s="1"/>
      <c r="AA420" s="1"/>
      <c r="AB420" s="1"/>
    </row>
    <row r="421" spans="7:28" x14ac:dyDescent="0.3">
      <c r="G421" s="1"/>
      <c r="H421" s="1"/>
      <c r="I421" s="1"/>
      <c r="J421" s="1"/>
      <c r="K421" s="1"/>
      <c r="R421" s="1"/>
      <c r="U421" s="1"/>
      <c r="X421" s="1"/>
      <c r="Y421" s="1"/>
      <c r="Z421" s="1"/>
      <c r="AA421" s="1"/>
      <c r="AB421" s="1"/>
    </row>
    <row r="422" spans="7:28" x14ac:dyDescent="0.3">
      <c r="G422" s="1"/>
      <c r="H422" s="1"/>
      <c r="I422" s="1"/>
      <c r="J422" s="1"/>
      <c r="K422" s="1"/>
      <c r="R422" s="1"/>
      <c r="U422" s="1"/>
      <c r="X422" s="1"/>
      <c r="Y422" s="1"/>
      <c r="Z422" s="1"/>
      <c r="AA422" s="1"/>
      <c r="AB422" s="1"/>
    </row>
    <row r="423" spans="7:28" x14ac:dyDescent="0.3">
      <c r="G423" s="1"/>
      <c r="H423" s="1"/>
      <c r="I423" s="1"/>
      <c r="J423" s="1"/>
      <c r="K423" s="1"/>
      <c r="R423" s="1"/>
      <c r="U423" s="1"/>
      <c r="X423" s="1"/>
      <c r="Y423" s="1"/>
      <c r="Z423" s="1"/>
      <c r="AA423" s="1"/>
      <c r="AB423" s="1"/>
    </row>
    <row r="424" spans="7:28" x14ac:dyDescent="0.3">
      <c r="G424" s="1"/>
      <c r="H424" s="1"/>
      <c r="I424" s="1"/>
      <c r="J424" s="1"/>
      <c r="K424" s="1"/>
      <c r="R424" s="1"/>
      <c r="U424" s="1"/>
      <c r="X424" s="1"/>
      <c r="Y424" s="1"/>
      <c r="Z424" s="1"/>
      <c r="AA424" s="1"/>
      <c r="AB424" s="1"/>
    </row>
    <row r="425" spans="7:28" x14ac:dyDescent="0.3">
      <c r="G425" s="1"/>
      <c r="H425" s="1"/>
      <c r="I425" s="1"/>
      <c r="J425" s="1"/>
      <c r="K425" s="1"/>
      <c r="R425" s="1"/>
      <c r="U425" s="1"/>
      <c r="X425" s="1"/>
      <c r="Y425" s="1"/>
      <c r="Z425" s="1"/>
      <c r="AA425" s="1"/>
      <c r="AB425" s="1"/>
    </row>
    <row r="426" spans="7:28" x14ac:dyDescent="0.3">
      <c r="G426" s="1"/>
      <c r="H426" s="1"/>
      <c r="I426" s="1"/>
      <c r="J426" s="1"/>
      <c r="K426" s="1"/>
      <c r="R426" s="1"/>
      <c r="U426" s="1"/>
      <c r="X426" s="1"/>
      <c r="Y426" s="1"/>
      <c r="Z426" s="1"/>
      <c r="AA426" s="1"/>
      <c r="AB426" s="1"/>
    </row>
    <row r="427" spans="7:28" x14ac:dyDescent="0.3">
      <c r="G427" s="1"/>
      <c r="H427" s="1"/>
      <c r="I427" s="1"/>
      <c r="J427" s="1"/>
      <c r="K427" s="1"/>
      <c r="R427" s="1"/>
      <c r="U427" s="1"/>
      <c r="X427" s="1"/>
      <c r="Y427" s="1"/>
      <c r="Z427" s="1"/>
      <c r="AA427" s="1"/>
      <c r="AB427" s="1"/>
    </row>
    <row r="428" spans="7:28" x14ac:dyDescent="0.3">
      <c r="G428" s="1"/>
      <c r="H428" s="1"/>
      <c r="I428" s="1"/>
      <c r="J428" s="1"/>
      <c r="K428" s="1"/>
      <c r="R428" s="1"/>
      <c r="U428" s="1"/>
      <c r="X428" s="1"/>
      <c r="Y428" s="1"/>
      <c r="Z428" s="1"/>
      <c r="AA428" s="1"/>
      <c r="AB428" s="1"/>
    </row>
    <row r="429" spans="7:28" x14ac:dyDescent="0.3">
      <c r="G429" s="1"/>
      <c r="H429" s="1"/>
      <c r="I429" s="1"/>
      <c r="J429" s="1"/>
      <c r="K429" s="1"/>
      <c r="R429" s="1"/>
      <c r="U429" s="1"/>
      <c r="X429" s="1"/>
      <c r="Y429" s="1"/>
      <c r="Z429" s="1"/>
      <c r="AA429" s="1"/>
      <c r="AB429" s="1"/>
    </row>
    <row r="430" spans="7:28" x14ac:dyDescent="0.3">
      <c r="G430" s="1"/>
      <c r="H430" s="1"/>
      <c r="I430" s="1"/>
      <c r="J430" s="1"/>
      <c r="K430" s="1"/>
      <c r="R430" s="1"/>
      <c r="U430" s="1"/>
      <c r="X430" s="1"/>
      <c r="Y430" s="1"/>
      <c r="Z430" s="1"/>
      <c r="AA430" s="1"/>
      <c r="AB430" s="1"/>
    </row>
    <row r="431" spans="7:28" x14ac:dyDescent="0.3">
      <c r="G431" s="1"/>
      <c r="H431" s="1"/>
      <c r="I431" s="1"/>
      <c r="J431" s="1"/>
      <c r="K431" s="1"/>
      <c r="R431" s="1"/>
      <c r="U431" s="1"/>
      <c r="X431" s="1"/>
      <c r="Y431" s="1"/>
      <c r="Z431" s="1"/>
      <c r="AA431" s="1"/>
      <c r="AB431" s="1"/>
    </row>
    <row r="432" spans="7:28" x14ac:dyDescent="0.3">
      <c r="G432" s="1"/>
      <c r="H432" s="1"/>
      <c r="I432" s="1"/>
      <c r="J432" s="1"/>
      <c r="K432" s="1"/>
      <c r="R432" s="1"/>
      <c r="U432" s="1"/>
      <c r="X432" s="1"/>
      <c r="Y432" s="1"/>
      <c r="Z432" s="1"/>
      <c r="AA432" s="1"/>
      <c r="AB432" s="1"/>
    </row>
    <row r="433" spans="7:28" x14ac:dyDescent="0.3">
      <c r="G433" s="1"/>
      <c r="H433" s="1"/>
      <c r="I433" s="1"/>
      <c r="J433" s="1"/>
      <c r="K433" s="1"/>
      <c r="R433" s="1"/>
      <c r="U433" s="1"/>
      <c r="X433" s="1"/>
      <c r="Y433" s="1"/>
      <c r="Z433" s="1"/>
      <c r="AA433" s="1"/>
      <c r="AB433" s="1"/>
    </row>
    <row r="434" spans="7:28" x14ac:dyDescent="0.3">
      <c r="G434" s="1"/>
      <c r="H434" s="1"/>
      <c r="I434" s="1"/>
      <c r="J434" s="1"/>
      <c r="K434" s="1"/>
      <c r="R434" s="1"/>
      <c r="U434" s="1"/>
      <c r="X434" s="1"/>
      <c r="Y434" s="1"/>
      <c r="Z434" s="1"/>
      <c r="AA434" s="1"/>
      <c r="AB434" s="1"/>
    </row>
    <row r="435" spans="7:28" x14ac:dyDescent="0.3">
      <c r="G435" s="1"/>
      <c r="H435" s="1"/>
      <c r="I435" s="1"/>
      <c r="J435" s="1"/>
      <c r="K435" s="1"/>
      <c r="R435" s="1"/>
      <c r="U435" s="1"/>
      <c r="X435" s="1"/>
      <c r="Y435" s="1"/>
      <c r="Z435" s="1"/>
      <c r="AA435" s="1"/>
      <c r="AB435" s="1"/>
    </row>
    <row r="436" spans="7:28" x14ac:dyDescent="0.3">
      <c r="G436" s="1"/>
      <c r="H436" s="1"/>
      <c r="I436" s="1"/>
      <c r="J436" s="1"/>
      <c r="K436" s="1"/>
      <c r="R436" s="1"/>
      <c r="U436" s="1"/>
      <c r="X436" s="1"/>
      <c r="Y436" s="1"/>
      <c r="Z436" s="1"/>
      <c r="AA436" s="1"/>
      <c r="AB436" s="1"/>
    </row>
    <row r="437" spans="7:28" x14ac:dyDescent="0.3">
      <c r="G437" s="1"/>
      <c r="H437" s="1"/>
      <c r="I437" s="1"/>
      <c r="J437" s="1"/>
      <c r="K437" s="1"/>
      <c r="R437" s="1"/>
      <c r="U437" s="1"/>
      <c r="X437" s="1"/>
      <c r="Y437" s="1"/>
      <c r="Z437" s="1"/>
      <c r="AA437" s="1"/>
      <c r="AB437" s="1"/>
    </row>
    <row r="438" spans="7:28" x14ac:dyDescent="0.3">
      <c r="G438" s="1"/>
      <c r="H438" s="1"/>
      <c r="I438" s="1"/>
      <c r="J438" s="1"/>
      <c r="K438" s="1"/>
      <c r="R438" s="1"/>
      <c r="U438" s="1"/>
      <c r="X438" s="1"/>
      <c r="Y438" s="1"/>
      <c r="Z438" s="1"/>
      <c r="AA438" s="1"/>
      <c r="AB438" s="1"/>
    </row>
    <row r="439" spans="7:28" x14ac:dyDescent="0.3">
      <c r="G439" s="1"/>
      <c r="H439" s="1"/>
      <c r="I439" s="1"/>
      <c r="J439" s="1"/>
      <c r="K439" s="1"/>
      <c r="R439" s="1"/>
      <c r="U439" s="1"/>
      <c r="X439" s="1"/>
      <c r="Y439" s="1"/>
      <c r="Z439" s="1"/>
      <c r="AA439" s="1"/>
      <c r="AB439" s="1"/>
    </row>
    <row r="440" spans="7:28" x14ac:dyDescent="0.3">
      <c r="G440" s="1"/>
      <c r="H440" s="1"/>
      <c r="I440" s="1"/>
      <c r="J440" s="1"/>
      <c r="K440" s="1"/>
      <c r="R440" s="1"/>
      <c r="U440" s="1"/>
      <c r="X440" s="1"/>
      <c r="Y440" s="1"/>
      <c r="Z440" s="1"/>
      <c r="AA440" s="1"/>
      <c r="AB440" s="1"/>
    </row>
    <row r="441" spans="7:28" x14ac:dyDescent="0.3">
      <c r="G441" s="1"/>
      <c r="H441" s="1"/>
      <c r="I441" s="1"/>
      <c r="J441" s="1"/>
      <c r="K441" s="1"/>
      <c r="R441" s="1"/>
      <c r="U441" s="1"/>
      <c r="X441" s="1"/>
      <c r="Y441" s="1"/>
      <c r="Z441" s="1"/>
      <c r="AA441" s="1"/>
      <c r="AB441" s="1"/>
    </row>
    <row r="442" spans="7:28" x14ac:dyDescent="0.3">
      <c r="G442" s="1"/>
      <c r="H442" s="1"/>
      <c r="I442" s="1"/>
      <c r="J442" s="1"/>
      <c r="K442" s="1"/>
      <c r="R442" s="1"/>
      <c r="U442" s="1"/>
      <c r="X442" s="1"/>
      <c r="Y442" s="1"/>
      <c r="Z442" s="1"/>
      <c r="AA442" s="1"/>
      <c r="AB442" s="1"/>
    </row>
    <row r="443" spans="7:28" x14ac:dyDescent="0.3">
      <c r="G443" s="1"/>
      <c r="H443" s="1"/>
      <c r="I443" s="1"/>
      <c r="J443" s="1"/>
      <c r="K443" s="1"/>
      <c r="R443" s="1"/>
      <c r="U443" s="1"/>
      <c r="X443" s="1"/>
      <c r="Y443" s="1"/>
      <c r="Z443" s="1"/>
      <c r="AA443" s="1"/>
      <c r="AB443" s="1"/>
    </row>
    <row r="444" spans="7:28" x14ac:dyDescent="0.3">
      <c r="G444" s="1"/>
      <c r="H444" s="1"/>
      <c r="I444" s="1"/>
      <c r="J444" s="1"/>
      <c r="K444" s="1"/>
      <c r="R444" s="1"/>
      <c r="U444" s="1"/>
      <c r="X444" s="1"/>
      <c r="Y444" s="1"/>
      <c r="Z444" s="1"/>
      <c r="AA444" s="1"/>
      <c r="AB444" s="1"/>
    </row>
    <row r="445" spans="7:28" x14ac:dyDescent="0.3">
      <c r="G445" s="1"/>
      <c r="H445" s="1"/>
      <c r="I445" s="1"/>
      <c r="J445" s="1"/>
      <c r="K445" s="1"/>
      <c r="R445" s="1"/>
      <c r="U445" s="1"/>
      <c r="X445" s="1"/>
      <c r="Y445" s="1"/>
      <c r="Z445" s="1"/>
      <c r="AA445" s="1"/>
      <c r="AB445" s="1"/>
    </row>
    <row r="446" spans="7:28" x14ac:dyDescent="0.3">
      <c r="G446" s="1"/>
      <c r="H446" s="1"/>
      <c r="I446" s="1"/>
      <c r="J446" s="1"/>
      <c r="K446" s="1"/>
      <c r="R446" s="1"/>
      <c r="U446" s="1"/>
      <c r="X446" s="1"/>
      <c r="Y446" s="1"/>
      <c r="Z446" s="1"/>
      <c r="AA446" s="1"/>
      <c r="AB446" s="1"/>
    </row>
    <row r="447" spans="7:28" x14ac:dyDescent="0.3">
      <c r="G447" s="1"/>
      <c r="H447" s="1"/>
      <c r="I447" s="1"/>
      <c r="J447" s="1"/>
      <c r="K447" s="1"/>
      <c r="R447" s="1"/>
      <c r="U447" s="1"/>
      <c r="X447" s="1"/>
      <c r="Y447" s="1"/>
      <c r="Z447" s="1"/>
      <c r="AA447" s="1"/>
      <c r="AB447" s="1"/>
    </row>
    <row r="448" spans="7:28" x14ac:dyDescent="0.3">
      <c r="G448" s="1"/>
      <c r="H448" s="1"/>
      <c r="I448" s="1"/>
      <c r="J448" s="1"/>
      <c r="K448" s="1"/>
      <c r="R448" s="1"/>
      <c r="U448" s="1"/>
      <c r="X448" s="1"/>
      <c r="Y448" s="1"/>
      <c r="Z448" s="1"/>
      <c r="AA448" s="1"/>
      <c r="AB448" s="1"/>
    </row>
    <row r="449" spans="7:28" x14ac:dyDescent="0.3">
      <c r="G449" s="1"/>
      <c r="H449" s="1"/>
      <c r="I449" s="1"/>
      <c r="J449" s="1"/>
      <c r="K449" s="1"/>
      <c r="R449" s="1"/>
      <c r="U449" s="1"/>
      <c r="X449" s="1"/>
      <c r="Y449" s="1"/>
      <c r="Z449" s="1"/>
      <c r="AA449" s="1"/>
      <c r="AB449" s="1"/>
    </row>
    <row r="450" spans="7:28" x14ac:dyDescent="0.3">
      <c r="G450" s="1"/>
      <c r="H450" s="1"/>
      <c r="I450" s="1"/>
      <c r="J450" s="1"/>
      <c r="K450" s="1"/>
      <c r="R450" s="1"/>
      <c r="U450" s="1"/>
      <c r="X450" s="1"/>
      <c r="Y450" s="1"/>
      <c r="Z450" s="1"/>
      <c r="AA450" s="1"/>
      <c r="AB450" s="1"/>
    </row>
    <row r="451" spans="7:28" x14ac:dyDescent="0.3">
      <c r="G451" s="1"/>
      <c r="H451" s="1"/>
      <c r="I451" s="1"/>
      <c r="J451" s="1"/>
      <c r="K451" s="1"/>
      <c r="R451" s="1"/>
      <c r="U451" s="1"/>
      <c r="X451" s="1"/>
      <c r="Y451" s="1"/>
      <c r="Z451" s="1"/>
      <c r="AA451" s="1"/>
      <c r="AB451" s="1"/>
    </row>
    <row r="452" spans="7:28" x14ac:dyDescent="0.3">
      <c r="G452" s="1"/>
      <c r="H452" s="1"/>
      <c r="I452" s="1"/>
      <c r="J452" s="1"/>
      <c r="K452" s="1"/>
      <c r="R452" s="1"/>
      <c r="U452" s="1"/>
      <c r="X452" s="1"/>
      <c r="Y452" s="1"/>
      <c r="Z452" s="1"/>
      <c r="AA452" s="1"/>
      <c r="AB452" s="1"/>
    </row>
    <row r="453" spans="7:28" x14ac:dyDescent="0.3">
      <c r="G453" s="1"/>
      <c r="H453" s="1"/>
      <c r="I453" s="1"/>
      <c r="J453" s="1"/>
      <c r="K453" s="1"/>
      <c r="R453" s="1"/>
      <c r="U453" s="1"/>
      <c r="X453" s="1"/>
      <c r="Y453" s="1"/>
      <c r="Z453" s="1"/>
      <c r="AA453" s="1"/>
      <c r="AB453" s="1"/>
    </row>
    <row r="454" spans="7:28" x14ac:dyDescent="0.3">
      <c r="G454" s="1"/>
      <c r="H454" s="1"/>
      <c r="I454" s="1"/>
      <c r="J454" s="1"/>
      <c r="K454" s="1"/>
      <c r="R454" s="1"/>
      <c r="U454" s="1"/>
      <c r="X454" s="1"/>
      <c r="Y454" s="1"/>
      <c r="Z454" s="1"/>
      <c r="AA454" s="1"/>
      <c r="AB454" s="1"/>
    </row>
    <row r="455" spans="7:28" x14ac:dyDescent="0.3">
      <c r="G455" s="1"/>
      <c r="H455" s="1"/>
      <c r="I455" s="1"/>
      <c r="J455" s="1"/>
      <c r="K455" s="1"/>
      <c r="R455" s="1"/>
      <c r="U455" s="1"/>
      <c r="X455" s="1"/>
      <c r="Y455" s="1"/>
      <c r="Z455" s="1"/>
      <c r="AA455" s="1"/>
      <c r="AB455" s="1"/>
    </row>
    <row r="456" spans="7:28" x14ac:dyDescent="0.3">
      <c r="G456" s="1"/>
      <c r="H456" s="1"/>
      <c r="I456" s="1"/>
      <c r="J456" s="1"/>
      <c r="K456" s="1"/>
      <c r="R456" s="1"/>
      <c r="U456" s="1"/>
      <c r="X456" s="1"/>
      <c r="Y456" s="1"/>
      <c r="Z456" s="1"/>
      <c r="AA456" s="1"/>
      <c r="AB456" s="1"/>
    </row>
    <row r="457" spans="7:28" x14ac:dyDescent="0.3">
      <c r="G457" s="1"/>
      <c r="H457" s="1"/>
      <c r="I457" s="1"/>
      <c r="J457" s="1"/>
      <c r="K457" s="1"/>
      <c r="R457" s="1"/>
      <c r="U457" s="1"/>
      <c r="X457" s="1"/>
      <c r="Y457" s="1"/>
      <c r="Z457" s="1"/>
      <c r="AA457" s="1"/>
      <c r="AB457" s="1"/>
    </row>
    <row r="458" spans="7:28" x14ac:dyDescent="0.3">
      <c r="G458" s="1"/>
      <c r="H458" s="1"/>
      <c r="I458" s="1"/>
      <c r="J458" s="1"/>
      <c r="K458" s="1"/>
      <c r="R458" s="1"/>
      <c r="U458" s="1"/>
      <c r="X458" s="1"/>
      <c r="Y458" s="1"/>
      <c r="Z458" s="1"/>
      <c r="AA458" s="1"/>
      <c r="AB458" s="1"/>
    </row>
    <row r="459" spans="7:28" x14ac:dyDescent="0.3">
      <c r="G459" s="1"/>
      <c r="H459" s="1"/>
      <c r="I459" s="1"/>
      <c r="J459" s="1"/>
      <c r="K459" s="1"/>
      <c r="R459" s="1"/>
      <c r="U459" s="1"/>
      <c r="X459" s="1"/>
      <c r="Y459" s="1"/>
      <c r="Z459" s="1"/>
      <c r="AA459" s="1"/>
      <c r="AB459" s="1"/>
    </row>
    <row r="460" spans="7:28" x14ac:dyDescent="0.3">
      <c r="G460" s="1"/>
      <c r="H460" s="1"/>
      <c r="I460" s="1"/>
      <c r="J460" s="1"/>
      <c r="K460" s="1"/>
      <c r="R460" s="1"/>
      <c r="U460" s="1"/>
      <c r="X460" s="1"/>
      <c r="Y460" s="1"/>
      <c r="Z460" s="1"/>
      <c r="AA460" s="1"/>
      <c r="AB460" s="1"/>
    </row>
    <row r="461" spans="7:28" x14ac:dyDescent="0.3">
      <c r="G461" s="1"/>
      <c r="H461" s="1"/>
      <c r="I461" s="1"/>
      <c r="J461" s="1"/>
      <c r="K461" s="1"/>
      <c r="R461" s="1"/>
      <c r="U461" s="1"/>
      <c r="X461" s="1"/>
      <c r="Y461" s="1"/>
      <c r="Z461" s="1"/>
      <c r="AA461" s="1"/>
      <c r="AB461" s="1"/>
    </row>
    <row r="462" spans="7:28" x14ac:dyDescent="0.3">
      <c r="G462" s="1"/>
      <c r="H462" s="1"/>
      <c r="I462" s="1"/>
      <c r="J462" s="1"/>
      <c r="K462" s="1"/>
      <c r="R462" s="1"/>
      <c r="U462" s="1"/>
      <c r="X462" s="1"/>
      <c r="Y462" s="1"/>
      <c r="Z462" s="1"/>
      <c r="AA462" s="1"/>
      <c r="AB462" s="1"/>
    </row>
    <row r="463" spans="7:28" x14ac:dyDescent="0.3">
      <c r="G463" s="1"/>
      <c r="H463" s="1"/>
      <c r="I463" s="1"/>
      <c r="J463" s="1"/>
      <c r="K463" s="1"/>
      <c r="R463" s="1"/>
      <c r="U463" s="1"/>
      <c r="X463" s="1"/>
      <c r="Y463" s="1"/>
      <c r="Z463" s="1"/>
      <c r="AA463" s="1"/>
      <c r="AB463" s="1"/>
    </row>
    <row r="464" spans="7:28" x14ac:dyDescent="0.3">
      <c r="G464" s="1"/>
      <c r="H464" s="1"/>
      <c r="I464" s="1"/>
      <c r="J464" s="1"/>
      <c r="K464" s="1"/>
      <c r="R464" s="1"/>
      <c r="U464" s="1"/>
      <c r="X464" s="1"/>
      <c r="Y464" s="1"/>
      <c r="Z464" s="1"/>
      <c r="AA464" s="1"/>
      <c r="AB464" s="1"/>
    </row>
    <row r="465" spans="7:28" x14ac:dyDescent="0.3">
      <c r="G465" s="1"/>
      <c r="H465" s="1"/>
      <c r="I465" s="1"/>
      <c r="J465" s="1"/>
      <c r="K465" s="1"/>
      <c r="R465" s="1"/>
      <c r="U465" s="1"/>
      <c r="X465" s="1"/>
      <c r="Y465" s="1"/>
      <c r="Z465" s="1"/>
      <c r="AA465" s="1"/>
      <c r="AB465" s="1"/>
    </row>
    <row r="466" spans="7:28" x14ac:dyDescent="0.3">
      <c r="G466" s="1"/>
      <c r="H466" s="1"/>
      <c r="I466" s="1"/>
      <c r="J466" s="1"/>
      <c r="K466" s="1"/>
      <c r="R466" s="1"/>
      <c r="U466" s="1"/>
      <c r="X466" s="1"/>
      <c r="Y466" s="1"/>
      <c r="Z466" s="1"/>
      <c r="AA466" s="1"/>
      <c r="AB466" s="1"/>
    </row>
    <row r="467" spans="7:28" x14ac:dyDescent="0.3">
      <c r="G467" s="1"/>
      <c r="H467" s="1"/>
      <c r="I467" s="1"/>
      <c r="J467" s="1"/>
      <c r="K467" s="1"/>
      <c r="R467" s="1"/>
      <c r="U467" s="1"/>
      <c r="X467" s="1"/>
      <c r="Y467" s="1"/>
      <c r="Z467" s="1"/>
      <c r="AA467" s="1"/>
      <c r="AB467" s="1"/>
    </row>
    <row r="468" spans="7:28" x14ac:dyDescent="0.3">
      <c r="G468" s="1"/>
      <c r="H468" s="1"/>
      <c r="I468" s="1"/>
      <c r="J468" s="1"/>
      <c r="K468" s="1"/>
      <c r="R468" s="1"/>
      <c r="U468" s="1"/>
      <c r="X468" s="1"/>
      <c r="Y468" s="1"/>
      <c r="Z468" s="1"/>
      <c r="AA468" s="1"/>
      <c r="AB468" s="1"/>
    </row>
    <row r="469" spans="7:28" x14ac:dyDescent="0.3">
      <c r="G469" s="1"/>
      <c r="H469" s="1"/>
      <c r="I469" s="1"/>
      <c r="J469" s="1"/>
      <c r="K469" s="1"/>
      <c r="R469" s="1"/>
      <c r="U469" s="1"/>
      <c r="X469" s="1"/>
      <c r="Y469" s="1"/>
      <c r="Z469" s="1"/>
      <c r="AA469" s="1"/>
      <c r="AB469" s="1"/>
    </row>
    <row r="470" spans="7:28" x14ac:dyDescent="0.3">
      <c r="G470" s="1"/>
      <c r="H470" s="1"/>
      <c r="I470" s="1"/>
      <c r="J470" s="1"/>
      <c r="K470" s="1"/>
      <c r="R470" s="1"/>
      <c r="U470" s="1"/>
      <c r="X470" s="1"/>
      <c r="Y470" s="1"/>
      <c r="Z470" s="1"/>
      <c r="AA470" s="1"/>
      <c r="AB470" s="1"/>
    </row>
    <row r="471" spans="7:28" x14ac:dyDescent="0.3">
      <c r="G471" s="1"/>
      <c r="H471" s="1"/>
      <c r="I471" s="1"/>
      <c r="J471" s="1"/>
      <c r="K471" s="1"/>
      <c r="R471" s="1"/>
      <c r="U471" s="1"/>
      <c r="X471" s="1"/>
      <c r="Y471" s="1"/>
      <c r="Z471" s="1"/>
      <c r="AA471" s="1"/>
      <c r="AB471" s="1"/>
    </row>
    <row r="472" spans="7:28" x14ac:dyDescent="0.3">
      <c r="G472" s="1"/>
      <c r="H472" s="1"/>
      <c r="I472" s="1"/>
      <c r="J472" s="1"/>
      <c r="K472" s="1"/>
      <c r="R472" s="1"/>
      <c r="U472" s="1"/>
      <c r="X472" s="1"/>
      <c r="Y472" s="1"/>
      <c r="Z472" s="1"/>
      <c r="AA472" s="1"/>
      <c r="AB472" s="1"/>
    </row>
    <row r="473" spans="7:28" x14ac:dyDescent="0.3">
      <c r="G473" s="1"/>
      <c r="H473" s="1"/>
      <c r="I473" s="1"/>
      <c r="J473" s="1"/>
      <c r="K473" s="1"/>
      <c r="R473" s="1"/>
      <c r="U473" s="1"/>
      <c r="X473" s="1"/>
      <c r="Y473" s="1"/>
      <c r="Z473" s="1"/>
      <c r="AA473" s="1"/>
      <c r="AB473" s="1"/>
    </row>
    <row r="474" spans="7:28" x14ac:dyDescent="0.3">
      <c r="G474" s="1"/>
      <c r="H474" s="1"/>
      <c r="I474" s="1"/>
      <c r="J474" s="1"/>
      <c r="K474" s="1"/>
      <c r="R474" s="1"/>
      <c r="U474" s="1"/>
      <c r="X474" s="1"/>
      <c r="Y474" s="1"/>
      <c r="Z474" s="1"/>
      <c r="AA474" s="1"/>
      <c r="AB474" s="1"/>
    </row>
    <row r="475" spans="7:28" x14ac:dyDescent="0.3">
      <c r="G475" s="1"/>
      <c r="H475" s="1"/>
      <c r="I475" s="1"/>
      <c r="J475" s="1"/>
      <c r="K475" s="1"/>
      <c r="R475" s="1"/>
      <c r="U475" s="1"/>
      <c r="X475" s="1"/>
      <c r="Y475" s="1"/>
      <c r="Z475" s="1"/>
      <c r="AA475" s="1"/>
      <c r="AB475" s="1"/>
    </row>
    <row r="476" spans="7:28" x14ac:dyDescent="0.3">
      <c r="G476" s="1"/>
      <c r="H476" s="1"/>
      <c r="I476" s="1"/>
      <c r="J476" s="1"/>
      <c r="K476" s="1"/>
      <c r="R476" s="1"/>
      <c r="U476" s="1"/>
      <c r="X476" s="1"/>
      <c r="Y476" s="1"/>
      <c r="Z476" s="1"/>
      <c r="AA476" s="1"/>
      <c r="AB476" s="1"/>
    </row>
    <row r="477" spans="7:28" x14ac:dyDescent="0.3">
      <c r="G477" s="1"/>
      <c r="H477" s="1"/>
      <c r="I477" s="1"/>
      <c r="J477" s="1"/>
      <c r="K477" s="1"/>
      <c r="R477" s="1"/>
      <c r="U477" s="1"/>
      <c r="X477" s="1"/>
      <c r="Y477" s="1"/>
      <c r="Z477" s="1"/>
      <c r="AA477" s="1"/>
      <c r="AB477" s="1"/>
    </row>
    <row r="478" spans="7:28" x14ac:dyDescent="0.3">
      <c r="G478" s="1"/>
      <c r="H478" s="1"/>
      <c r="I478" s="1"/>
      <c r="J478" s="1"/>
      <c r="K478" s="1"/>
      <c r="R478" s="1"/>
      <c r="U478" s="1"/>
      <c r="X478" s="1"/>
      <c r="Y478" s="1"/>
      <c r="Z478" s="1"/>
      <c r="AA478" s="1"/>
      <c r="AB478" s="1"/>
    </row>
    <row r="479" spans="7:28" x14ac:dyDescent="0.3">
      <c r="G479" s="1"/>
      <c r="H479" s="1"/>
      <c r="I479" s="1"/>
      <c r="J479" s="1"/>
      <c r="K479" s="1"/>
      <c r="R479" s="1"/>
      <c r="U479" s="1"/>
      <c r="X479" s="1"/>
      <c r="Y479" s="1"/>
      <c r="Z479" s="1"/>
      <c r="AA479" s="1"/>
      <c r="AB479" s="1"/>
    </row>
    <row r="480" spans="7:28" x14ac:dyDescent="0.3">
      <c r="G480" s="1"/>
      <c r="H480" s="1"/>
      <c r="I480" s="1"/>
      <c r="J480" s="1"/>
      <c r="K480" s="1"/>
      <c r="R480" s="1"/>
      <c r="U480" s="1"/>
      <c r="X480" s="1"/>
      <c r="Y480" s="1"/>
      <c r="Z480" s="1"/>
      <c r="AA480" s="1"/>
      <c r="AB480" s="1"/>
    </row>
    <row r="481" spans="7:28" x14ac:dyDescent="0.3">
      <c r="G481" s="1"/>
      <c r="H481" s="1"/>
      <c r="I481" s="1"/>
      <c r="J481" s="1"/>
      <c r="K481" s="1"/>
      <c r="R481" s="1"/>
      <c r="U481" s="1"/>
      <c r="X481" s="1"/>
      <c r="Y481" s="1"/>
      <c r="Z481" s="1"/>
      <c r="AA481" s="1"/>
      <c r="AB481" s="1"/>
    </row>
    <row r="482" spans="7:28" x14ac:dyDescent="0.3">
      <c r="G482" s="1"/>
      <c r="H482" s="1"/>
      <c r="I482" s="1"/>
      <c r="J482" s="1"/>
      <c r="K482" s="1"/>
      <c r="R482" s="1"/>
      <c r="U482" s="1"/>
      <c r="X482" s="1"/>
      <c r="Y482" s="1"/>
      <c r="Z482" s="1"/>
      <c r="AA482" s="1"/>
      <c r="AB482" s="1"/>
    </row>
    <row r="483" spans="7:28" x14ac:dyDescent="0.3">
      <c r="G483" s="1"/>
      <c r="H483" s="1"/>
      <c r="I483" s="1"/>
      <c r="J483" s="1"/>
      <c r="K483" s="1"/>
      <c r="R483" s="1"/>
      <c r="U483" s="1"/>
      <c r="X483" s="1"/>
      <c r="Y483" s="1"/>
      <c r="Z483" s="1"/>
      <c r="AA483" s="1"/>
      <c r="AB483" s="1"/>
    </row>
    <row r="484" spans="7:28" x14ac:dyDescent="0.3">
      <c r="G484" s="1"/>
      <c r="H484" s="1"/>
      <c r="I484" s="1"/>
      <c r="J484" s="1"/>
      <c r="K484" s="1"/>
      <c r="R484" s="1"/>
      <c r="U484" s="1"/>
      <c r="X484" s="1"/>
      <c r="Y484" s="1"/>
      <c r="Z484" s="1"/>
      <c r="AA484" s="1"/>
      <c r="AB484" s="1"/>
    </row>
    <row r="485" spans="7:28" x14ac:dyDescent="0.3">
      <c r="G485" s="1"/>
      <c r="H485" s="1"/>
      <c r="I485" s="1"/>
      <c r="J485" s="1"/>
      <c r="K485" s="1"/>
      <c r="R485" s="1"/>
      <c r="U485" s="1"/>
      <c r="X485" s="1"/>
      <c r="Y485" s="1"/>
      <c r="Z485" s="1"/>
      <c r="AA485" s="1"/>
      <c r="AB485" s="1"/>
    </row>
    <row r="486" spans="7:28" x14ac:dyDescent="0.3">
      <c r="G486" s="1"/>
      <c r="H486" s="1"/>
      <c r="I486" s="1"/>
      <c r="J486" s="1"/>
      <c r="K486" s="1"/>
      <c r="R486" s="1"/>
      <c r="U486" s="1"/>
      <c r="X486" s="1"/>
      <c r="Y486" s="1"/>
      <c r="Z486" s="1"/>
      <c r="AA486" s="1"/>
      <c r="AB486" s="1"/>
    </row>
    <row r="487" spans="7:28" x14ac:dyDescent="0.3">
      <c r="G487" s="1"/>
      <c r="H487" s="1"/>
      <c r="I487" s="1"/>
      <c r="J487" s="1"/>
      <c r="K487" s="1"/>
      <c r="R487" s="1"/>
      <c r="U487" s="1"/>
      <c r="X487" s="1"/>
      <c r="Y487" s="1"/>
      <c r="Z487" s="1"/>
      <c r="AA487" s="1"/>
      <c r="AB487" s="1"/>
    </row>
    <row r="488" spans="7:28" x14ac:dyDescent="0.3">
      <c r="G488" s="1"/>
      <c r="H488" s="1"/>
      <c r="I488" s="1"/>
      <c r="J488" s="1"/>
      <c r="K488" s="1"/>
      <c r="R488" s="1"/>
      <c r="U488" s="1"/>
      <c r="X488" s="1"/>
      <c r="Y488" s="1"/>
      <c r="Z488" s="1"/>
      <c r="AA488" s="1"/>
      <c r="AB488" s="1"/>
    </row>
    <row r="489" spans="7:28" x14ac:dyDescent="0.3">
      <c r="G489" s="1"/>
      <c r="H489" s="1"/>
      <c r="I489" s="1"/>
      <c r="J489" s="1"/>
      <c r="K489" s="1"/>
      <c r="R489" s="1"/>
      <c r="U489" s="1"/>
      <c r="X489" s="1"/>
      <c r="Y489" s="1"/>
      <c r="Z489" s="1"/>
      <c r="AA489" s="1"/>
      <c r="AB489" s="1"/>
    </row>
    <row r="490" spans="7:28" x14ac:dyDescent="0.3">
      <c r="G490" s="1"/>
      <c r="H490" s="1"/>
      <c r="I490" s="1"/>
      <c r="J490" s="1"/>
      <c r="K490" s="1"/>
      <c r="R490" s="1"/>
      <c r="U490" s="1"/>
      <c r="X490" s="1"/>
      <c r="Y490" s="1"/>
      <c r="Z490" s="1"/>
      <c r="AA490" s="1"/>
      <c r="AB490" s="1"/>
    </row>
    <row r="491" spans="7:28" x14ac:dyDescent="0.3">
      <c r="G491" s="1"/>
      <c r="H491" s="1"/>
      <c r="I491" s="1"/>
      <c r="J491" s="1"/>
      <c r="K491" s="1"/>
      <c r="R491" s="1"/>
      <c r="U491" s="1"/>
      <c r="X491" s="1"/>
      <c r="Y491" s="1"/>
      <c r="Z491" s="1"/>
      <c r="AA491" s="1"/>
      <c r="AB491" s="1"/>
    </row>
    <row r="492" spans="7:28" x14ac:dyDescent="0.3">
      <c r="G492" s="1"/>
      <c r="H492" s="1"/>
      <c r="I492" s="1"/>
      <c r="J492" s="1"/>
      <c r="K492" s="1"/>
      <c r="R492" s="1"/>
      <c r="U492" s="1"/>
      <c r="X492" s="1"/>
      <c r="Y492" s="1"/>
      <c r="Z492" s="1"/>
      <c r="AA492" s="1"/>
      <c r="AB492" s="1"/>
    </row>
    <row r="493" spans="7:28" x14ac:dyDescent="0.3">
      <c r="G493" s="1"/>
      <c r="H493" s="1"/>
      <c r="I493" s="1"/>
      <c r="J493" s="1"/>
      <c r="K493" s="1"/>
      <c r="R493" s="1"/>
      <c r="U493" s="1"/>
      <c r="X493" s="1"/>
      <c r="Y493" s="1"/>
      <c r="Z493" s="1"/>
      <c r="AA493" s="1"/>
      <c r="AB493" s="1"/>
    </row>
    <row r="494" spans="7:28" x14ac:dyDescent="0.3">
      <c r="G494" s="1"/>
      <c r="H494" s="1"/>
      <c r="I494" s="1"/>
      <c r="J494" s="1"/>
      <c r="K494" s="1"/>
      <c r="R494" s="1"/>
      <c r="U494" s="1"/>
      <c r="X494" s="1"/>
      <c r="Y494" s="1"/>
      <c r="Z494" s="1"/>
      <c r="AA494" s="1"/>
      <c r="AB494" s="1"/>
    </row>
    <row r="495" spans="7:28" x14ac:dyDescent="0.3">
      <c r="G495" s="1"/>
      <c r="H495" s="1"/>
      <c r="I495" s="1"/>
      <c r="J495" s="1"/>
      <c r="K495" s="1"/>
      <c r="R495" s="1"/>
      <c r="U495" s="1"/>
      <c r="X495" s="1"/>
      <c r="Y495" s="1"/>
      <c r="Z495" s="1"/>
      <c r="AA495" s="1"/>
      <c r="AB495" s="1"/>
    </row>
    <row r="496" spans="7:28" x14ac:dyDescent="0.3">
      <c r="G496" s="1"/>
      <c r="H496" s="1"/>
      <c r="I496" s="1"/>
      <c r="J496" s="1"/>
      <c r="K496" s="1"/>
      <c r="R496" s="1"/>
      <c r="U496" s="1"/>
      <c r="X496" s="1"/>
      <c r="Y496" s="1"/>
      <c r="Z496" s="1"/>
      <c r="AA496" s="1"/>
      <c r="AB496" s="1"/>
    </row>
    <row r="497" spans="7:28" x14ac:dyDescent="0.3">
      <c r="G497" s="1"/>
      <c r="H497" s="1"/>
      <c r="I497" s="1"/>
      <c r="J497" s="1"/>
      <c r="K497" s="1"/>
      <c r="R497" s="1"/>
      <c r="U497" s="1"/>
      <c r="X497" s="1"/>
      <c r="Y497" s="1"/>
      <c r="Z497" s="1"/>
      <c r="AA497" s="1"/>
      <c r="AB497" s="1"/>
    </row>
    <row r="498" spans="7:28" x14ac:dyDescent="0.3">
      <c r="G498" s="1"/>
      <c r="H498" s="1"/>
      <c r="I498" s="1"/>
      <c r="J498" s="1"/>
      <c r="K498" s="1"/>
      <c r="R498" s="1"/>
      <c r="U498" s="1"/>
      <c r="X498" s="1"/>
      <c r="Y498" s="1"/>
      <c r="Z498" s="1"/>
      <c r="AA498" s="1"/>
      <c r="AB498" s="1"/>
    </row>
    <row r="499" spans="7:28" x14ac:dyDescent="0.3">
      <c r="G499" s="1"/>
      <c r="H499" s="1"/>
      <c r="I499" s="1"/>
      <c r="J499" s="1"/>
      <c r="K499" s="1"/>
      <c r="R499" s="1"/>
      <c r="U499" s="1"/>
      <c r="X499" s="1"/>
      <c r="Y499" s="1"/>
      <c r="Z499" s="1"/>
      <c r="AA499" s="1"/>
      <c r="AB499" s="1"/>
    </row>
    <row r="500" spans="7:28" x14ac:dyDescent="0.3">
      <c r="G500" s="1"/>
      <c r="H500" s="1"/>
      <c r="I500" s="1"/>
      <c r="J500" s="1"/>
      <c r="K500" s="1"/>
      <c r="R500" s="1"/>
      <c r="U500" s="1"/>
      <c r="X500" s="1"/>
      <c r="Y500" s="1"/>
      <c r="Z500" s="1"/>
      <c r="AA500" s="1"/>
      <c r="AB500" s="1"/>
    </row>
    <row r="501" spans="7:28" x14ac:dyDescent="0.3">
      <c r="G501" s="1"/>
      <c r="H501" s="1"/>
      <c r="I501" s="1"/>
      <c r="J501" s="1"/>
      <c r="K501" s="1"/>
      <c r="R501" s="1"/>
      <c r="U501" s="1"/>
      <c r="X501" s="1"/>
      <c r="Y501" s="1"/>
      <c r="Z501" s="1"/>
      <c r="AA501" s="1"/>
      <c r="AB501" s="1"/>
    </row>
    <row r="502" spans="7:28" x14ac:dyDescent="0.3">
      <c r="G502" s="1"/>
      <c r="H502" s="1"/>
      <c r="I502" s="1"/>
      <c r="J502" s="1"/>
      <c r="K502" s="1"/>
      <c r="R502" s="1"/>
      <c r="U502" s="1"/>
      <c r="X502" s="1"/>
      <c r="Y502" s="1"/>
      <c r="Z502" s="1"/>
      <c r="AA502" s="1"/>
      <c r="AB502" s="1"/>
    </row>
    <row r="503" spans="7:28" x14ac:dyDescent="0.3">
      <c r="G503" s="1"/>
      <c r="H503" s="1"/>
      <c r="I503" s="1"/>
      <c r="J503" s="1"/>
      <c r="K503" s="1"/>
      <c r="R503" s="1"/>
      <c r="U503" s="1"/>
      <c r="X503" s="1"/>
      <c r="Y503" s="1"/>
      <c r="Z503" s="1"/>
      <c r="AA503" s="1"/>
      <c r="AB503" s="1"/>
    </row>
    <row r="504" spans="7:28" x14ac:dyDescent="0.3">
      <c r="G504" s="1"/>
      <c r="H504" s="1"/>
      <c r="I504" s="1"/>
      <c r="J504" s="1"/>
      <c r="K504" s="1"/>
      <c r="R504" s="1"/>
      <c r="U504" s="1"/>
      <c r="X504" s="1"/>
      <c r="Y504" s="1"/>
      <c r="Z504" s="1"/>
      <c r="AA504" s="1"/>
      <c r="AB504" s="1"/>
    </row>
    <row r="505" spans="7:28" x14ac:dyDescent="0.3">
      <c r="G505" s="1"/>
      <c r="H505" s="1"/>
      <c r="I505" s="1"/>
      <c r="J505" s="1"/>
      <c r="K505" s="1"/>
      <c r="R505" s="1"/>
      <c r="U505" s="1"/>
      <c r="X505" s="1"/>
      <c r="Y505" s="1"/>
      <c r="Z505" s="1"/>
      <c r="AA505" s="1"/>
      <c r="AB505" s="1"/>
    </row>
    <row r="506" spans="7:28" x14ac:dyDescent="0.3">
      <c r="G506" s="1"/>
      <c r="H506" s="1"/>
      <c r="I506" s="1"/>
      <c r="J506" s="1"/>
      <c r="K506" s="1"/>
      <c r="R506" s="1"/>
      <c r="U506" s="1"/>
      <c r="X506" s="1"/>
      <c r="Y506" s="1"/>
      <c r="Z506" s="1"/>
      <c r="AA506" s="1"/>
      <c r="AB506" s="1"/>
    </row>
    <row r="507" spans="7:28" x14ac:dyDescent="0.3">
      <c r="G507" s="1"/>
      <c r="H507" s="1"/>
      <c r="I507" s="1"/>
      <c r="J507" s="1"/>
      <c r="K507" s="1"/>
      <c r="R507" s="1"/>
      <c r="U507" s="1"/>
      <c r="X507" s="1"/>
      <c r="Y507" s="1"/>
      <c r="Z507" s="1"/>
      <c r="AA507" s="1"/>
      <c r="AB507" s="1"/>
    </row>
    <row r="508" spans="7:28" x14ac:dyDescent="0.3">
      <c r="G508" s="1"/>
      <c r="H508" s="1"/>
      <c r="I508" s="1"/>
      <c r="J508" s="1"/>
      <c r="K508" s="1"/>
      <c r="R508" s="1"/>
      <c r="U508" s="1"/>
      <c r="X508" s="1"/>
      <c r="Y508" s="1"/>
      <c r="Z508" s="1"/>
      <c r="AA508" s="1"/>
      <c r="AB508" s="1"/>
    </row>
    <row r="509" spans="7:28" x14ac:dyDescent="0.3">
      <c r="G509" s="1"/>
      <c r="H509" s="1"/>
      <c r="I509" s="1"/>
      <c r="J509" s="1"/>
      <c r="K509" s="1"/>
      <c r="R509" s="1"/>
      <c r="U509" s="1"/>
      <c r="X509" s="1"/>
      <c r="Y509" s="1"/>
      <c r="Z509" s="1"/>
      <c r="AA509" s="1"/>
      <c r="AB509" s="1"/>
    </row>
    <row r="510" spans="7:28" x14ac:dyDescent="0.3">
      <c r="G510" s="1"/>
      <c r="H510" s="1"/>
      <c r="I510" s="1"/>
      <c r="J510" s="1"/>
      <c r="K510" s="1"/>
      <c r="R510" s="1"/>
      <c r="U510" s="1"/>
      <c r="X510" s="1"/>
      <c r="Y510" s="1"/>
      <c r="Z510" s="1"/>
      <c r="AA510" s="1"/>
      <c r="AB510" s="1"/>
    </row>
    <row r="511" spans="7:28" x14ac:dyDescent="0.3">
      <c r="G511" s="1"/>
      <c r="H511" s="1"/>
      <c r="I511" s="1"/>
      <c r="J511" s="1"/>
      <c r="K511" s="1"/>
      <c r="R511" s="1"/>
      <c r="U511" s="1"/>
      <c r="X511" s="1"/>
      <c r="Y511" s="1"/>
      <c r="Z511" s="1"/>
      <c r="AA511" s="1"/>
      <c r="AB511" s="1"/>
    </row>
    <row r="512" spans="7:28" x14ac:dyDescent="0.3">
      <c r="G512" s="1"/>
      <c r="H512" s="1"/>
      <c r="I512" s="1"/>
      <c r="J512" s="1"/>
      <c r="K512" s="1"/>
      <c r="R512" s="1"/>
      <c r="U512" s="1"/>
      <c r="X512" s="1"/>
      <c r="Y512" s="1"/>
      <c r="Z512" s="1"/>
      <c r="AA512" s="1"/>
      <c r="AB512" s="1"/>
    </row>
    <row r="513" spans="7:28" x14ac:dyDescent="0.3">
      <c r="G513" s="1"/>
      <c r="H513" s="1"/>
      <c r="I513" s="1"/>
      <c r="J513" s="1"/>
      <c r="K513" s="1"/>
      <c r="R513" s="1"/>
      <c r="U513" s="1"/>
      <c r="X513" s="1"/>
      <c r="Y513" s="1"/>
      <c r="Z513" s="1"/>
      <c r="AA513" s="1"/>
      <c r="AB513" s="1"/>
    </row>
    <row r="514" spans="7:28" x14ac:dyDescent="0.3">
      <c r="G514" s="1"/>
      <c r="H514" s="1"/>
      <c r="I514" s="1"/>
      <c r="J514" s="1"/>
      <c r="K514" s="1"/>
      <c r="R514" s="1"/>
      <c r="U514" s="1"/>
      <c r="X514" s="1"/>
      <c r="Y514" s="1"/>
      <c r="Z514" s="1"/>
      <c r="AA514" s="1"/>
      <c r="AB514" s="1"/>
    </row>
    <row r="515" spans="7:28" x14ac:dyDescent="0.3">
      <c r="G515" s="1"/>
      <c r="H515" s="1"/>
      <c r="I515" s="1"/>
      <c r="J515" s="1"/>
      <c r="K515" s="1"/>
      <c r="R515" s="1"/>
      <c r="U515" s="1"/>
      <c r="X515" s="1"/>
      <c r="Y515" s="1"/>
      <c r="Z515" s="1"/>
      <c r="AA515" s="1"/>
      <c r="AB515" s="1"/>
    </row>
    <row r="516" spans="7:28" x14ac:dyDescent="0.3">
      <c r="G516" s="1"/>
      <c r="H516" s="1"/>
      <c r="I516" s="1"/>
      <c r="J516" s="1"/>
      <c r="K516" s="1"/>
      <c r="R516" s="1"/>
      <c r="U516" s="1"/>
      <c r="X516" s="1"/>
      <c r="Y516" s="1"/>
      <c r="Z516" s="1"/>
      <c r="AA516" s="1"/>
      <c r="AB516" s="1"/>
    </row>
    <row r="517" spans="7:28" x14ac:dyDescent="0.3">
      <c r="G517" s="1"/>
      <c r="H517" s="1"/>
      <c r="I517" s="1"/>
      <c r="J517" s="1"/>
      <c r="K517" s="1"/>
      <c r="R517" s="1"/>
      <c r="U517" s="1"/>
      <c r="X517" s="1"/>
      <c r="Y517" s="1"/>
      <c r="Z517" s="1"/>
      <c r="AA517" s="1"/>
      <c r="AB517" s="1"/>
    </row>
    <row r="518" spans="7:28" x14ac:dyDescent="0.3">
      <c r="G518" s="1"/>
      <c r="H518" s="1"/>
      <c r="I518" s="1"/>
      <c r="J518" s="1"/>
      <c r="K518" s="1"/>
      <c r="R518" s="1"/>
      <c r="U518" s="1"/>
      <c r="X518" s="1"/>
      <c r="Y518" s="1"/>
      <c r="Z518" s="1"/>
      <c r="AA518" s="1"/>
      <c r="AB518" s="1"/>
    </row>
    <row r="519" spans="7:28" x14ac:dyDescent="0.3">
      <c r="G519" s="1"/>
      <c r="H519" s="1"/>
      <c r="I519" s="1"/>
      <c r="J519" s="1"/>
      <c r="K519" s="1"/>
      <c r="R519" s="1"/>
      <c r="U519" s="1"/>
      <c r="X519" s="1"/>
      <c r="Y519" s="1"/>
      <c r="Z519" s="1"/>
      <c r="AA519" s="1"/>
      <c r="AB519" s="1"/>
    </row>
    <row r="520" spans="7:28" x14ac:dyDescent="0.3">
      <c r="G520" s="1"/>
      <c r="H520" s="1"/>
      <c r="I520" s="1"/>
      <c r="J520" s="1"/>
      <c r="K520" s="1"/>
      <c r="R520" s="1"/>
      <c r="U520" s="1"/>
      <c r="X520" s="1"/>
      <c r="Y520" s="1"/>
      <c r="Z520" s="1"/>
      <c r="AA520" s="1"/>
      <c r="AB520" s="1"/>
    </row>
    <row r="521" spans="7:28" x14ac:dyDescent="0.3">
      <c r="G521" s="1"/>
      <c r="H521" s="1"/>
      <c r="I521" s="1"/>
      <c r="J521" s="1"/>
      <c r="K521" s="1"/>
      <c r="R521" s="1"/>
      <c r="U521" s="1"/>
      <c r="X521" s="1"/>
      <c r="Y521" s="1"/>
      <c r="Z521" s="1"/>
      <c r="AA521" s="1"/>
      <c r="AB521" s="1"/>
    </row>
    <row r="522" spans="7:28" x14ac:dyDescent="0.3">
      <c r="G522" s="1"/>
      <c r="H522" s="1"/>
      <c r="I522" s="1"/>
      <c r="J522" s="1"/>
      <c r="K522" s="1"/>
      <c r="R522" s="1"/>
      <c r="U522" s="1"/>
      <c r="X522" s="1"/>
      <c r="Y522" s="1"/>
      <c r="Z522" s="1"/>
      <c r="AA522" s="1"/>
      <c r="AB522" s="1"/>
    </row>
    <row r="523" spans="7:28" x14ac:dyDescent="0.3">
      <c r="G523" s="1"/>
      <c r="H523" s="1"/>
      <c r="I523" s="1"/>
      <c r="J523" s="1"/>
      <c r="K523" s="1"/>
      <c r="R523" s="1"/>
      <c r="U523" s="1"/>
      <c r="X523" s="1"/>
      <c r="Y523" s="1"/>
      <c r="Z523" s="1"/>
      <c r="AA523" s="1"/>
      <c r="AB523" s="1"/>
    </row>
    <row r="524" spans="7:28" x14ac:dyDescent="0.3">
      <c r="G524" s="1"/>
      <c r="H524" s="1"/>
      <c r="I524" s="1"/>
      <c r="J524" s="1"/>
      <c r="K524" s="1"/>
      <c r="R524" s="1"/>
      <c r="U524" s="1"/>
      <c r="X524" s="1"/>
      <c r="Y524" s="1"/>
      <c r="Z524" s="1"/>
      <c r="AA524" s="1"/>
      <c r="AB524" s="1"/>
    </row>
    <row r="525" spans="7:28" x14ac:dyDescent="0.3">
      <c r="G525" s="1"/>
      <c r="H525" s="1"/>
      <c r="I525" s="1"/>
      <c r="J525" s="1"/>
      <c r="K525" s="1"/>
      <c r="R525" s="1"/>
      <c r="U525" s="1"/>
      <c r="X525" s="1"/>
      <c r="Y525" s="1"/>
      <c r="Z525" s="1"/>
      <c r="AA525" s="1"/>
      <c r="AB525" s="1"/>
    </row>
    <row r="526" spans="7:28" x14ac:dyDescent="0.3">
      <c r="G526" s="1"/>
      <c r="H526" s="1"/>
      <c r="I526" s="1"/>
      <c r="J526" s="1"/>
      <c r="K526" s="1"/>
      <c r="R526" s="1"/>
      <c r="U526" s="1"/>
      <c r="X526" s="1"/>
      <c r="Y526" s="1"/>
      <c r="Z526" s="1"/>
      <c r="AA526" s="1"/>
      <c r="AB526" s="1"/>
    </row>
    <row r="527" spans="7:28" x14ac:dyDescent="0.3">
      <c r="G527" s="1"/>
      <c r="H527" s="1"/>
      <c r="I527" s="1"/>
      <c r="J527" s="1"/>
      <c r="K527" s="1"/>
      <c r="R527" s="1"/>
      <c r="U527" s="1"/>
      <c r="X527" s="1"/>
      <c r="Y527" s="1"/>
      <c r="Z527" s="1"/>
      <c r="AA527" s="1"/>
      <c r="AB527" s="1"/>
    </row>
    <row r="528" spans="7:28" x14ac:dyDescent="0.3">
      <c r="G528" s="1"/>
      <c r="H528" s="1"/>
      <c r="I528" s="1"/>
      <c r="J528" s="1"/>
      <c r="K528" s="1"/>
      <c r="R528" s="1"/>
      <c r="U528" s="1"/>
      <c r="X528" s="1"/>
      <c r="Y528" s="1"/>
      <c r="Z528" s="1"/>
      <c r="AA528" s="1"/>
      <c r="AB528" s="1"/>
    </row>
    <row r="529" spans="7:28" x14ac:dyDescent="0.3">
      <c r="G529" s="1"/>
      <c r="H529" s="1"/>
      <c r="I529" s="1"/>
      <c r="J529" s="1"/>
      <c r="K529" s="1"/>
      <c r="R529" s="1"/>
      <c r="U529" s="1"/>
      <c r="X529" s="1"/>
      <c r="Y529" s="1"/>
      <c r="Z529" s="1"/>
      <c r="AA529" s="1"/>
      <c r="AB529" s="1"/>
    </row>
    <row r="530" spans="7:28" x14ac:dyDescent="0.3">
      <c r="G530" s="1"/>
      <c r="H530" s="1"/>
      <c r="I530" s="1"/>
      <c r="J530" s="1"/>
      <c r="K530" s="1"/>
      <c r="R530" s="1"/>
      <c r="U530" s="1"/>
      <c r="X530" s="1"/>
      <c r="Y530" s="1"/>
      <c r="Z530" s="1"/>
      <c r="AA530" s="1"/>
      <c r="AB530" s="1"/>
    </row>
    <row r="531" spans="7:28" x14ac:dyDescent="0.3">
      <c r="G531" s="1"/>
      <c r="H531" s="1"/>
      <c r="I531" s="1"/>
      <c r="J531" s="1"/>
      <c r="K531" s="1"/>
      <c r="R531" s="1"/>
      <c r="U531" s="1"/>
      <c r="X531" s="1"/>
      <c r="Y531" s="1"/>
      <c r="Z531" s="1"/>
      <c r="AA531" s="1"/>
      <c r="AB531" s="1"/>
    </row>
    <row r="532" spans="7:28" x14ac:dyDescent="0.3">
      <c r="G532" s="1"/>
      <c r="H532" s="1"/>
      <c r="I532" s="1"/>
      <c r="J532" s="1"/>
      <c r="K532" s="1"/>
      <c r="R532" s="1"/>
      <c r="U532" s="1"/>
      <c r="X532" s="1"/>
      <c r="Y532" s="1"/>
      <c r="Z532" s="1"/>
      <c r="AA532" s="1"/>
      <c r="AB532" s="1"/>
    </row>
    <row r="533" spans="7:28" x14ac:dyDescent="0.3">
      <c r="G533" s="1"/>
      <c r="H533" s="1"/>
      <c r="I533" s="1"/>
      <c r="J533" s="1"/>
      <c r="K533" s="1"/>
      <c r="R533" s="1"/>
      <c r="U533" s="1"/>
      <c r="X533" s="1"/>
      <c r="Y533" s="1"/>
      <c r="Z533" s="1"/>
      <c r="AA533" s="1"/>
      <c r="AB533" s="1"/>
    </row>
    <row r="534" spans="7:28" x14ac:dyDescent="0.3">
      <c r="G534" s="1"/>
      <c r="H534" s="1"/>
      <c r="I534" s="1"/>
      <c r="J534" s="1"/>
      <c r="K534" s="1"/>
      <c r="R534" s="1"/>
      <c r="U534" s="1"/>
      <c r="X534" s="1"/>
      <c r="Y534" s="1"/>
      <c r="Z534" s="1"/>
      <c r="AA534" s="1"/>
      <c r="AB534" s="1"/>
    </row>
    <row r="535" spans="7:28" x14ac:dyDescent="0.3">
      <c r="G535" s="1"/>
      <c r="H535" s="1"/>
      <c r="I535" s="1"/>
      <c r="J535" s="1"/>
      <c r="K535" s="1"/>
      <c r="R535" s="1"/>
      <c r="U535" s="1"/>
      <c r="X535" s="1"/>
      <c r="Y535" s="1"/>
      <c r="Z535" s="1"/>
      <c r="AA535" s="1"/>
      <c r="AB535" s="1"/>
    </row>
    <row r="536" spans="7:28" x14ac:dyDescent="0.3">
      <c r="G536" s="1"/>
      <c r="H536" s="1"/>
      <c r="I536" s="1"/>
      <c r="J536" s="1"/>
      <c r="K536" s="1"/>
      <c r="R536" s="1"/>
      <c r="U536" s="1"/>
      <c r="X536" s="1"/>
      <c r="Y536" s="1"/>
      <c r="Z536" s="1"/>
      <c r="AA536" s="1"/>
      <c r="AB536" s="1"/>
    </row>
    <row r="537" spans="7:28" x14ac:dyDescent="0.3">
      <c r="G537" s="1"/>
      <c r="H537" s="1"/>
      <c r="I537" s="1"/>
      <c r="J537" s="1"/>
      <c r="K537" s="1"/>
      <c r="R537" s="1"/>
      <c r="U537" s="1"/>
      <c r="X537" s="1"/>
      <c r="Y537" s="1"/>
      <c r="Z537" s="1"/>
      <c r="AA537" s="1"/>
      <c r="AB537" s="1"/>
    </row>
    <row r="538" spans="7:28" x14ac:dyDescent="0.3">
      <c r="G538" s="1"/>
      <c r="H538" s="1"/>
      <c r="I538" s="1"/>
      <c r="J538" s="1"/>
      <c r="K538" s="1"/>
      <c r="R538" s="1"/>
      <c r="U538" s="1"/>
      <c r="X538" s="1"/>
      <c r="Y538" s="1"/>
      <c r="Z538" s="1"/>
      <c r="AA538" s="1"/>
      <c r="AB538" s="1"/>
    </row>
    <row r="539" spans="7:28" x14ac:dyDescent="0.3">
      <c r="G539" s="1"/>
      <c r="H539" s="1"/>
      <c r="I539" s="1"/>
      <c r="J539" s="1"/>
      <c r="K539" s="1"/>
      <c r="R539" s="1"/>
      <c r="U539" s="1"/>
      <c r="X539" s="1"/>
      <c r="Y539" s="1"/>
      <c r="Z539" s="1"/>
      <c r="AA539" s="1"/>
      <c r="AB539" s="1"/>
    </row>
    <row r="540" spans="7:28" x14ac:dyDescent="0.3">
      <c r="G540" s="1"/>
      <c r="H540" s="1"/>
      <c r="I540" s="1"/>
      <c r="J540" s="1"/>
      <c r="K540" s="1"/>
      <c r="R540" s="1"/>
      <c r="U540" s="1"/>
      <c r="X540" s="1"/>
      <c r="Y540" s="1"/>
      <c r="Z540" s="1"/>
      <c r="AA540" s="1"/>
      <c r="AB540" s="1"/>
    </row>
    <row r="541" spans="7:28" x14ac:dyDescent="0.3">
      <c r="G541" s="1"/>
      <c r="H541" s="1"/>
      <c r="I541" s="1"/>
      <c r="J541" s="1"/>
      <c r="K541" s="1"/>
      <c r="R541" s="1"/>
      <c r="U541" s="1"/>
      <c r="X541" s="1"/>
      <c r="Y541" s="1"/>
      <c r="Z541" s="1"/>
      <c r="AA541" s="1"/>
      <c r="AB541" s="1"/>
    </row>
    <row r="542" spans="7:28" x14ac:dyDescent="0.3">
      <c r="G542" s="1"/>
      <c r="H542" s="1"/>
      <c r="I542" s="1"/>
      <c r="J542" s="1"/>
      <c r="K542" s="1"/>
      <c r="R542" s="1"/>
      <c r="U542" s="1"/>
      <c r="X542" s="1"/>
      <c r="Y542" s="1"/>
      <c r="Z542" s="1"/>
      <c r="AA542" s="1"/>
      <c r="AB542" s="1"/>
    </row>
    <row r="543" spans="7:28" x14ac:dyDescent="0.3">
      <c r="G543" s="1"/>
      <c r="H543" s="1"/>
      <c r="I543" s="1"/>
      <c r="J543" s="1"/>
      <c r="K543" s="1"/>
      <c r="R543" s="1"/>
      <c r="U543" s="1"/>
      <c r="X543" s="1"/>
      <c r="Y543" s="1"/>
      <c r="Z543" s="1"/>
      <c r="AA543" s="1"/>
      <c r="AB543" s="1"/>
    </row>
    <row r="544" spans="7:28" x14ac:dyDescent="0.3">
      <c r="G544" s="1"/>
      <c r="H544" s="1"/>
      <c r="I544" s="1"/>
      <c r="J544" s="1"/>
      <c r="K544" s="1"/>
      <c r="R544" s="1"/>
      <c r="U544" s="1"/>
      <c r="X544" s="1"/>
      <c r="Y544" s="1"/>
      <c r="Z544" s="1"/>
      <c r="AA544" s="1"/>
      <c r="AB544" s="1"/>
    </row>
  </sheetData>
  <sortState xmlns:xlrd2="http://schemas.microsoft.com/office/spreadsheetml/2017/richdata2" ref="A3:K544">
    <sortCondition ref="A3"/>
  </sortState>
  <mergeCells count="4">
    <mergeCell ref="G1:K1"/>
    <mergeCell ref="B1:F1"/>
    <mergeCell ref="L1:P1"/>
    <mergeCell ref="X1:A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DA43-BE02-499A-ACAD-CD494BF5D5D9}">
  <dimension ref="A1:P170"/>
  <sheetViews>
    <sheetView workbookViewId="0">
      <selection activeCell="G15" sqref="G15"/>
    </sheetView>
  </sheetViews>
  <sheetFormatPr defaultRowHeight="14.4" x14ac:dyDescent="0.3"/>
  <sheetData>
    <row r="1" spans="1:16" x14ac:dyDescent="0.3">
      <c r="B1" s="11" t="s">
        <v>129</v>
      </c>
      <c r="C1" s="11"/>
      <c r="D1" s="11"/>
      <c r="E1" s="11"/>
      <c r="F1" s="11"/>
      <c r="G1" s="11" t="s">
        <v>156</v>
      </c>
      <c r="H1" s="11"/>
      <c r="I1" s="11"/>
      <c r="J1" s="11"/>
      <c r="K1" s="11"/>
      <c r="L1" s="4"/>
      <c r="M1" s="4"/>
      <c r="N1" s="4"/>
      <c r="O1" s="4"/>
      <c r="P1" s="4"/>
    </row>
    <row r="2" spans="1:16" x14ac:dyDescent="0.3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3" t="s">
        <v>151</v>
      </c>
      <c r="H2" s="3" t="s">
        <v>152</v>
      </c>
      <c r="I2" s="3" t="s">
        <v>153</v>
      </c>
      <c r="J2" s="3" t="s">
        <v>154</v>
      </c>
      <c r="K2" s="3" t="s">
        <v>155</v>
      </c>
      <c r="L2" s="3"/>
      <c r="M2" s="3"/>
      <c r="N2" s="3"/>
      <c r="O2" s="3"/>
      <c r="P2" s="3"/>
    </row>
    <row r="3" spans="1:16" x14ac:dyDescent="0.3">
      <c r="A3">
        <v>501</v>
      </c>
      <c r="B3">
        <f>VLOOKUP(Closest_5!B3,'Station centroid'!$B:$C,2,0)</f>
        <v>573</v>
      </c>
      <c r="C3">
        <f>VLOOKUP(Closest_5!C3,'Station centroid'!$B:$C,2,0)</f>
        <v>5136</v>
      </c>
      <c r="D3">
        <f>VLOOKUP(Closest_5!D3,'Station centroid'!$B:$C,2,0)</f>
        <v>5010</v>
      </c>
      <c r="E3">
        <f>VLOOKUP(Closest_5!E3,'Station centroid'!$B:$C,2,0)</f>
        <v>5007</v>
      </c>
      <c r="F3">
        <f>VLOOKUP(Closest_5!F3,'Station centroid'!$B:$C,2,0)</f>
        <v>5002</v>
      </c>
      <c r="G3" s="1">
        <f ca="1">VLOOKUP(Closest_5_Trips!$A3,Closest_5!$A$3:$AB$544,COLUMN(Closest_5_Trips!X1),0)</f>
        <v>100</v>
      </c>
      <c r="H3" s="1">
        <f>VLOOKUP(Closest_5_Trips!$A3,Closest_5!$A$3:$AB$544,COLUMN(Closest_5_Trips!Y1),0)</f>
        <v>0</v>
      </c>
      <c r="I3" s="1">
        <f>VLOOKUP(Closest_5_Trips!$A3,Closest_5!$A$3:$AB$544,COLUMN(Closest_5_Trips!Z1),0)</f>
        <v>0</v>
      </c>
      <c r="J3" s="1">
        <f>VLOOKUP(Closest_5_Trips!$A3,Closest_5!$A$3:$AB$544,COLUMN(Closest_5_Trips!AA1),0)</f>
        <v>0</v>
      </c>
      <c r="K3" s="1">
        <f>VLOOKUP(Closest_5_Trips!$A3,Closest_5!$A$3:$AB$544,COLUMN(Closest_5_Trips!AB1),0)</f>
        <v>0</v>
      </c>
    </row>
    <row r="4" spans="1:16" x14ac:dyDescent="0.3">
      <c r="A4">
        <v>502</v>
      </c>
      <c r="B4">
        <f>VLOOKUP(Closest_5!B4,'Station centroid'!$B:$C,2,0)</f>
        <v>573</v>
      </c>
      <c r="C4">
        <f>VLOOKUP(Closest_5!C4,'Station centroid'!$B:$C,2,0)</f>
        <v>5136</v>
      </c>
      <c r="D4">
        <f>VLOOKUP(Closest_5!D4,'Station centroid'!$B:$C,2,0)</f>
        <v>5010</v>
      </c>
      <c r="E4">
        <f>VLOOKUP(Closest_5!E4,'Station centroid'!$B:$C,2,0)</f>
        <v>5007</v>
      </c>
      <c r="F4">
        <f>VLOOKUP(Closest_5!F4,'Station centroid'!$B:$C,2,0)</f>
        <v>5002</v>
      </c>
      <c r="G4" s="1">
        <f ca="1">VLOOKUP(Closest_5_Trips!$A4,Closest_5!$A$3:$AB$544,COLUMN(Closest_5_Trips!X2),0)</f>
        <v>100</v>
      </c>
      <c r="H4" s="1">
        <f>VLOOKUP(Closest_5_Trips!$A4,Closest_5!$A$3:$AB$544,COLUMN(Closest_5_Trips!Y2),0)</f>
        <v>0</v>
      </c>
      <c r="I4" s="1">
        <f>VLOOKUP(Closest_5_Trips!$A4,Closest_5!$A$3:$AB$544,COLUMN(Closest_5_Trips!Z2),0)</f>
        <v>0</v>
      </c>
      <c r="J4" s="1">
        <f>VLOOKUP(Closest_5_Trips!$A4,Closest_5!$A$3:$AB$544,COLUMN(Closest_5_Trips!AA2),0)</f>
        <v>0</v>
      </c>
      <c r="K4" s="1">
        <f>VLOOKUP(Closest_5_Trips!$A4,Closest_5!$A$3:$AB$544,COLUMN(Closest_5_Trips!AB2),0)</f>
        <v>0</v>
      </c>
    </row>
    <row r="5" spans="1:16" x14ac:dyDescent="0.3">
      <c r="A5">
        <v>504</v>
      </c>
      <c r="B5">
        <f>VLOOKUP(Closest_5!B5,'Station centroid'!$B:$C,2,0)</f>
        <v>573</v>
      </c>
      <c r="C5">
        <f>VLOOKUP(Closest_5!C5,'Station centroid'!$B:$C,2,0)</f>
        <v>5136</v>
      </c>
      <c r="D5">
        <f>VLOOKUP(Closest_5!D5,'Station centroid'!$B:$C,2,0)</f>
        <v>5010</v>
      </c>
      <c r="E5">
        <f>VLOOKUP(Closest_5!E5,'Station centroid'!$B:$C,2,0)</f>
        <v>5007</v>
      </c>
      <c r="F5">
        <f>VLOOKUP(Closest_5!F5,'Station centroid'!$B:$C,2,0)</f>
        <v>5002</v>
      </c>
      <c r="G5" s="1">
        <f ca="1">VLOOKUP(Closest_5_Trips!$A5,Closest_5!$A$3:$AB$544,COLUMN(Closest_5_Trips!X3),0)</f>
        <v>100</v>
      </c>
      <c r="H5" s="1">
        <f>VLOOKUP(Closest_5_Trips!$A5,Closest_5!$A$3:$AB$544,COLUMN(Closest_5_Trips!Y3),0)</f>
        <v>0</v>
      </c>
      <c r="I5" s="1">
        <f>VLOOKUP(Closest_5_Trips!$A5,Closest_5!$A$3:$AB$544,COLUMN(Closest_5_Trips!Z3),0)</f>
        <v>0</v>
      </c>
      <c r="J5" s="1">
        <f>VLOOKUP(Closest_5_Trips!$A5,Closest_5!$A$3:$AB$544,COLUMN(Closest_5_Trips!AA3),0)</f>
        <v>0</v>
      </c>
      <c r="K5" s="1">
        <f>VLOOKUP(Closest_5_Trips!$A5,Closest_5!$A$3:$AB$544,COLUMN(Closest_5_Trips!AB3),0)</f>
        <v>0</v>
      </c>
    </row>
    <row r="6" spans="1:16" x14ac:dyDescent="0.3">
      <c r="A6">
        <v>505</v>
      </c>
      <c r="B6">
        <f>VLOOKUP(Closest_5!B6,'Station centroid'!$B:$C,2,0)</f>
        <v>573</v>
      </c>
      <c r="C6">
        <f>VLOOKUP(Closest_5!C6,'Station centroid'!$B:$C,2,0)</f>
        <v>5136</v>
      </c>
      <c r="D6">
        <f>VLOOKUP(Closest_5!D6,'Station centroid'!$B:$C,2,0)</f>
        <v>5010</v>
      </c>
      <c r="E6">
        <f>VLOOKUP(Closest_5!E6,'Station centroid'!$B:$C,2,0)</f>
        <v>5007</v>
      </c>
      <c r="F6">
        <f>VLOOKUP(Closest_5!F6,'Station centroid'!$B:$C,2,0)</f>
        <v>5002</v>
      </c>
      <c r="G6" s="1">
        <f ca="1">VLOOKUP(Closest_5_Trips!$A6,Closest_5!$A$3:$AB$544,COLUMN(Closest_5_Trips!X4),0)</f>
        <v>100</v>
      </c>
      <c r="H6" s="1">
        <f>VLOOKUP(Closest_5_Trips!$A6,Closest_5!$A$3:$AB$544,COLUMN(Closest_5_Trips!Y4),0)</f>
        <v>0</v>
      </c>
      <c r="I6" s="1">
        <f>VLOOKUP(Closest_5_Trips!$A6,Closest_5!$A$3:$AB$544,COLUMN(Closest_5_Trips!Z4),0)</f>
        <v>0</v>
      </c>
      <c r="J6" s="1">
        <f>VLOOKUP(Closest_5_Trips!$A6,Closest_5!$A$3:$AB$544,COLUMN(Closest_5_Trips!AA4),0)</f>
        <v>0</v>
      </c>
      <c r="K6" s="1">
        <f>VLOOKUP(Closest_5_Trips!$A6,Closest_5!$A$3:$AB$544,COLUMN(Closest_5_Trips!AB4),0)</f>
        <v>0</v>
      </c>
    </row>
    <row r="7" spans="1:16" x14ac:dyDescent="0.3">
      <c r="A7">
        <v>506</v>
      </c>
      <c r="B7">
        <f>VLOOKUP(Closest_5!B7,'Station centroid'!$B:$C,2,0)</f>
        <v>573</v>
      </c>
      <c r="C7">
        <f>VLOOKUP(Closest_5!C7,'Station centroid'!$B:$C,2,0)</f>
        <v>5136</v>
      </c>
      <c r="D7">
        <f>VLOOKUP(Closest_5!D7,'Station centroid'!$B:$C,2,0)</f>
        <v>5010</v>
      </c>
      <c r="E7">
        <f>VLOOKUP(Closest_5!E7,'Station centroid'!$B:$C,2,0)</f>
        <v>5007</v>
      </c>
      <c r="F7">
        <f>VLOOKUP(Closest_5!F7,'Station centroid'!$B:$C,2,0)</f>
        <v>5002</v>
      </c>
      <c r="G7" s="1">
        <f ca="1">VLOOKUP(Closest_5_Trips!$A7,Closest_5!$A$3:$AB$544,COLUMN(Closest_5_Trips!X5),0)</f>
        <v>100</v>
      </c>
      <c r="H7" s="1">
        <f>VLOOKUP(Closest_5_Trips!$A7,Closest_5!$A$3:$AB$544,COLUMN(Closest_5_Trips!Y5),0)</f>
        <v>0</v>
      </c>
      <c r="I7" s="1">
        <f>VLOOKUP(Closest_5_Trips!$A7,Closest_5!$A$3:$AB$544,COLUMN(Closest_5_Trips!Z5),0)</f>
        <v>0</v>
      </c>
      <c r="J7" s="1">
        <f>VLOOKUP(Closest_5_Trips!$A7,Closest_5!$A$3:$AB$544,COLUMN(Closest_5_Trips!AA5),0)</f>
        <v>0</v>
      </c>
      <c r="K7" s="1">
        <f>VLOOKUP(Closest_5_Trips!$A7,Closest_5!$A$3:$AB$544,COLUMN(Closest_5_Trips!AB5),0)</f>
        <v>0</v>
      </c>
    </row>
    <row r="8" spans="1:16" x14ac:dyDescent="0.3">
      <c r="A8">
        <v>509</v>
      </c>
      <c r="B8">
        <f>VLOOKUP(Closest_5!B8,'Station centroid'!$B:$C,2,0)</f>
        <v>573</v>
      </c>
      <c r="C8">
        <f>VLOOKUP(Closest_5!C8,'Station centroid'!$B:$C,2,0)</f>
        <v>5136</v>
      </c>
      <c r="D8">
        <f>VLOOKUP(Closest_5!D8,'Station centroid'!$B:$C,2,0)</f>
        <v>5010</v>
      </c>
      <c r="E8">
        <f>VLOOKUP(Closest_5!E8,'Station centroid'!$B:$C,2,0)</f>
        <v>5007</v>
      </c>
      <c r="F8">
        <f>VLOOKUP(Closest_5!F8,'Station centroid'!$B:$C,2,0)</f>
        <v>5002</v>
      </c>
      <c r="G8" s="1">
        <f ca="1">VLOOKUP(Closest_5_Trips!$A8,Closest_5!$A$3:$AB$544,COLUMN(Closest_5_Trips!X6),0)</f>
        <v>100</v>
      </c>
      <c r="H8" s="1">
        <f>VLOOKUP(Closest_5_Trips!$A8,Closest_5!$A$3:$AB$544,COLUMN(Closest_5_Trips!Y6),0)</f>
        <v>0</v>
      </c>
      <c r="I8" s="1">
        <f>VLOOKUP(Closest_5_Trips!$A8,Closest_5!$A$3:$AB$544,COLUMN(Closest_5_Trips!Z6),0)</f>
        <v>0</v>
      </c>
      <c r="J8" s="1">
        <f>VLOOKUP(Closest_5_Trips!$A8,Closest_5!$A$3:$AB$544,COLUMN(Closest_5_Trips!AA6),0)</f>
        <v>0</v>
      </c>
      <c r="K8" s="1">
        <f>VLOOKUP(Closest_5_Trips!$A8,Closest_5!$A$3:$AB$544,COLUMN(Closest_5_Trips!AB6),0)</f>
        <v>0</v>
      </c>
    </row>
    <row r="9" spans="1:16" x14ac:dyDescent="0.3">
      <c r="A9">
        <v>511</v>
      </c>
      <c r="B9">
        <f>VLOOKUP(Closest_5!B9,'Station centroid'!$B:$C,2,0)</f>
        <v>573</v>
      </c>
      <c r="C9">
        <f>VLOOKUP(Closest_5!C9,'Station centroid'!$B:$C,2,0)</f>
        <v>5136</v>
      </c>
      <c r="D9">
        <f>VLOOKUP(Closest_5!D9,'Station centroid'!$B:$C,2,0)</f>
        <v>5010</v>
      </c>
      <c r="E9">
        <f>VLOOKUP(Closest_5!E9,'Station centroid'!$B:$C,2,0)</f>
        <v>5007</v>
      </c>
      <c r="F9">
        <f>VLOOKUP(Closest_5!F9,'Station centroid'!$B:$C,2,0)</f>
        <v>5002</v>
      </c>
      <c r="G9" s="1">
        <f ca="1">VLOOKUP(Closest_5_Trips!$A9,Closest_5!$A$3:$AB$544,COLUMN(Closest_5_Trips!X7),0)</f>
        <v>100</v>
      </c>
      <c r="H9" s="1">
        <f>VLOOKUP(Closest_5_Trips!$A9,Closest_5!$A$3:$AB$544,COLUMN(Closest_5_Trips!Y7),0)</f>
        <v>0</v>
      </c>
      <c r="I9" s="1">
        <f>VLOOKUP(Closest_5_Trips!$A9,Closest_5!$A$3:$AB$544,COLUMN(Closest_5_Trips!Z7),0)</f>
        <v>0</v>
      </c>
      <c r="J9" s="1">
        <f>VLOOKUP(Closest_5_Trips!$A9,Closest_5!$A$3:$AB$544,COLUMN(Closest_5_Trips!AA7),0)</f>
        <v>0</v>
      </c>
      <c r="K9" s="1">
        <f>VLOOKUP(Closest_5_Trips!$A9,Closest_5!$A$3:$AB$544,COLUMN(Closest_5_Trips!AB7),0)</f>
        <v>0</v>
      </c>
    </row>
    <row r="10" spans="1:16" x14ac:dyDescent="0.3">
      <c r="A10">
        <v>512</v>
      </c>
      <c r="B10">
        <f>VLOOKUP(Closest_5!B10,'Station centroid'!$B:$C,2,0)</f>
        <v>573</v>
      </c>
      <c r="C10">
        <f>VLOOKUP(Closest_5!C10,'Station centroid'!$B:$C,2,0)</f>
        <v>5136</v>
      </c>
      <c r="D10">
        <f>VLOOKUP(Closest_5!D10,'Station centroid'!$B:$C,2,0)</f>
        <v>5010</v>
      </c>
      <c r="E10">
        <f>VLOOKUP(Closest_5!E10,'Station centroid'!$B:$C,2,0)</f>
        <v>5007</v>
      </c>
      <c r="F10">
        <f>VLOOKUP(Closest_5!F10,'Station centroid'!$B:$C,2,0)</f>
        <v>5002</v>
      </c>
      <c r="G10" s="1">
        <f ca="1">VLOOKUP(Closest_5_Trips!$A10,Closest_5!$A$3:$AB$544,COLUMN(Closest_5_Trips!X8),0)</f>
        <v>100</v>
      </c>
      <c r="H10" s="1">
        <f>VLOOKUP(Closest_5_Trips!$A10,Closest_5!$A$3:$AB$544,COLUMN(Closest_5_Trips!Y8),0)</f>
        <v>0</v>
      </c>
      <c r="I10" s="1">
        <f>VLOOKUP(Closest_5_Trips!$A10,Closest_5!$A$3:$AB$544,COLUMN(Closest_5_Trips!Z8),0)</f>
        <v>0</v>
      </c>
      <c r="J10" s="1">
        <f>VLOOKUP(Closest_5_Trips!$A10,Closest_5!$A$3:$AB$544,COLUMN(Closest_5_Trips!AA8),0)</f>
        <v>0</v>
      </c>
      <c r="K10" s="1">
        <f>VLOOKUP(Closest_5_Trips!$A10,Closest_5!$A$3:$AB$544,COLUMN(Closest_5_Trips!AB8),0)</f>
        <v>0</v>
      </c>
    </row>
    <row r="11" spans="1:16" x14ac:dyDescent="0.3">
      <c r="A11">
        <v>513</v>
      </c>
      <c r="B11">
        <f>VLOOKUP(Closest_5!B11,'Station centroid'!$B:$C,2,0)</f>
        <v>573</v>
      </c>
      <c r="C11">
        <f>VLOOKUP(Closest_5!C11,'Station centroid'!$B:$C,2,0)</f>
        <v>5136</v>
      </c>
      <c r="D11">
        <f>VLOOKUP(Closest_5!D11,'Station centroid'!$B:$C,2,0)</f>
        <v>5010</v>
      </c>
      <c r="E11">
        <f>VLOOKUP(Closest_5!E11,'Station centroid'!$B:$C,2,0)</f>
        <v>5007</v>
      </c>
      <c r="F11">
        <f>VLOOKUP(Closest_5!F11,'Station centroid'!$B:$C,2,0)</f>
        <v>5002</v>
      </c>
      <c r="G11" s="1">
        <f ca="1">VLOOKUP(Closest_5_Trips!$A11,Closest_5!$A$3:$AB$544,COLUMN(Closest_5_Trips!X9),0)</f>
        <v>100</v>
      </c>
      <c r="H11" s="1">
        <f>VLOOKUP(Closest_5_Trips!$A11,Closest_5!$A$3:$AB$544,COLUMN(Closest_5_Trips!Y9),0)</f>
        <v>0</v>
      </c>
      <c r="I11" s="1">
        <f>VLOOKUP(Closest_5_Trips!$A11,Closest_5!$A$3:$AB$544,COLUMN(Closest_5_Trips!Z9),0)</f>
        <v>0</v>
      </c>
      <c r="J11" s="1">
        <f>VLOOKUP(Closest_5_Trips!$A11,Closest_5!$A$3:$AB$544,COLUMN(Closest_5_Trips!AA9),0)</f>
        <v>0</v>
      </c>
      <c r="K11" s="1">
        <f>VLOOKUP(Closest_5_Trips!$A11,Closest_5!$A$3:$AB$544,COLUMN(Closest_5_Trips!AB9),0)</f>
        <v>0</v>
      </c>
    </row>
    <row r="12" spans="1:16" x14ac:dyDescent="0.3">
      <c r="A12">
        <v>514</v>
      </c>
      <c r="B12">
        <f>VLOOKUP(Closest_5!B12,'Station centroid'!$B:$C,2,0)</f>
        <v>573</v>
      </c>
      <c r="C12">
        <f>VLOOKUP(Closest_5!C12,'Station centroid'!$B:$C,2,0)</f>
        <v>5136</v>
      </c>
      <c r="D12">
        <f>VLOOKUP(Closest_5!D12,'Station centroid'!$B:$C,2,0)</f>
        <v>5010</v>
      </c>
      <c r="E12">
        <f>VLOOKUP(Closest_5!E12,'Station centroid'!$B:$C,2,0)</f>
        <v>5007</v>
      </c>
      <c r="F12">
        <f>VLOOKUP(Closest_5!F12,'Station centroid'!$B:$C,2,0)</f>
        <v>5002</v>
      </c>
      <c r="G12" s="1">
        <f ca="1">VLOOKUP(Closest_5_Trips!$A12,Closest_5!$A$3:$AB$544,COLUMN(Closest_5_Trips!X10),0)</f>
        <v>100</v>
      </c>
      <c r="H12" s="1">
        <f>VLOOKUP(Closest_5_Trips!$A12,Closest_5!$A$3:$AB$544,COLUMN(Closest_5_Trips!Y10),0)</f>
        <v>0</v>
      </c>
      <c r="I12" s="1">
        <f>VLOOKUP(Closest_5_Trips!$A12,Closest_5!$A$3:$AB$544,COLUMN(Closest_5_Trips!Z10),0)</f>
        <v>0</v>
      </c>
      <c r="J12" s="1">
        <f>VLOOKUP(Closest_5_Trips!$A12,Closest_5!$A$3:$AB$544,COLUMN(Closest_5_Trips!AA10),0)</f>
        <v>0</v>
      </c>
      <c r="K12" s="1">
        <f>VLOOKUP(Closest_5_Trips!$A12,Closest_5!$A$3:$AB$544,COLUMN(Closest_5_Trips!AB10),0)</f>
        <v>0</v>
      </c>
    </row>
    <row r="13" spans="1:16" x14ac:dyDescent="0.3">
      <c r="A13">
        <v>515</v>
      </c>
      <c r="B13">
        <f>VLOOKUP(Closest_5!B13,'Station centroid'!$B:$C,2,0)</f>
        <v>573</v>
      </c>
      <c r="C13">
        <f>VLOOKUP(Closest_5!C13,'Station centroid'!$B:$C,2,0)</f>
        <v>5136</v>
      </c>
      <c r="D13">
        <f>VLOOKUP(Closest_5!D13,'Station centroid'!$B:$C,2,0)</f>
        <v>5010</v>
      </c>
      <c r="E13">
        <f>VLOOKUP(Closest_5!E13,'Station centroid'!$B:$C,2,0)</f>
        <v>5007</v>
      </c>
      <c r="F13">
        <f>VLOOKUP(Closest_5!F13,'Station centroid'!$B:$C,2,0)</f>
        <v>5002</v>
      </c>
      <c r="G13" s="1">
        <f ca="1">VLOOKUP(Closest_5_Trips!$A13,Closest_5!$A$3:$AB$544,COLUMN(Closest_5_Trips!X11),0)</f>
        <v>100</v>
      </c>
      <c r="H13" s="1">
        <f>VLOOKUP(Closest_5_Trips!$A13,Closest_5!$A$3:$AB$544,COLUMN(Closest_5_Trips!Y11),0)</f>
        <v>0</v>
      </c>
      <c r="I13" s="1">
        <f>VLOOKUP(Closest_5_Trips!$A13,Closest_5!$A$3:$AB$544,COLUMN(Closest_5_Trips!Z11),0)</f>
        <v>0</v>
      </c>
      <c r="J13" s="1">
        <f>VLOOKUP(Closest_5_Trips!$A13,Closest_5!$A$3:$AB$544,COLUMN(Closest_5_Trips!AA11),0)</f>
        <v>0</v>
      </c>
      <c r="K13" s="1">
        <f>VLOOKUP(Closest_5_Trips!$A13,Closest_5!$A$3:$AB$544,COLUMN(Closest_5_Trips!AB11),0)</f>
        <v>0</v>
      </c>
    </row>
    <row r="14" spans="1:16" x14ac:dyDescent="0.3">
      <c r="A14">
        <v>516</v>
      </c>
      <c r="B14">
        <f>VLOOKUP(Closest_5!B14,'Station centroid'!$B:$C,2,0)</f>
        <v>573</v>
      </c>
      <c r="C14">
        <f>VLOOKUP(Closest_5!C14,'Station centroid'!$B:$C,2,0)</f>
        <v>5136</v>
      </c>
      <c r="D14">
        <f>VLOOKUP(Closest_5!D14,'Station centroid'!$B:$C,2,0)</f>
        <v>5010</v>
      </c>
      <c r="E14">
        <f>VLOOKUP(Closest_5!E14,'Station centroid'!$B:$C,2,0)</f>
        <v>5007</v>
      </c>
      <c r="F14">
        <f>VLOOKUP(Closest_5!F14,'Station centroid'!$B:$C,2,0)</f>
        <v>5002</v>
      </c>
      <c r="G14" s="1">
        <f ca="1">VLOOKUP(Closest_5_Trips!$A14,Closest_5!$A$3:$AB$544,COLUMN(Closest_5_Trips!X12),0)</f>
        <v>100</v>
      </c>
      <c r="H14" s="1">
        <f>VLOOKUP(Closest_5_Trips!$A14,Closest_5!$A$3:$AB$544,COLUMN(Closest_5_Trips!Y12),0)</f>
        <v>0</v>
      </c>
      <c r="I14" s="1">
        <f>VLOOKUP(Closest_5_Trips!$A14,Closest_5!$A$3:$AB$544,COLUMN(Closest_5_Trips!Z12),0)</f>
        <v>0</v>
      </c>
      <c r="J14" s="1">
        <f>VLOOKUP(Closest_5_Trips!$A14,Closest_5!$A$3:$AB$544,COLUMN(Closest_5_Trips!AA12),0)</f>
        <v>0</v>
      </c>
      <c r="K14" s="1">
        <f>VLOOKUP(Closest_5_Trips!$A14,Closest_5!$A$3:$AB$544,COLUMN(Closest_5_Trips!AB12),0)</f>
        <v>0</v>
      </c>
    </row>
    <row r="15" spans="1:16" x14ac:dyDescent="0.3">
      <c r="A15">
        <v>517</v>
      </c>
      <c r="B15">
        <f>VLOOKUP(Closest_5!B15,'Station centroid'!$B:$C,2,0)</f>
        <v>573</v>
      </c>
      <c r="C15">
        <f>VLOOKUP(Closest_5!C15,'Station centroid'!$B:$C,2,0)</f>
        <v>5136</v>
      </c>
      <c r="D15">
        <f>VLOOKUP(Closest_5!D15,'Station centroid'!$B:$C,2,0)</f>
        <v>5010</v>
      </c>
      <c r="E15">
        <f>VLOOKUP(Closest_5!E15,'Station centroid'!$B:$C,2,0)</f>
        <v>5007</v>
      </c>
      <c r="F15">
        <f>VLOOKUP(Closest_5!F15,'Station centroid'!$B:$C,2,0)</f>
        <v>5002</v>
      </c>
      <c r="G15" s="1">
        <f ca="1">VLOOKUP(Closest_5_Trips!$A15,Closest_5!$A$3:$AB$544,COLUMN(Closest_5_Trips!X13),0)</f>
        <v>100</v>
      </c>
      <c r="H15" s="1">
        <f>VLOOKUP(Closest_5_Trips!$A15,Closest_5!$A$3:$AB$544,COLUMN(Closest_5_Trips!Y13),0)</f>
        <v>0</v>
      </c>
      <c r="I15" s="1">
        <f>VLOOKUP(Closest_5_Trips!$A15,Closest_5!$A$3:$AB$544,COLUMN(Closest_5_Trips!Z13),0)</f>
        <v>0</v>
      </c>
      <c r="J15" s="1">
        <f>VLOOKUP(Closest_5_Trips!$A15,Closest_5!$A$3:$AB$544,COLUMN(Closest_5_Trips!AA13),0)</f>
        <v>0</v>
      </c>
      <c r="K15" s="1">
        <f>VLOOKUP(Closest_5_Trips!$A15,Closest_5!$A$3:$AB$544,COLUMN(Closest_5_Trips!AB13),0)</f>
        <v>0</v>
      </c>
    </row>
    <row r="16" spans="1:16" x14ac:dyDescent="0.3">
      <c r="A16">
        <v>519</v>
      </c>
      <c r="B16">
        <f>VLOOKUP(Closest_5!B16,'Station centroid'!$B:$C,2,0)</f>
        <v>573</v>
      </c>
      <c r="C16">
        <f>VLOOKUP(Closest_5!C16,'Station centroid'!$B:$C,2,0)</f>
        <v>5136</v>
      </c>
      <c r="D16">
        <f>VLOOKUP(Closest_5!D16,'Station centroid'!$B:$C,2,0)</f>
        <v>5010</v>
      </c>
      <c r="E16">
        <f>VLOOKUP(Closest_5!E16,'Station centroid'!$B:$C,2,0)</f>
        <v>5007</v>
      </c>
      <c r="F16">
        <f>VLOOKUP(Closest_5!F16,'Station centroid'!$B:$C,2,0)</f>
        <v>5002</v>
      </c>
      <c r="G16" s="1">
        <f ca="1">VLOOKUP(Closest_5_Trips!$A16,Closest_5!$A$3:$AB$544,COLUMN(Closest_5_Trips!X14),0)</f>
        <v>100</v>
      </c>
      <c r="H16" s="1">
        <f>VLOOKUP(Closest_5_Trips!$A16,Closest_5!$A$3:$AB$544,COLUMN(Closest_5_Trips!Y14),0)</f>
        <v>0</v>
      </c>
      <c r="I16" s="1">
        <f>VLOOKUP(Closest_5_Trips!$A16,Closest_5!$A$3:$AB$544,COLUMN(Closest_5_Trips!Z14),0)</f>
        <v>0</v>
      </c>
      <c r="J16" s="1">
        <f>VLOOKUP(Closest_5_Trips!$A16,Closest_5!$A$3:$AB$544,COLUMN(Closest_5_Trips!AA14),0)</f>
        <v>0</v>
      </c>
      <c r="K16" s="1">
        <f>VLOOKUP(Closest_5_Trips!$A16,Closest_5!$A$3:$AB$544,COLUMN(Closest_5_Trips!AB14),0)</f>
        <v>0</v>
      </c>
    </row>
    <row r="17" spans="1:11" x14ac:dyDescent="0.3">
      <c r="A17">
        <v>520</v>
      </c>
      <c r="B17">
        <f>VLOOKUP(Closest_5!B17,'Station centroid'!$B:$C,2,0)</f>
        <v>573</v>
      </c>
      <c r="C17">
        <f>VLOOKUP(Closest_5!C17,'Station centroid'!$B:$C,2,0)</f>
        <v>5136</v>
      </c>
      <c r="D17">
        <f>VLOOKUP(Closest_5!D17,'Station centroid'!$B:$C,2,0)</f>
        <v>5010</v>
      </c>
      <c r="E17">
        <f>VLOOKUP(Closest_5!E17,'Station centroid'!$B:$C,2,0)</f>
        <v>5007</v>
      </c>
      <c r="F17">
        <f>VLOOKUP(Closest_5!F17,'Station centroid'!$B:$C,2,0)</f>
        <v>5002</v>
      </c>
      <c r="G17" s="1">
        <f ca="1">VLOOKUP(Closest_5_Trips!$A17,Closest_5!$A$3:$AB$544,COLUMN(Closest_5_Trips!X15),0)</f>
        <v>100</v>
      </c>
      <c r="H17" s="1">
        <f>VLOOKUP(Closest_5_Trips!$A17,Closest_5!$A$3:$AB$544,COLUMN(Closest_5_Trips!Y15),0)</f>
        <v>0</v>
      </c>
      <c r="I17" s="1">
        <f>VLOOKUP(Closest_5_Trips!$A17,Closest_5!$A$3:$AB$544,COLUMN(Closest_5_Trips!Z15),0)</f>
        <v>0</v>
      </c>
      <c r="J17" s="1">
        <f>VLOOKUP(Closest_5_Trips!$A17,Closest_5!$A$3:$AB$544,COLUMN(Closest_5_Trips!AA15),0)</f>
        <v>0</v>
      </c>
      <c r="K17" s="1">
        <f>VLOOKUP(Closest_5_Trips!$A17,Closest_5!$A$3:$AB$544,COLUMN(Closest_5_Trips!AB15),0)</f>
        <v>0</v>
      </c>
    </row>
    <row r="18" spans="1:11" x14ac:dyDescent="0.3">
      <c r="A18">
        <v>521</v>
      </c>
      <c r="B18">
        <f>VLOOKUP(Closest_5!B18,'Station centroid'!$B:$C,2,0)</f>
        <v>573</v>
      </c>
      <c r="C18">
        <f>VLOOKUP(Closest_5!C18,'Station centroid'!$B:$C,2,0)</f>
        <v>5136</v>
      </c>
      <c r="D18">
        <f>VLOOKUP(Closest_5!D18,'Station centroid'!$B:$C,2,0)</f>
        <v>5010</v>
      </c>
      <c r="E18">
        <f>VLOOKUP(Closest_5!E18,'Station centroid'!$B:$C,2,0)</f>
        <v>5007</v>
      </c>
      <c r="F18">
        <f>VLOOKUP(Closest_5!F18,'Station centroid'!$B:$C,2,0)</f>
        <v>5002</v>
      </c>
      <c r="G18" s="1">
        <f ca="1">VLOOKUP(Closest_5_Trips!$A18,Closest_5!$A$3:$AB$544,COLUMN(Closest_5_Trips!X16),0)</f>
        <v>100</v>
      </c>
      <c r="H18" s="1">
        <f>VLOOKUP(Closest_5_Trips!$A18,Closest_5!$A$3:$AB$544,COLUMN(Closest_5_Trips!Y16),0)</f>
        <v>0</v>
      </c>
      <c r="I18" s="1">
        <f>VLOOKUP(Closest_5_Trips!$A18,Closest_5!$A$3:$AB$544,COLUMN(Closest_5_Trips!Z16),0)</f>
        <v>0</v>
      </c>
      <c r="J18" s="1">
        <f>VLOOKUP(Closest_5_Trips!$A18,Closest_5!$A$3:$AB$544,COLUMN(Closest_5_Trips!AA16),0)</f>
        <v>0</v>
      </c>
      <c r="K18" s="1">
        <f>VLOOKUP(Closest_5_Trips!$A18,Closest_5!$A$3:$AB$544,COLUMN(Closest_5_Trips!AB16),0)</f>
        <v>0</v>
      </c>
    </row>
    <row r="19" spans="1:11" x14ac:dyDescent="0.3">
      <c r="A19">
        <v>523</v>
      </c>
      <c r="B19">
        <f>VLOOKUP(Closest_5!B19,'Station centroid'!$B:$C,2,0)</f>
        <v>573</v>
      </c>
      <c r="C19">
        <f>VLOOKUP(Closest_5!C19,'Station centroid'!$B:$C,2,0)</f>
        <v>5136</v>
      </c>
      <c r="D19">
        <f>VLOOKUP(Closest_5!D19,'Station centroid'!$B:$C,2,0)</f>
        <v>5010</v>
      </c>
      <c r="E19">
        <f>VLOOKUP(Closest_5!E19,'Station centroid'!$B:$C,2,0)</f>
        <v>5007</v>
      </c>
      <c r="F19">
        <f>VLOOKUP(Closest_5!F19,'Station centroid'!$B:$C,2,0)</f>
        <v>5002</v>
      </c>
      <c r="G19" s="1">
        <f ca="1">VLOOKUP(Closest_5_Trips!$A19,Closest_5!$A$3:$AB$544,COLUMN(Closest_5_Trips!X17),0)</f>
        <v>100</v>
      </c>
      <c r="H19" s="1">
        <f>VLOOKUP(Closest_5_Trips!$A19,Closest_5!$A$3:$AB$544,COLUMN(Closest_5_Trips!Y17),0)</f>
        <v>0</v>
      </c>
      <c r="I19" s="1">
        <f>VLOOKUP(Closest_5_Trips!$A19,Closest_5!$A$3:$AB$544,COLUMN(Closest_5_Trips!Z17),0)</f>
        <v>0</v>
      </c>
      <c r="J19" s="1">
        <f>VLOOKUP(Closest_5_Trips!$A19,Closest_5!$A$3:$AB$544,COLUMN(Closest_5_Trips!AA17),0)</f>
        <v>0</v>
      </c>
      <c r="K19" s="1">
        <f>VLOOKUP(Closest_5_Trips!$A19,Closest_5!$A$3:$AB$544,COLUMN(Closest_5_Trips!AB17),0)</f>
        <v>0</v>
      </c>
    </row>
    <row r="20" spans="1:11" x14ac:dyDescent="0.3">
      <c r="A20">
        <v>524</v>
      </c>
      <c r="B20">
        <f>VLOOKUP(Closest_5!B20,'Station centroid'!$B:$C,2,0)</f>
        <v>573</v>
      </c>
      <c r="C20">
        <f>VLOOKUP(Closest_5!C20,'Station centroid'!$B:$C,2,0)</f>
        <v>5136</v>
      </c>
      <c r="D20">
        <f>VLOOKUP(Closest_5!D20,'Station centroid'!$B:$C,2,0)</f>
        <v>5010</v>
      </c>
      <c r="E20">
        <f>VLOOKUP(Closest_5!E20,'Station centroid'!$B:$C,2,0)</f>
        <v>5007</v>
      </c>
      <c r="F20">
        <f>VLOOKUP(Closest_5!F20,'Station centroid'!$B:$C,2,0)</f>
        <v>5002</v>
      </c>
      <c r="G20" s="1">
        <f ca="1">VLOOKUP(Closest_5_Trips!$A20,Closest_5!$A$3:$AB$544,COLUMN(Closest_5_Trips!X18),0)</f>
        <v>100</v>
      </c>
      <c r="H20" s="1">
        <f>VLOOKUP(Closest_5_Trips!$A20,Closest_5!$A$3:$AB$544,COLUMN(Closest_5_Trips!Y18),0)</f>
        <v>0</v>
      </c>
      <c r="I20" s="1">
        <f>VLOOKUP(Closest_5_Trips!$A20,Closest_5!$A$3:$AB$544,COLUMN(Closest_5_Trips!Z18),0)</f>
        <v>0</v>
      </c>
      <c r="J20" s="1">
        <f>VLOOKUP(Closest_5_Trips!$A20,Closest_5!$A$3:$AB$544,COLUMN(Closest_5_Trips!AA18),0)</f>
        <v>0</v>
      </c>
      <c r="K20" s="1">
        <f>VLOOKUP(Closest_5_Trips!$A20,Closest_5!$A$3:$AB$544,COLUMN(Closest_5_Trips!AB18),0)</f>
        <v>0</v>
      </c>
    </row>
    <row r="21" spans="1:11" x14ac:dyDescent="0.3">
      <c r="A21">
        <v>525</v>
      </c>
      <c r="B21">
        <f>VLOOKUP(Closest_5!B21,'Station centroid'!$B:$C,2,0)</f>
        <v>573</v>
      </c>
      <c r="C21">
        <f>VLOOKUP(Closest_5!C21,'Station centroid'!$B:$C,2,0)</f>
        <v>5136</v>
      </c>
      <c r="D21">
        <f>VLOOKUP(Closest_5!D21,'Station centroid'!$B:$C,2,0)</f>
        <v>5010</v>
      </c>
      <c r="E21">
        <f>VLOOKUP(Closest_5!E21,'Station centroid'!$B:$C,2,0)</f>
        <v>5007</v>
      </c>
      <c r="F21">
        <f>VLOOKUP(Closest_5!F21,'Station centroid'!$B:$C,2,0)</f>
        <v>5002</v>
      </c>
      <c r="G21" s="1">
        <f ca="1">VLOOKUP(Closest_5_Trips!$A21,Closest_5!$A$3:$AB$544,COLUMN(Closest_5_Trips!X19),0)</f>
        <v>100</v>
      </c>
      <c r="H21" s="1">
        <f>VLOOKUP(Closest_5_Trips!$A21,Closest_5!$A$3:$AB$544,COLUMN(Closest_5_Trips!Y19),0)</f>
        <v>0</v>
      </c>
      <c r="I21" s="1">
        <f>VLOOKUP(Closest_5_Trips!$A21,Closest_5!$A$3:$AB$544,COLUMN(Closest_5_Trips!Z19),0)</f>
        <v>0</v>
      </c>
      <c r="J21" s="1">
        <f>VLOOKUP(Closest_5_Trips!$A21,Closest_5!$A$3:$AB$544,COLUMN(Closest_5_Trips!AA19),0)</f>
        <v>0</v>
      </c>
      <c r="K21" s="1">
        <f>VLOOKUP(Closest_5_Trips!$A21,Closest_5!$A$3:$AB$544,COLUMN(Closest_5_Trips!AB19),0)</f>
        <v>0</v>
      </c>
    </row>
    <row r="22" spans="1:11" x14ac:dyDescent="0.3">
      <c r="A22">
        <v>526</v>
      </c>
      <c r="B22">
        <f>VLOOKUP(Closest_5!B22,'Station centroid'!$B:$C,2,0)</f>
        <v>573</v>
      </c>
      <c r="C22">
        <f>VLOOKUP(Closest_5!C22,'Station centroid'!$B:$C,2,0)</f>
        <v>5136</v>
      </c>
      <c r="D22">
        <f>VLOOKUP(Closest_5!D22,'Station centroid'!$B:$C,2,0)</f>
        <v>5010</v>
      </c>
      <c r="E22">
        <f>VLOOKUP(Closest_5!E22,'Station centroid'!$B:$C,2,0)</f>
        <v>5007</v>
      </c>
      <c r="F22">
        <f>VLOOKUP(Closest_5!F22,'Station centroid'!$B:$C,2,0)</f>
        <v>5002</v>
      </c>
      <c r="G22" s="1">
        <f ca="1">VLOOKUP(Closest_5_Trips!$A22,Closest_5!$A$3:$AB$544,COLUMN(Closest_5_Trips!X20),0)</f>
        <v>100</v>
      </c>
      <c r="H22" s="1">
        <f>VLOOKUP(Closest_5_Trips!$A22,Closest_5!$A$3:$AB$544,COLUMN(Closest_5_Trips!Y20),0)</f>
        <v>0</v>
      </c>
      <c r="I22" s="1">
        <f>VLOOKUP(Closest_5_Trips!$A22,Closest_5!$A$3:$AB$544,COLUMN(Closest_5_Trips!Z20),0)</f>
        <v>0</v>
      </c>
      <c r="J22" s="1">
        <f>VLOOKUP(Closest_5_Trips!$A22,Closest_5!$A$3:$AB$544,COLUMN(Closest_5_Trips!AA20),0)</f>
        <v>0</v>
      </c>
      <c r="K22" s="1">
        <f>VLOOKUP(Closest_5_Trips!$A22,Closest_5!$A$3:$AB$544,COLUMN(Closest_5_Trips!AB20),0)</f>
        <v>0</v>
      </c>
    </row>
    <row r="23" spans="1:11" x14ac:dyDescent="0.3">
      <c r="A23">
        <v>527</v>
      </c>
      <c r="B23">
        <f>VLOOKUP(Closest_5!B23,'Station centroid'!$B:$C,2,0)</f>
        <v>573</v>
      </c>
      <c r="C23">
        <f>VLOOKUP(Closest_5!C23,'Station centroid'!$B:$C,2,0)</f>
        <v>5136</v>
      </c>
      <c r="D23">
        <f>VLOOKUP(Closest_5!D23,'Station centroid'!$B:$C,2,0)</f>
        <v>5010</v>
      </c>
      <c r="E23">
        <f>VLOOKUP(Closest_5!E23,'Station centroid'!$B:$C,2,0)</f>
        <v>5007</v>
      </c>
      <c r="F23">
        <f>VLOOKUP(Closest_5!F23,'Station centroid'!$B:$C,2,0)</f>
        <v>5002</v>
      </c>
      <c r="G23" s="1">
        <f ca="1">VLOOKUP(Closest_5_Trips!$A23,Closest_5!$A$3:$AB$544,COLUMN(Closest_5_Trips!X21),0)</f>
        <v>100</v>
      </c>
      <c r="H23" s="1">
        <f>VLOOKUP(Closest_5_Trips!$A23,Closest_5!$A$3:$AB$544,COLUMN(Closest_5_Trips!Y21),0)</f>
        <v>0</v>
      </c>
      <c r="I23" s="1">
        <f>VLOOKUP(Closest_5_Trips!$A23,Closest_5!$A$3:$AB$544,COLUMN(Closest_5_Trips!Z21),0)</f>
        <v>0</v>
      </c>
      <c r="J23" s="1">
        <f>VLOOKUP(Closest_5_Trips!$A23,Closest_5!$A$3:$AB$544,COLUMN(Closest_5_Trips!AA21),0)</f>
        <v>0</v>
      </c>
      <c r="K23" s="1">
        <f>VLOOKUP(Closest_5_Trips!$A23,Closest_5!$A$3:$AB$544,COLUMN(Closest_5_Trips!AB21),0)</f>
        <v>0</v>
      </c>
    </row>
    <row r="24" spans="1:11" x14ac:dyDescent="0.3">
      <c r="A24">
        <v>528</v>
      </c>
      <c r="B24">
        <f>VLOOKUP(Closest_5!B24,'Station centroid'!$B:$C,2,0)</f>
        <v>573</v>
      </c>
      <c r="C24">
        <f>VLOOKUP(Closest_5!C24,'Station centroid'!$B:$C,2,0)</f>
        <v>5136</v>
      </c>
      <c r="D24">
        <f>VLOOKUP(Closest_5!D24,'Station centroid'!$B:$C,2,0)</f>
        <v>5010</v>
      </c>
      <c r="E24">
        <f>VLOOKUP(Closest_5!E24,'Station centroid'!$B:$C,2,0)</f>
        <v>5007</v>
      </c>
      <c r="F24">
        <f>VLOOKUP(Closest_5!F24,'Station centroid'!$B:$C,2,0)</f>
        <v>5002</v>
      </c>
      <c r="G24" s="1">
        <f ca="1">VLOOKUP(Closest_5_Trips!$A24,Closest_5!$A$3:$AB$544,COLUMN(Closest_5_Trips!X22),0)</f>
        <v>100</v>
      </c>
      <c r="H24" s="1">
        <f>VLOOKUP(Closest_5_Trips!$A24,Closest_5!$A$3:$AB$544,COLUMN(Closest_5_Trips!Y22),0)</f>
        <v>0</v>
      </c>
      <c r="I24" s="1">
        <f>VLOOKUP(Closest_5_Trips!$A24,Closest_5!$A$3:$AB$544,COLUMN(Closest_5_Trips!Z22),0)</f>
        <v>0</v>
      </c>
      <c r="J24" s="1">
        <f>VLOOKUP(Closest_5_Trips!$A24,Closest_5!$A$3:$AB$544,COLUMN(Closest_5_Trips!AA22),0)</f>
        <v>0</v>
      </c>
      <c r="K24" s="1">
        <f>VLOOKUP(Closest_5_Trips!$A24,Closest_5!$A$3:$AB$544,COLUMN(Closest_5_Trips!AB22),0)</f>
        <v>0</v>
      </c>
    </row>
    <row r="25" spans="1:11" x14ac:dyDescent="0.3">
      <c r="A25">
        <v>531</v>
      </c>
      <c r="B25">
        <f>VLOOKUP(Closest_5!B25,'Station centroid'!$B:$C,2,0)</f>
        <v>573</v>
      </c>
      <c r="C25">
        <f>VLOOKUP(Closest_5!C25,'Station centroid'!$B:$C,2,0)</f>
        <v>5136</v>
      </c>
      <c r="D25">
        <f>VLOOKUP(Closest_5!D25,'Station centroid'!$B:$C,2,0)</f>
        <v>5010</v>
      </c>
      <c r="E25">
        <f>VLOOKUP(Closest_5!E25,'Station centroid'!$B:$C,2,0)</f>
        <v>5007</v>
      </c>
      <c r="F25">
        <f>VLOOKUP(Closest_5!F25,'Station centroid'!$B:$C,2,0)</f>
        <v>5002</v>
      </c>
      <c r="G25" s="1">
        <f ca="1">VLOOKUP(Closest_5_Trips!$A25,Closest_5!$A$3:$AB$544,COLUMN(Closest_5_Trips!X23),0)</f>
        <v>100</v>
      </c>
      <c r="H25" s="1">
        <f>VLOOKUP(Closest_5_Trips!$A25,Closest_5!$A$3:$AB$544,COLUMN(Closest_5_Trips!Y23),0)</f>
        <v>0</v>
      </c>
      <c r="I25" s="1">
        <f>VLOOKUP(Closest_5_Trips!$A25,Closest_5!$A$3:$AB$544,COLUMN(Closest_5_Trips!Z23),0)</f>
        <v>0</v>
      </c>
      <c r="J25" s="1">
        <f>VLOOKUP(Closest_5_Trips!$A25,Closest_5!$A$3:$AB$544,COLUMN(Closest_5_Trips!AA23),0)</f>
        <v>0</v>
      </c>
      <c r="K25" s="1">
        <f>VLOOKUP(Closest_5_Trips!$A25,Closest_5!$A$3:$AB$544,COLUMN(Closest_5_Trips!AB23),0)</f>
        <v>0</v>
      </c>
    </row>
    <row r="26" spans="1:11" x14ac:dyDescent="0.3">
      <c r="A26">
        <v>532</v>
      </c>
      <c r="B26">
        <f>VLOOKUP(Closest_5!B26,'Station centroid'!$B:$C,2,0)</f>
        <v>573</v>
      </c>
      <c r="C26">
        <f>VLOOKUP(Closest_5!C26,'Station centroid'!$B:$C,2,0)</f>
        <v>5136</v>
      </c>
      <c r="D26">
        <f>VLOOKUP(Closest_5!D26,'Station centroid'!$B:$C,2,0)</f>
        <v>5010</v>
      </c>
      <c r="E26">
        <f>VLOOKUP(Closest_5!E26,'Station centroid'!$B:$C,2,0)</f>
        <v>5007</v>
      </c>
      <c r="F26">
        <f>VLOOKUP(Closest_5!F26,'Station centroid'!$B:$C,2,0)</f>
        <v>5002</v>
      </c>
      <c r="G26" s="1">
        <f ca="1">VLOOKUP(Closest_5_Trips!$A26,Closest_5!$A$3:$AB$544,COLUMN(Closest_5_Trips!X24),0)</f>
        <v>100</v>
      </c>
      <c r="H26" s="1">
        <f>VLOOKUP(Closest_5_Trips!$A26,Closest_5!$A$3:$AB$544,COLUMN(Closest_5_Trips!Y24),0)</f>
        <v>0</v>
      </c>
      <c r="I26" s="1">
        <f>VLOOKUP(Closest_5_Trips!$A26,Closest_5!$A$3:$AB$544,COLUMN(Closest_5_Trips!Z24),0)</f>
        <v>0</v>
      </c>
      <c r="J26" s="1">
        <f>VLOOKUP(Closest_5_Trips!$A26,Closest_5!$A$3:$AB$544,COLUMN(Closest_5_Trips!AA24),0)</f>
        <v>0</v>
      </c>
      <c r="K26" s="1">
        <f>VLOOKUP(Closest_5_Trips!$A26,Closest_5!$A$3:$AB$544,COLUMN(Closest_5_Trips!AB24),0)</f>
        <v>0</v>
      </c>
    </row>
    <row r="27" spans="1:11" x14ac:dyDescent="0.3">
      <c r="A27">
        <v>533</v>
      </c>
      <c r="B27">
        <f>VLOOKUP(Closest_5!B27,'Station centroid'!$B:$C,2,0)</f>
        <v>573</v>
      </c>
      <c r="C27">
        <f>VLOOKUP(Closest_5!C27,'Station centroid'!$B:$C,2,0)</f>
        <v>5136</v>
      </c>
      <c r="D27">
        <f>VLOOKUP(Closest_5!D27,'Station centroid'!$B:$C,2,0)</f>
        <v>5010</v>
      </c>
      <c r="E27">
        <f>VLOOKUP(Closest_5!E27,'Station centroid'!$B:$C,2,0)</f>
        <v>5007</v>
      </c>
      <c r="F27">
        <f>VLOOKUP(Closest_5!F27,'Station centroid'!$B:$C,2,0)</f>
        <v>5002</v>
      </c>
      <c r="G27" s="1">
        <f ca="1">VLOOKUP(Closest_5_Trips!$A27,Closest_5!$A$3:$AB$544,COLUMN(Closest_5_Trips!X25),0)</f>
        <v>100</v>
      </c>
      <c r="H27" s="1">
        <f>VLOOKUP(Closest_5_Trips!$A27,Closest_5!$A$3:$AB$544,COLUMN(Closest_5_Trips!Y25),0)</f>
        <v>0</v>
      </c>
      <c r="I27" s="1">
        <f>VLOOKUP(Closest_5_Trips!$A27,Closest_5!$A$3:$AB$544,COLUMN(Closest_5_Trips!Z25),0)</f>
        <v>0</v>
      </c>
      <c r="J27" s="1">
        <f>VLOOKUP(Closest_5_Trips!$A27,Closest_5!$A$3:$AB$544,COLUMN(Closest_5_Trips!AA25),0)</f>
        <v>0</v>
      </c>
      <c r="K27" s="1">
        <f>VLOOKUP(Closest_5_Trips!$A27,Closest_5!$A$3:$AB$544,COLUMN(Closest_5_Trips!AB25),0)</f>
        <v>0</v>
      </c>
    </row>
    <row r="28" spans="1:11" x14ac:dyDescent="0.3">
      <c r="A28">
        <v>534</v>
      </c>
      <c r="B28">
        <f>VLOOKUP(Closest_5!B28,'Station centroid'!$B:$C,2,0)</f>
        <v>573</v>
      </c>
      <c r="C28">
        <f>VLOOKUP(Closest_5!C28,'Station centroid'!$B:$C,2,0)</f>
        <v>5136</v>
      </c>
      <c r="D28">
        <f>VLOOKUP(Closest_5!D28,'Station centroid'!$B:$C,2,0)</f>
        <v>5010</v>
      </c>
      <c r="E28">
        <f>VLOOKUP(Closest_5!E28,'Station centroid'!$B:$C,2,0)</f>
        <v>5007</v>
      </c>
      <c r="F28">
        <f>VLOOKUP(Closest_5!F28,'Station centroid'!$B:$C,2,0)</f>
        <v>5002</v>
      </c>
      <c r="G28" s="1">
        <f ca="1">VLOOKUP(Closest_5_Trips!$A28,Closest_5!$A$3:$AB$544,COLUMN(Closest_5_Trips!X26),0)</f>
        <v>100</v>
      </c>
      <c r="H28" s="1">
        <f>VLOOKUP(Closest_5_Trips!$A28,Closest_5!$A$3:$AB$544,COLUMN(Closest_5_Trips!Y26),0)</f>
        <v>0</v>
      </c>
      <c r="I28" s="1">
        <f>VLOOKUP(Closest_5_Trips!$A28,Closest_5!$A$3:$AB$544,COLUMN(Closest_5_Trips!Z26),0)</f>
        <v>0</v>
      </c>
      <c r="J28" s="1">
        <f>VLOOKUP(Closest_5_Trips!$A28,Closest_5!$A$3:$AB$544,COLUMN(Closest_5_Trips!AA26),0)</f>
        <v>0</v>
      </c>
      <c r="K28" s="1">
        <f>VLOOKUP(Closest_5_Trips!$A28,Closest_5!$A$3:$AB$544,COLUMN(Closest_5_Trips!AB26),0)</f>
        <v>0</v>
      </c>
    </row>
    <row r="29" spans="1:11" x14ac:dyDescent="0.3">
      <c r="A29">
        <v>535</v>
      </c>
      <c r="B29">
        <f>VLOOKUP(Closest_5!B29,'Station centroid'!$B:$C,2,0)</f>
        <v>573</v>
      </c>
      <c r="C29">
        <f>VLOOKUP(Closest_5!C29,'Station centroid'!$B:$C,2,0)</f>
        <v>5136</v>
      </c>
      <c r="D29">
        <f>VLOOKUP(Closest_5!D29,'Station centroid'!$B:$C,2,0)</f>
        <v>5010</v>
      </c>
      <c r="E29">
        <f>VLOOKUP(Closest_5!E29,'Station centroid'!$B:$C,2,0)</f>
        <v>5007</v>
      </c>
      <c r="F29">
        <f>VLOOKUP(Closest_5!F29,'Station centroid'!$B:$C,2,0)</f>
        <v>5002</v>
      </c>
      <c r="G29" s="1">
        <f ca="1">VLOOKUP(Closest_5_Trips!$A29,Closest_5!$A$3:$AB$544,COLUMN(Closest_5_Trips!X27),0)</f>
        <v>100</v>
      </c>
      <c r="H29" s="1">
        <f>VLOOKUP(Closest_5_Trips!$A29,Closest_5!$A$3:$AB$544,COLUMN(Closest_5_Trips!Y27),0)</f>
        <v>0</v>
      </c>
      <c r="I29" s="1">
        <f>VLOOKUP(Closest_5_Trips!$A29,Closest_5!$A$3:$AB$544,COLUMN(Closest_5_Trips!Z27),0)</f>
        <v>0</v>
      </c>
      <c r="J29" s="1">
        <f>VLOOKUP(Closest_5_Trips!$A29,Closest_5!$A$3:$AB$544,COLUMN(Closest_5_Trips!AA27),0)</f>
        <v>0</v>
      </c>
      <c r="K29" s="1">
        <f>VLOOKUP(Closest_5_Trips!$A29,Closest_5!$A$3:$AB$544,COLUMN(Closest_5_Trips!AB27),0)</f>
        <v>0</v>
      </c>
    </row>
    <row r="30" spans="1:11" x14ac:dyDescent="0.3">
      <c r="A30">
        <v>536</v>
      </c>
      <c r="B30">
        <f>VLOOKUP(Closest_5!B30,'Station centroid'!$B:$C,2,0)</f>
        <v>573</v>
      </c>
      <c r="C30">
        <f>VLOOKUP(Closest_5!C30,'Station centroid'!$B:$C,2,0)</f>
        <v>5136</v>
      </c>
      <c r="D30">
        <f>VLOOKUP(Closest_5!D30,'Station centroid'!$B:$C,2,0)</f>
        <v>5010</v>
      </c>
      <c r="E30">
        <f>VLOOKUP(Closest_5!E30,'Station centroid'!$B:$C,2,0)</f>
        <v>5007</v>
      </c>
      <c r="F30">
        <f>VLOOKUP(Closest_5!F30,'Station centroid'!$B:$C,2,0)</f>
        <v>5002</v>
      </c>
      <c r="G30" s="1">
        <f ca="1">VLOOKUP(Closest_5_Trips!$A30,Closest_5!$A$3:$AB$544,COLUMN(Closest_5_Trips!X28),0)</f>
        <v>100</v>
      </c>
      <c r="H30" s="1">
        <f>VLOOKUP(Closest_5_Trips!$A30,Closest_5!$A$3:$AB$544,COLUMN(Closest_5_Trips!Y28),0)</f>
        <v>0</v>
      </c>
      <c r="I30" s="1">
        <f>VLOOKUP(Closest_5_Trips!$A30,Closest_5!$A$3:$AB$544,COLUMN(Closest_5_Trips!Z28),0)</f>
        <v>0</v>
      </c>
      <c r="J30" s="1">
        <f>VLOOKUP(Closest_5_Trips!$A30,Closest_5!$A$3:$AB$544,COLUMN(Closest_5_Trips!AA28),0)</f>
        <v>0</v>
      </c>
      <c r="K30" s="1">
        <f>VLOOKUP(Closest_5_Trips!$A30,Closest_5!$A$3:$AB$544,COLUMN(Closest_5_Trips!AB28),0)</f>
        <v>0</v>
      </c>
    </row>
    <row r="31" spans="1:11" x14ac:dyDescent="0.3">
      <c r="A31">
        <v>537</v>
      </c>
      <c r="B31">
        <f>VLOOKUP(Closest_5!B31,'Station centroid'!$B:$C,2,0)</f>
        <v>573</v>
      </c>
      <c r="C31">
        <f>VLOOKUP(Closest_5!C31,'Station centroid'!$B:$C,2,0)</f>
        <v>5136</v>
      </c>
      <c r="D31">
        <f>VLOOKUP(Closest_5!D31,'Station centroid'!$B:$C,2,0)</f>
        <v>5010</v>
      </c>
      <c r="E31">
        <f>VLOOKUP(Closest_5!E31,'Station centroid'!$B:$C,2,0)</f>
        <v>5007</v>
      </c>
      <c r="F31">
        <f>VLOOKUP(Closest_5!F31,'Station centroid'!$B:$C,2,0)</f>
        <v>5002</v>
      </c>
      <c r="G31" s="1">
        <f ca="1">VLOOKUP(Closest_5_Trips!$A31,Closest_5!$A$3:$AB$544,COLUMN(Closest_5_Trips!X29),0)</f>
        <v>100</v>
      </c>
      <c r="H31" s="1">
        <f>VLOOKUP(Closest_5_Trips!$A31,Closest_5!$A$3:$AB$544,COLUMN(Closest_5_Trips!Y29),0)</f>
        <v>0</v>
      </c>
      <c r="I31" s="1">
        <f>VLOOKUP(Closest_5_Trips!$A31,Closest_5!$A$3:$AB$544,COLUMN(Closest_5_Trips!Z29),0)</f>
        <v>0</v>
      </c>
      <c r="J31" s="1">
        <f>VLOOKUP(Closest_5_Trips!$A31,Closest_5!$A$3:$AB$544,COLUMN(Closest_5_Trips!AA29),0)</f>
        <v>0</v>
      </c>
      <c r="K31" s="1">
        <f>VLOOKUP(Closest_5_Trips!$A31,Closest_5!$A$3:$AB$544,COLUMN(Closest_5_Trips!AB29),0)</f>
        <v>0</v>
      </c>
    </row>
    <row r="32" spans="1:11" x14ac:dyDescent="0.3">
      <c r="A32">
        <v>538</v>
      </c>
      <c r="B32">
        <f>VLOOKUP(Closest_5!B32,'Station centroid'!$B:$C,2,0)</f>
        <v>573</v>
      </c>
      <c r="C32">
        <f>VLOOKUP(Closest_5!C32,'Station centroid'!$B:$C,2,0)</f>
        <v>5136</v>
      </c>
      <c r="D32">
        <f>VLOOKUP(Closest_5!D32,'Station centroid'!$B:$C,2,0)</f>
        <v>5010</v>
      </c>
      <c r="E32">
        <f>VLOOKUP(Closest_5!E32,'Station centroid'!$B:$C,2,0)</f>
        <v>5007</v>
      </c>
      <c r="F32">
        <f>VLOOKUP(Closest_5!F32,'Station centroid'!$B:$C,2,0)</f>
        <v>5002</v>
      </c>
      <c r="G32" s="1">
        <f ca="1">VLOOKUP(Closest_5_Trips!$A32,Closest_5!$A$3:$AB$544,COLUMN(Closest_5_Trips!X30),0)</f>
        <v>100</v>
      </c>
      <c r="H32" s="1">
        <f>VLOOKUP(Closest_5_Trips!$A32,Closest_5!$A$3:$AB$544,COLUMN(Closest_5_Trips!Y30),0)</f>
        <v>0</v>
      </c>
      <c r="I32" s="1">
        <f>VLOOKUP(Closest_5_Trips!$A32,Closest_5!$A$3:$AB$544,COLUMN(Closest_5_Trips!Z30),0)</f>
        <v>0</v>
      </c>
      <c r="J32" s="1">
        <f>VLOOKUP(Closest_5_Trips!$A32,Closest_5!$A$3:$AB$544,COLUMN(Closest_5_Trips!AA30),0)</f>
        <v>0</v>
      </c>
      <c r="K32" s="1">
        <f>VLOOKUP(Closest_5_Trips!$A32,Closest_5!$A$3:$AB$544,COLUMN(Closest_5_Trips!AB30),0)</f>
        <v>0</v>
      </c>
    </row>
    <row r="33" spans="1:11" x14ac:dyDescent="0.3">
      <c r="A33">
        <v>539</v>
      </c>
      <c r="B33">
        <f>VLOOKUP(Closest_5!B33,'Station centroid'!$B:$C,2,0)</f>
        <v>573</v>
      </c>
      <c r="C33">
        <f>VLOOKUP(Closest_5!C33,'Station centroid'!$B:$C,2,0)</f>
        <v>5136</v>
      </c>
      <c r="D33">
        <f>VLOOKUP(Closest_5!D33,'Station centroid'!$B:$C,2,0)</f>
        <v>5010</v>
      </c>
      <c r="E33">
        <f>VLOOKUP(Closest_5!E33,'Station centroid'!$B:$C,2,0)</f>
        <v>5007</v>
      </c>
      <c r="F33">
        <f>VLOOKUP(Closest_5!F33,'Station centroid'!$B:$C,2,0)</f>
        <v>5002</v>
      </c>
      <c r="G33" s="1">
        <f ca="1">VLOOKUP(Closest_5_Trips!$A33,Closest_5!$A$3:$AB$544,COLUMN(Closest_5_Trips!X31),0)</f>
        <v>100</v>
      </c>
      <c r="H33" s="1">
        <f>VLOOKUP(Closest_5_Trips!$A33,Closest_5!$A$3:$AB$544,COLUMN(Closest_5_Trips!Y31),0)</f>
        <v>0</v>
      </c>
      <c r="I33" s="1">
        <f>VLOOKUP(Closest_5_Trips!$A33,Closest_5!$A$3:$AB$544,COLUMN(Closest_5_Trips!Z31),0)</f>
        <v>0</v>
      </c>
      <c r="J33" s="1">
        <f>VLOOKUP(Closest_5_Trips!$A33,Closest_5!$A$3:$AB$544,COLUMN(Closest_5_Trips!AA31),0)</f>
        <v>0</v>
      </c>
      <c r="K33" s="1">
        <f>VLOOKUP(Closest_5_Trips!$A33,Closest_5!$A$3:$AB$544,COLUMN(Closest_5_Trips!AB31),0)</f>
        <v>0</v>
      </c>
    </row>
    <row r="34" spans="1:11" x14ac:dyDescent="0.3">
      <c r="A34">
        <v>540</v>
      </c>
      <c r="B34">
        <f>VLOOKUP(Closest_5!B34,'Station centroid'!$B:$C,2,0)</f>
        <v>573</v>
      </c>
      <c r="C34">
        <f>VLOOKUP(Closest_5!C34,'Station centroid'!$B:$C,2,0)</f>
        <v>5136</v>
      </c>
      <c r="D34">
        <f>VLOOKUP(Closest_5!D34,'Station centroid'!$B:$C,2,0)</f>
        <v>5010</v>
      </c>
      <c r="E34">
        <f>VLOOKUP(Closest_5!E34,'Station centroid'!$B:$C,2,0)</f>
        <v>5007</v>
      </c>
      <c r="F34">
        <f>VLOOKUP(Closest_5!F34,'Station centroid'!$B:$C,2,0)</f>
        <v>5002</v>
      </c>
      <c r="G34" s="1">
        <f ca="1">VLOOKUP(Closest_5_Trips!$A34,Closest_5!$A$3:$AB$544,COLUMN(Closest_5_Trips!X32),0)</f>
        <v>100</v>
      </c>
      <c r="H34" s="1">
        <f>VLOOKUP(Closest_5_Trips!$A34,Closest_5!$A$3:$AB$544,COLUMN(Closest_5_Trips!Y32),0)</f>
        <v>0</v>
      </c>
      <c r="I34" s="1">
        <f>VLOOKUP(Closest_5_Trips!$A34,Closest_5!$A$3:$AB$544,COLUMN(Closest_5_Trips!Z32),0)</f>
        <v>0</v>
      </c>
      <c r="J34" s="1">
        <f>VLOOKUP(Closest_5_Trips!$A34,Closest_5!$A$3:$AB$544,COLUMN(Closest_5_Trips!AA32),0)</f>
        <v>0</v>
      </c>
      <c r="K34" s="1">
        <f>VLOOKUP(Closest_5_Trips!$A34,Closest_5!$A$3:$AB$544,COLUMN(Closest_5_Trips!AB32),0)</f>
        <v>0</v>
      </c>
    </row>
    <row r="35" spans="1:11" x14ac:dyDescent="0.3">
      <c r="A35">
        <v>541</v>
      </c>
      <c r="B35">
        <f>VLOOKUP(Closest_5!B35,'Station centroid'!$B:$C,2,0)</f>
        <v>573</v>
      </c>
      <c r="C35">
        <f>VLOOKUP(Closest_5!C35,'Station centroid'!$B:$C,2,0)</f>
        <v>5136</v>
      </c>
      <c r="D35">
        <f>VLOOKUP(Closest_5!D35,'Station centroid'!$B:$C,2,0)</f>
        <v>5010</v>
      </c>
      <c r="E35">
        <f>VLOOKUP(Closest_5!E35,'Station centroid'!$B:$C,2,0)</f>
        <v>5007</v>
      </c>
      <c r="F35">
        <f>VLOOKUP(Closest_5!F35,'Station centroid'!$B:$C,2,0)</f>
        <v>5002</v>
      </c>
      <c r="G35" s="1">
        <f ca="1">VLOOKUP(Closest_5_Trips!$A35,Closest_5!$A$3:$AB$544,COLUMN(Closest_5_Trips!X33),0)</f>
        <v>100</v>
      </c>
      <c r="H35" s="1">
        <f>VLOOKUP(Closest_5_Trips!$A35,Closest_5!$A$3:$AB$544,COLUMN(Closest_5_Trips!Y33),0)</f>
        <v>0</v>
      </c>
      <c r="I35" s="1">
        <f>VLOOKUP(Closest_5_Trips!$A35,Closest_5!$A$3:$AB$544,COLUMN(Closest_5_Trips!Z33),0)</f>
        <v>0</v>
      </c>
      <c r="J35" s="1">
        <f>VLOOKUP(Closest_5_Trips!$A35,Closest_5!$A$3:$AB$544,COLUMN(Closest_5_Trips!AA33),0)</f>
        <v>0</v>
      </c>
      <c r="K35" s="1">
        <f>VLOOKUP(Closest_5_Trips!$A35,Closest_5!$A$3:$AB$544,COLUMN(Closest_5_Trips!AB33),0)</f>
        <v>0</v>
      </c>
    </row>
    <row r="36" spans="1:11" x14ac:dyDescent="0.3">
      <c r="A36">
        <v>542</v>
      </c>
      <c r="B36">
        <f>VLOOKUP(Closest_5!B36,'Station centroid'!$B:$C,2,0)</f>
        <v>573</v>
      </c>
      <c r="C36">
        <f>VLOOKUP(Closest_5!C36,'Station centroid'!$B:$C,2,0)</f>
        <v>5136</v>
      </c>
      <c r="D36">
        <f>VLOOKUP(Closest_5!D36,'Station centroid'!$B:$C,2,0)</f>
        <v>5010</v>
      </c>
      <c r="E36">
        <f>VLOOKUP(Closest_5!E36,'Station centroid'!$B:$C,2,0)</f>
        <v>5007</v>
      </c>
      <c r="F36">
        <f>VLOOKUP(Closest_5!F36,'Station centroid'!$B:$C,2,0)</f>
        <v>5002</v>
      </c>
      <c r="G36" s="1">
        <f ca="1">VLOOKUP(Closest_5_Trips!$A36,Closest_5!$A$3:$AB$544,COLUMN(Closest_5_Trips!X34),0)</f>
        <v>100</v>
      </c>
      <c r="H36" s="1">
        <f>VLOOKUP(Closest_5_Trips!$A36,Closest_5!$A$3:$AB$544,COLUMN(Closest_5_Trips!Y34),0)</f>
        <v>0</v>
      </c>
      <c r="I36" s="1">
        <f>VLOOKUP(Closest_5_Trips!$A36,Closest_5!$A$3:$AB$544,COLUMN(Closest_5_Trips!Z34),0)</f>
        <v>0</v>
      </c>
      <c r="J36" s="1">
        <f>VLOOKUP(Closest_5_Trips!$A36,Closest_5!$A$3:$AB$544,COLUMN(Closest_5_Trips!AA34),0)</f>
        <v>0</v>
      </c>
      <c r="K36" s="1">
        <f>VLOOKUP(Closest_5_Trips!$A36,Closest_5!$A$3:$AB$544,COLUMN(Closest_5_Trips!AB34),0)</f>
        <v>0</v>
      </c>
    </row>
    <row r="37" spans="1:11" x14ac:dyDescent="0.3">
      <c r="A37">
        <v>543</v>
      </c>
      <c r="B37">
        <f>VLOOKUP(Closest_5!B37,'Station centroid'!$B:$C,2,0)</f>
        <v>573</v>
      </c>
      <c r="C37">
        <f>VLOOKUP(Closest_5!C37,'Station centroid'!$B:$C,2,0)</f>
        <v>5136</v>
      </c>
      <c r="D37">
        <f>VLOOKUP(Closest_5!D37,'Station centroid'!$B:$C,2,0)</f>
        <v>5010</v>
      </c>
      <c r="E37">
        <f>VLOOKUP(Closest_5!E37,'Station centroid'!$B:$C,2,0)</f>
        <v>5007</v>
      </c>
      <c r="F37">
        <f>VLOOKUP(Closest_5!F37,'Station centroid'!$B:$C,2,0)</f>
        <v>5002</v>
      </c>
      <c r="G37" s="1">
        <f ca="1">VLOOKUP(Closest_5_Trips!$A37,Closest_5!$A$3:$AB$544,COLUMN(Closest_5_Trips!X35),0)</f>
        <v>100</v>
      </c>
      <c r="H37" s="1">
        <f>VLOOKUP(Closest_5_Trips!$A37,Closest_5!$A$3:$AB$544,COLUMN(Closest_5_Trips!Y35),0)</f>
        <v>0</v>
      </c>
      <c r="I37" s="1">
        <f>VLOOKUP(Closest_5_Trips!$A37,Closest_5!$A$3:$AB$544,COLUMN(Closest_5_Trips!Z35),0)</f>
        <v>0</v>
      </c>
      <c r="J37" s="1">
        <f>VLOOKUP(Closest_5_Trips!$A37,Closest_5!$A$3:$AB$544,COLUMN(Closest_5_Trips!AA35),0)</f>
        <v>0</v>
      </c>
      <c r="K37" s="1">
        <f>VLOOKUP(Closest_5_Trips!$A37,Closest_5!$A$3:$AB$544,COLUMN(Closest_5_Trips!AB35),0)</f>
        <v>0</v>
      </c>
    </row>
    <row r="38" spans="1:11" x14ac:dyDescent="0.3">
      <c r="A38">
        <v>544</v>
      </c>
      <c r="B38">
        <f>VLOOKUP(Closest_5!B38,'Station centroid'!$B:$C,2,0)</f>
        <v>573</v>
      </c>
      <c r="C38">
        <f>VLOOKUP(Closest_5!C38,'Station centroid'!$B:$C,2,0)</f>
        <v>5136</v>
      </c>
      <c r="D38">
        <f>VLOOKUP(Closest_5!D38,'Station centroid'!$B:$C,2,0)</f>
        <v>5010</v>
      </c>
      <c r="E38">
        <f>VLOOKUP(Closest_5!E38,'Station centroid'!$B:$C,2,0)</f>
        <v>5007</v>
      </c>
      <c r="F38">
        <f>VLOOKUP(Closest_5!F38,'Station centroid'!$B:$C,2,0)</f>
        <v>5002</v>
      </c>
      <c r="G38" s="1">
        <f ca="1">VLOOKUP(Closest_5_Trips!$A38,Closest_5!$A$3:$AB$544,COLUMN(Closest_5_Trips!X36),0)</f>
        <v>100</v>
      </c>
      <c r="H38" s="1">
        <f>VLOOKUP(Closest_5_Trips!$A38,Closest_5!$A$3:$AB$544,COLUMN(Closest_5_Trips!Y36),0)</f>
        <v>0</v>
      </c>
      <c r="I38" s="1">
        <f>VLOOKUP(Closest_5_Trips!$A38,Closest_5!$A$3:$AB$544,COLUMN(Closest_5_Trips!Z36),0)</f>
        <v>0</v>
      </c>
      <c r="J38" s="1">
        <f>VLOOKUP(Closest_5_Trips!$A38,Closest_5!$A$3:$AB$544,COLUMN(Closest_5_Trips!AA36),0)</f>
        <v>0</v>
      </c>
      <c r="K38" s="1">
        <f>VLOOKUP(Closest_5_Trips!$A38,Closest_5!$A$3:$AB$544,COLUMN(Closest_5_Trips!AB36),0)</f>
        <v>0</v>
      </c>
    </row>
    <row r="39" spans="1:11" x14ac:dyDescent="0.3">
      <c r="A39">
        <v>545</v>
      </c>
      <c r="B39">
        <f>VLOOKUP(Closest_5!B39,'Station centroid'!$B:$C,2,0)</f>
        <v>573</v>
      </c>
      <c r="C39">
        <f>VLOOKUP(Closest_5!C39,'Station centroid'!$B:$C,2,0)</f>
        <v>5136</v>
      </c>
      <c r="D39">
        <f>VLOOKUP(Closest_5!D39,'Station centroid'!$B:$C,2,0)</f>
        <v>5010</v>
      </c>
      <c r="E39">
        <f>VLOOKUP(Closest_5!E39,'Station centroid'!$B:$C,2,0)</f>
        <v>5007</v>
      </c>
      <c r="F39">
        <f>VLOOKUP(Closest_5!F39,'Station centroid'!$B:$C,2,0)</f>
        <v>5002</v>
      </c>
      <c r="G39" s="1">
        <f ca="1">VLOOKUP(Closest_5_Trips!$A39,Closest_5!$A$3:$AB$544,COLUMN(Closest_5_Trips!X37),0)</f>
        <v>100</v>
      </c>
      <c r="H39" s="1">
        <f>VLOOKUP(Closest_5_Trips!$A39,Closest_5!$A$3:$AB$544,COLUMN(Closest_5_Trips!Y37),0)</f>
        <v>0</v>
      </c>
      <c r="I39" s="1">
        <f>VLOOKUP(Closest_5_Trips!$A39,Closest_5!$A$3:$AB$544,COLUMN(Closest_5_Trips!Z37),0)</f>
        <v>0</v>
      </c>
      <c r="J39" s="1">
        <f>VLOOKUP(Closest_5_Trips!$A39,Closest_5!$A$3:$AB$544,COLUMN(Closest_5_Trips!AA37),0)</f>
        <v>0</v>
      </c>
      <c r="K39" s="1">
        <f>VLOOKUP(Closest_5_Trips!$A39,Closest_5!$A$3:$AB$544,COLUMN(Closest_5_Trips!AB37),0)</f>
        <v>0</v>
      </c>
    </row>
    <row r="40" spans="1:11" x14ac:dyDescent="0.3">
      <c r="A40">
        <v>546</v>
      </c>
      <c r="B40">
        <f>VLOOKUP(Closest_5!B40,'Station centroid'!$B:$C,2,0)</f>
        <v>573</v>
      </c>
      <c r="C40">
        <f>VLOOKUP(Closest_5!C40,'Station centroid'!$B:$C,2,0)</f>
        <v>5136</v>
      </c>
      <c r="D40">
        <f>VLOOKUP(Closest_5!D40,'Station centroid'!$B:$C,2,0)</f>
        <v>5010</v>
      </c>
      <c r="E40">
        <f>VLOOKUP(Closest_5!E40,'Station centroid'!$B:$C,2,0)</f>
        <v>5007</v>
      </c>
      <c r="F40">
        <f>VLOOKUP(Closest_5!F40,'Station centroid'!$B:$C,2,0)</f>
        <v>5002</v>
      </c>
      <c r="G40" s="1">
        <f ca="1">VLOOKUP(Closest_5_Trips!$A40,Closest_5!$A$3:$AB$544,COLUMN(Closest_5_Trips!X38),0)</f>
        <v>100</v>
      </c>
      <c r="H40" s="1">
        <f>VLOOKUP(Closest_5_Trips!$A40,Closest_5!$A$3:$AB$544,COLUMN(Closest_5_Trips!Y38),0)</f>
        <v>0</v>
      </c>
      <c r="I40" s="1">
        <f>VLOOKUP(Closest_5_Trips!$A40,Closest_5!$A$3:$AB$544,COLUMN(Closest_5_Trips!Z38),0)</f>
        <v>0</v>
      </c>
      <c r="J40" s="1">
        <f>VLOOKUP(Closest_5_Trips!$A40,Closest_5!$A$3:$AB$544,COLUMN(Closest_5_Trips!AA38),0)</f>
        <v>0</v>
      </c>
      <c r="K40" s="1">
        <f>VLOOKUP(Closest_5_Trips!$A40,Closest_5!$A$3:$AB$544,COLUMN(Closest_5_Trips!AB38),0)</f>
        <v>0</v>
      </c>
    </row>
    <row r="41" spans="1:11" x14ac:dyDescent="0.3">
      <c r="A41">
        <v>547</v>
      </c>
      <c r="B41">
        <f>VLOOKUP(Closest_5!B41,'Station centroid'!$B:$C,2,0)</f>
        <v>573</v>
      </c>
      <c r="C41">
        <f>VLOOKUP(Closest_5!C41,'Station centroid'!$B:$C,2,0)</f>
        <v>5136</v>
      </c>
      <c r="D41">
        <f>VLOOKUP(Closest_5!D41,'Station centroid'!$B:$C,2,0)</f>
        <v>5010</v>
      </c>
      <c r="E41">
        <f>VLOOKUP(Closest_5!E41,'Station centroid'!$B:$C,2,0)</f>
        <v>5007</v>
      </c>
      <c r="F41">
        <f>VLOOKUP(Closest_5!F41,'Station centroid'!$B:$C,2,0)</f>
        <v>5002</v>
      </c>
      <c r="G41" s="1">
        <f ca="1">VLOOKUP(Closest_5_Trips!$A41,Closest_5!$A$3:$AB$544,COLUMN(Closest_5_Trips!X39),0)</f>
        <v>100</v>
      </c>
      <c r="H41" s="1">
        <f>VLOOKUP(Closest_5_Trips!$A41,Closest_5!$A$3:$AB$544,COLUMN(Closest_5_Trips!Y39),0)</f>
        <v>0</v>
      </c>
      <c r="I41" s="1">
        <f>VLOOKUP(Closest_5_Trips!$A41,Closest_5!$A$3:$AB$544,COLUMN(Closest_5_Trips!Z39),0)</f>
        <v>0</v>
      </c>
      <c r="J41" s="1">
        <f>VLOOKUP(Closest_5_Trips!$A41,Closest_5!$A$3:$AB$544,COLUMN(Closest_5_Trips!AA39),0)</f>
        <v>0</v>
      </c>
      <c r="K41" s="1">
        <f>VLOOKUP(Closest_5_Trips!$A41,Closest_5!$A$3:$AB$544,COLUMN(Closest_5_Trips!AB39),0)</f>
        <v>0</v>
      </c>
    </row>
    <row r="42" spans="1:11" x14ac:dyDescent="0.3">
      <c r="A42">
        <v>548</v>
      </c>
      <c r="B42">
        <f>VLOOKUP(Closest_5!B42,'Station centroid'!$B:$C,2,0)</f>
        <v>573</v>
      </c>
      <c r="C42">
        <f>VLOOKUP(Closest_5!C42,'Station centroid'!$B:$C,2,0)</f>
        <v>5136</v>
      </c>
      <c r="D42">
        <f>VLOOKUP(Closest_5!D42,'Station centroid'!$B:$C,2,0)</f>
        <v>5010</v>
      </c>
      <c r="E42">
        <f>VLOOKUP(Closest_5!E42,'Station centroid'!$B:$C,2,0)</f>
        <v>5007</v>
      </c>
      <c r="F42">
        <f>VLOOKUP(Closest_5!F42,'Station centroid'!$B:$C,2,0)</f>
        <v>5002</v>
      </c>
      <c r="G42" s="1">
        <f ca="1">VLOOKUP(Closest_5_Trips!$A42,Closest_5!$A$3:$AB$544,COLUMN(Closest_5_Trips!X40),0)</f>
        <v>100</v>
      </c>
      <c r="H42" s="1">
        <f>VLOOKUP(Closest_5_Trips!$A42,Closest_5!$A$3:$AB$544,COLUMN(Closest_5_Trips!Y40),0)</f>
        <v>0</v>
      </c>
      <c r="I42" s="1">
        <f>VLOOKUP(Closest_5_Trips!$A42,Closest_5!$A$3:$AB$544,COLUMN(Closest_5_Trips!Z40),0)</f>
        <v>0</v>
      </c>
      <c r="J42" s="1">
        <f>VLOOKUP(Closest_5_Trips!$A42,Closest_5!$A$3:$AB$544,COLUMN(Closest_5_Trips!AA40),0)</f>
        <v>0</v>
      </c>
      <c r="K42" s="1">
        <f>VLOOKUP(Closest_5_Trips!$A42,Closest_5!$A$3:$AB$544,COLUMN(Closest_5_Trips!AB40),0)</f>
        <v>0</v>
      </c>
    </row>
    <row r="43" spans="1:11" x14ac:dyDescent="0.3">
      <c r="A43">
        <v>551</v>
      </c>
      <c r="B43">
        <f>VLOOKUP(Closest_5!B43,'Station centroid'!$B:$C,2,0)</f>
        <v>573</v>
      </c>
      <c r="C43">
        <f>VLOOKUP(Closest_5!C43,'Station centroid'!$B:$C,2,0)</f>
        <v>5136</v>
      </c>
      <c r="D43">
        <f>VLOOKUP(Closest_5!D43,'Station centroid'!$B:$C,2,0)</f>
        <v>5010</v>
      </c>
      <c r="E43">
        <f>VLOOKUP(Closest_5!E43,'Station centroid'!$B:$C,2,0)</f>
        <v>5007</v>
      </c>
      <c r="F43">
        <f>VLOOKUP(Closest_5!F43,'Station centroid'!$B:$C,2,0)</f>
        <v>5002</v>
      </c>
      <c r="G43" s="1">
        <f ca="1">VLOOKUP(Closest_5_Trips!$A43,Closest_5!$A$3:$AB$544,COLUMN(Closest_5_Trips!X41),0)</f>
        <v>100</v>
      </c>
      <c r="H43" s="1">
        <f>VLOOKUP(Closest_5_Trips!$A43,Closest_5!$A$3:$AB$544,COLUMN(Closest_5_Trips!Y41),0)</f>
        <v>0</v>
      </c>
      <c r="I43" s="1">
        <f>VLOOKUP(Closest_5_Trips!$A43,Closest_5!$A$3:$AB$544,COLUMN(Closest_5_Trips!Z41),0)</f>
        <v>0</v>
      </c>
      <c r="J43" s="1">
        <f>VLOOKUP(Closest_5_Trips!$A43,Closest_5!$A$3:$AB$544,COLUMN(Closest_5_Trips!AA41),0)</f>
        <v>0</v>
      </c>
      <c r="K43" s="1">
        <f>VLOOKUP(Closest_5_Trips!$A43,Closest_5!$A$3:$AB$544,COLUMN(Closest_5_Trips!AB41),0)</f>
        <v>0</v>
      </c>
    </row>
    <row r="44" spans="1:11" x14ac:dyDescent="0.3">
      <c r="A44">
        <v>562</v>
      </c>
      <c r="B44">
        <f>VLOOKUP(Closest_5!B44,'Station centroid'!$B:$C,2,0)</f>
        <v>573</v>
      </c>
      <c r="C44">
        <f>VLOOKUP(Closest_5!C44,'Station centroid'!$B:$C,2,0)</f>
        <v>5136</v>
      </c>
      <c r="D44">
        <f>VLOOKUP(Closest_5!D44,'Station centroid'!$B:$C,2,0)</f>
        <v>5010</v>
      </c>
      <c r="E44">
        <f>VLOOKUP(Closest_5!E44,'Station centroid'!$B:$C,2,0)</f>
        <v>5007</v>
      </c>
      <c r="F44">
        <f>VLOOKUP(Closest_5!F44,'Station centroid'!$B:$C,2,0)</f>
        <v>5002</v>
      </c>
      <c r="G44" s="1">
        <f ca="1">VLOOKUP(Closest_5_Trips!$A44,Closest_5!$A$3:$AB$544,COLUMN(Closest_5_Trips!X42),0)</f>
        <v>100</v>
      </c>
      <c r="H44" s="1">
        <f>VLOOKUP(Closest_5_Trips!$A44,Closest_5!$A$3:$AB$544,COLUMN(Closest_5_Trips!Y42),0)</f>
        <v>0</v>
      </c>
      <c r="I44" s="1">
        <f>VLOOKUP(Closest_5_Trips!$A44,Closest_5!$A$3:$AB$544,COLUMN(Closest_5_Trips!Z42),0)</f>
        <v>0</v>
      </c>
      <c r="J44" s="1">
        <f>VLOOKUP(Closest_5_Trips!$A44,Closest_5!$A$3:$AB$544,COLUMN(Closest_5_Trips!AA42),0)</f>
        <v>0</v>
      </c>
      <c r="K44" s="1">
        <f>VLOOKUP(Closest_5_Trips!$A44,Closest_5!$A$3:$AB$544,COLUMN(Closest_5_Trips!AB42),0)</f>
        <v>0</v>
      </c>
    </row>
    <row r="45" spans="1:11" x14ac:dyDescent="0.3">
      <c r="A45">
        <v>566</v>
      </c>
      <c r="B45">
        <f>VLOOKUP(Closest_5!B45,'Station centroid'!$B:$C,2,0)</f>
        <v>573</v>
      </c>
      <c r="C45">
        <f>VLOOKUP(Closest_5!C45,'Station centroid'!$B:$C,2,0)</f>
        <v>5136</v>
      </c>
      <c r="D45">
        <f>VLOOKUP(Closest_5!D45,'Station centroid'!$B:$C,2,0)</f>
        <v>5010</v>
      </c>
      <c r="E45">
        <f>VLOOKUP(Closest_5!E45,'Station centroid'!$B:$C,2,0)</f>
        <v>5007</v>
      </c>
      <c r="F45">
        <f>VLOOKUP(Closest_5!F45,'Station centroid'!$B:$C,2,0)</f>
        <v>5002</v>
      </c>
      <c r="G45" s="1">
        <f ca="1">VLOOKUP(Closest_5_Trips!$A45,Closest_5!$A$3:$AB$544,COLUMN(Closest_5_Trips!X43),0)</f>
        <v>100</v>
      </c>
      <c r="H45" s="1">
        <f>VLOOKUP(Closest_5_Trips!$A45,Closest_5!$A$3:$AB$544,COLUMN(Closest_5_Trips!Y43),0)</f>
        <v>0</v>
      </c>
      <c r="I45" s="1">
        <f>VLOOKUP(Closest_5_Trips!$A45,Closest_5!$A$3:$AB$544,COLUMN(Closest_5_Trips!Z43),0)</f>
        <v>0</v>
      </c>
      <c r="J45" s="1">
        <f>VLOOKUP(Closest_5_Trips!$A45,Closest_5!$A$3:$AB$544,COLUMN(Closest_5_Trips!AA43),0)</f>
        <v>0</v>
      </c>
      <c r="K45" s="1">
        <f>VLOOKUP(Closest_5_Trips!$A45,Closest_5!$A$3:$AB$544,COLUMN(Closest_5_Trips!AB43),0)</f>
        <v>0</v>
      </c>
    </row>
    <row r="46" spans="1:11" x14ac:dyDescent="0.3">
      <c r="A46">
        <v>567</v>
      </c>
      <c r="B46">
        <f>VLOOKUP(Closest_5!B46,'Station centroid'!$B:$C,2,0)</f>
        <v>573</v>
      </c>
      <c r="C46">
        <f>VLOOKUP(Closest_5!C46,'Station centroid'!$B:$C,2,0)</f>
        <v>5136</v>
      </c>
      <c r="D46">
        <f>VLOOKUP(Closest_5!D46,'Station centroid'!$B:$C,2,0)</f>
        <v>5010</v>
      </c>
      <c r="E46">
        <f>VLOOKUP(Closest_5!E46,'Station centroid'!$B:$C,2,0)</f>
        <v>5007</v>
      </c>
      <c r="F46">
        <f>VLOOKUP(Closest_5!F46,'Station centroid'!$B:$C,2,0)</f>
        <v>5002</v>
      </c>
      <c r="G46" s="1">
        <f ca="1">VLOOKUP(Closest_5_Trips!$A46,Closest_5!$A$3:$AB$544,COLUMN(Closest_5_Trips!X44),0)</f>
        <v>100</v>
      </c>
      <c r="H46" s="1">
        <f>VLOOKUP(Closest_5_Trips!$A46,Closest_5!$A$3:$AB$544,COLUMN(Closest_5_Trips!Y44),0)</f>
        <v>0</v>
      </c>
      <c r="I46" s="1">
        <f>VLOOKUP(Closest_5_Trips!$A46,Closest_5!$A$3:$AB$544,COLUMN(Closest_5_Trips!Z44),0)</f>
        <v>0</v>
      </c>
      <c r="J46" s="1">
        <f>VLOOKUP(Closest_5_Trips!$A46,Closest_5!$A$3:$AB$544,COLUMN(Closest_5_Trips!AA44),0)</f>
        <v>0</v>
      </c>
      <c r="K46" s="1">
        <f>VLOOKUP(Closest_5_Trips!$A46,Closest_5!$A$3:$AB$544,COLUMN(Closest_5_Trips!AB44),0)</f>
        <v>0</v>
      </c>
    </row>
    <row r="47" spans="1:11" x14ac:dyDescent="0.3">
      <c r="A47">
        <v>570</v>
      </c>
      <c r="B47">
        <f>VLOOKUP(Closest_5!B47,'Station centroid'!$B:$C,2,0)</f>
        <v>573</v>
      </c>
      <c r="C47">
        <f>VLOOKUP(Closest_5!C47,'Station centroid'!$B:$C,2,0)</f>
        <v>5136</v>
      </c>
      <c r="D47">
        <f>VLOOKUP(Closest_5!D47,'Station centroid'!$B:$C,2,0)</f>
        <v>5010</v>
      </c>
      <c r="E47">
        <f>VLOOKUP(Closest_5!E47,'Station centroid'!$B:$C,2,0)</f>
        <v>5007</v>
      </c>
      <c r="F47">
        <f>VLOOKUP(Closest_5!F47,'Station centroid'!$B:$C,2,0)</f>
        <v>5002</v>
      </c>
      <c r="G47" s="1">
        <f ca="1">VLOOKUP(Closest_5_Trips!$A47,Closest_5!$A$3:$AB$544,COLUMN(Closest_5_Trips!X45),0)</f>
        <v>100</v>
      </c>
      <c r="H47" s="1">
        <f>VLOOKUP(Closest_5_Trips!$A47,Closest_5!$A$3:$AB$544,COLUMN(Closest_5_Trips!Y45),0)</f>
        <v>0</v>
      </c>
      <c r="I47" s="1">
        <f>VLOOKUP(Closest_5_Trips!$A47,Closest_5!$A$3:$AB$544,COLUMN(Closest_5_Trips!Z45),0)</f>
        <v>0</v>
      </c>
      <c r="J47" s="1">
        <f>VLOOKUP(Closest_5_Trips!$A47,Closest_5!$A$3:$AB$544,COLUMN(Closest_5_Trips!AA45),0)</f>
        <v>0</v>
      </c>
      <c r="K47" s="1">
        <f>VLOOKUP(Closest_5_Trips!$A47,Closest_5!$A$3:$AB$544,COLUMN(Closest_5_Trips!AB45),0)</f>
        <v>0</v>
      </c>
    </row>
    <row r="48" spans="1:11" x14ac:dyDescent="0.3">
      <c r="A48">
        <v>571</v>
      </c>
      <c r="B48">
        <f>VLOOKUP(Closest_5!B48,'Station centroid'!$B:$C,2,0)</f>
        <v>573</v>
      </c>
      <c r="C48">
        <f>VLOOKUP(Closest_5!C48,'Station centroid'!$B:$C,2,0)</f>
        <v>5136</v>
      </c>
      <c r="D48">
        <f>VLOOKUP(Closest_5!D48,'Station centroid'!$B:$C,2,0)</f>
        <v>5010</v>
      </c>
      <c r="E48">
        <f>VLOOKUP(Closest_5!E48,'Station centroid'!$B:$C,2,0)</f>
        <v>5007</v>
      </c>
      <c r="F48">
        <f>VLOOKUP(Closest_5!F48,'Station centroid'!$B:$C,2,0)</f>
        <v>5002</v>
      </c>
      <c r="G48" s="1">
        <f ca="1">VLOOKUP(Closest_5_Trips!$A48,Closest_5!$A$3:$AB$544,COLUMN(Closest_5_Trips!X46),0)</f>
        <v>100</v>
      </c>
      <c r="H48" s="1">
        <f>VLOOKUP(Closest_5_Trips!$A48,Closest_5!$A$3:$AB$544,COLUMN(Closest_5_Trips!Y46),0)</f>
        <v>0</v>
      </c>
      <c r="I48" s="1">
        <f>VLOOKUP(Closest_5_Trips!$A48,Closest_5!$A$3:$AB$544,COLUMN(Closest_5_Trips!Z46),0)</f>
        <v>0</v>
      </c>
      <c r="J48" s="1">
        <f>VLOOKUP(Closest_5_Trips!$A48,Closest_5!$A$3:$AB$544,COLUMN(Closest_5_Trips!AA46),0)</f>
        <v>0</v>
      </c>
      <c r="K48" s="1">
        <f>VLOOKUP(Closest_5_Trips!$A48,Closest_5!$A$3:$AB$544,COLUMN(Closest_5_Trips!AB46),0)</f>
        <v>0</v>
      </c>
    </row>
    <row r="49" spans="1:11" x14ac:dyDescent="0.3">
      <c r="A49">
        <v>572</v>
      </c>
      <c r="B49">
        <f>VLOOKUP(Closest_5!B49,'Station centroid'!$B:$C,2,0)</f>
        <v>573</v>
      </c>
      <c r="C49">
        <f>VLOOKUP(Closest_5!C49,'Station centroid'!$B:$C,2,0)</f>
        <v>5136</v>
      </c>
      <c r="D49">
        <f>VLOOKUP(Closest_5!D49,'Station centroid'!$B:$C,2,0)</f>
        <v>5010</v>
      </c>
      <c r="E49">
        <f>VLOOKUP(Closest_5!E49,'Station centroid'!$B:$C,2,0)</f>
        <v>5007</v>
      </c>
      <c r="F49">
        <f>VLOOKUP(Closest_5!F49,'Station centroid'!$B:$C,2,0)</f>
        <v>5002</v>
      </c>
      <c r="G49" s="1">
        <f ca="1">VLOOKUP(Closest_5_Trips!$A49,Closest_5!$A$3:$AB$544,COLUMN(Closest_5_Trips!X47),0)</f>
        <v>100</v>
      </c>
      <c r="H49" s="1">
        <f>VLOOKUP(Closest_5_Trips!$A49,Closest_5!$A$3:$AB$544,COLUMN(Closest_5_Trips!Y47),0)</f>
        <v>0</v>
      </c>
      <c r="I49" s="1">
        <f>VLOOKUP(Closest_5_Trips!$A49,Closest_5!$A$3:$AB$544,COLUMN(Closest_5_Trips!Z47),0)</f>
        <v>0</v>
      </c>
      <c r="J49" s="1">
        <f>VLOOKUP(Closest_5_Trips!$A49,Closest_5!$A$3:$AB$544,COLUMN(Closest_5_Trips!AA47),0)</f>
        <v>0</v>
      </c>
      <c r="K49" s="1">
        <f>VLOOKUP(Closest_5_Trips!$A49,Closest_5!$A$3:$AB$544,COLUMN(Closest_5_Trips!AB47),0)</f>
        <v>0</v>
      </c>
    </row>
    <row r="50" spans="1:11" x14ac:dyDescent="0.3">
      <c r="A50">
        <v>573</v>
      </c>
      <c r="B50">
        <f>VLOOKUP(Closest_5!B50,'Station centroid'!$B:$C,2,0)</f>
        <v>573</v>
      </c>
      <c r="C50">
        <f>VLOOKUP(Closest_5!C50,'Station centroid'!$B:$C,2,0)</f>
        <v>5136</v>
      </c>
      <c r="D50">
        <f>VLOOKUP(Closest_5!D50,'Station centroid'!$B:$C,2,0)</f>
        <v>5010</v>
      </c>
      <c r="E50">
        <f>VLOOKUP(Closest_5!E50,'Station centroid'!$B:$C,2,0)</f>
        <v>5007</v>
      </c>
      <c r="F50">
        <f>VLOOKUP(Closest_5!F50,'Station centroid'!$B:$C,2,0)</f>
        <v>5002</v>
      </c>
      <c r="G50" s="1">
        <f ca="1">VLOOKUP(Closest_5_Trips!$A50,Closest_5!$A$3:$AB$544,COLUMN(Closest_5_Trips!X48),0)</f>
        <v>100</v>
      </c>
      <c r="H50" s="1">
        <f>VLOOKUP(Closest_5_Trips!$A50,Closest_5!$A$3:$AB$544,COLUMN(Closest_5_Trips!Y48),0)</f>
        <v>0</v>
      </c>
      <c r="I50" s="1">
        <f>VLOOKUP(Closest_5_Trips!$A50,Closest_5!$A$3:$AB$544,COLUMN(Closest_5_Trips!Z48),0)</f>
        <v>0</v>
      </c>
      <c r="J50" s="1">
        <f>VLOOKUP(Closest_5_Trips!$A50,Closest_5!$A$3:$AB$544,COLUMN(Closest_5_Trips!AA48),0)</f>
        <v>0</v>
      </c>
      <c r="K50" s="1">
        <f>VLOOKUP(Closest_5_Trips!$A50,Closest_5!$A$3:$AB$544,COLUMN(Closest_5_Trips!AB48),0)</f>
        <v>0</v>
      </c>
    </row>
    <row r="51" spans="1:11" x14ac:dyDescent="0.3">
      <c r="A51">
        <v>601</v>
      </c>
      <c r="B51">
        <f>VLOOKUP(Closest_5!B51,'Station centroid'!$B:$C,2,0)</f>
        <v>573</v>
      </c>
      <c r="C51">
        <f>VLOOKUP(Closest_5!C51,'Station centroid'!$B:$C,2,0)</f>
        <v>5136</v>
      </c>
      <c r="D51">
        <f>VLOOKUP(Closest_5!D51,'Station centroid'!$B:$C,2,0)</f>
        <v>5010</v>
      </c>
      <c r="E51">
        <f>VLOOKUP(Closest_5!E51,'Station centroid'!$B:$C,2,0)</f>
        <v>5007</v>
      </c>
      <c r="F51">
        <f>VLOOKUP(Closest_5!F51,'Station centroid'!$B:$C,2,0)</f>
        <v>5002</v>
      </c>
      <c r="G51" s="1">
        <f ca="1">VLOOKUP(Closest_5_Trips!$A51,Closest_5!$A$3:$AB$544,COLUMN(Closest_5_Trips!X49),0)</f>
        <v>100</v>
      </c>
      <c r="H51" s="1">
        <f>VLOOKUP(Closest_5_Trips!$A51,Closest_5!$A$3:$AB$544,COLUMN(Closest_5_Trips!Y49),0)</f>
        <v>0</v>
      </c>
      <c r="I51" s="1">
        <f>VLOOKUP(Closest_5_Trips!$A51,Closest_5!$A$3:$AB$544,COLUMN(Closest_5_Trips!Z49),0)</f>
        <v>0</v>
      </c>
      <c r="J51" s="1">
        <f>VLOOKUP(Closest_5_Trips!$A51,Closest_5!$A$3:$AB$544,COLUMN(Closest_5_Trips!AA49),0)</f>
        <v>0</v>
      </c>
      <c r="K51" s="1">
        <f>VLOOKUP(Closest_5_Trips!$A51,Closest_5!$A$3:$AB$544,COLUMN(Closest_5_Trips!AB49),0)</f>
        <v>0</v>
      </c>
    </row>
    <row r="52" spans="1:11" x14ac:dyDescent="0.3">
      <c r="A52">
        <v>602</v>
      </c>
      <c r="B52">
        <f>VLOOKUP(Closest_5!B52,'Station centroid'!$B:$C,2,0)</f>
        <v>573</v>
      </c>
      <c r="C52">
        <f>VLOOKUP(Closest_5!C52,'Station centroid'!$B:$C,2,0)</f>
        <v>5136</v>
      </c>
      <c r="D52">
        <f>VLOOKUP(Closest_5!D52,'Station centroid'!$B:$C,2,0)</f>
        <v>5010</v>
      </c>
      <c r="E52">
        <f>VLOOKUP(Closest_5!E52,'Station centroid'!$B:$C,2,0)</f>
        <v>5007</v>
      </c>
      <c r="F52">
        <f>VLOOKUP(Closest_5!F52,'Station centroid'!$B:$C,2,0)</f>
        <v>5002</v>
      </c>
      <c r="G52" s="1">
        <f ca="1">VLOOKUP(Closest_5_Trips!$A52,Closest_5!$A$3:$AB$544,COLUMN(Closest_5_Trips!X50),0)</f>
        <v>100</v>
      </c>
      <c r="H52" s="1">
        <f>VLOOKUP(Closest_5_Trips!$A52,Closest_5!$A$3:$AB$544,COLUMN(Closest_5_Trips!Y50),0)</f>
        <v>0</v>
      </c>
      <c r="I52" s="1">
        <f>VLOOKUP(Closest_5_Trips!$A52,Closest_5!$A$3:$AB$544,COLUMN(Closest_5_Trips!Z50),0)</f>
        <v>0</v>
      </c>
      <c r="J52" s="1">
        <f>VLOOKUP(Closest_5_Trips!$A52,Closest_5!$A$3:$AB$544,COLUMN(Closest_5_Trips!AA50),0)</f>
        <v>0</v>
      </c>
      <c r="K52" s="1">
        <f>VLOOKUP(Closest_5_Trips!$A52,Closest_5!$A$3:$AB$544,COLUMN(Closest_5_Trips!AB50),0)</f>
        <v>0</v>
      </c>
    </row>
    <row r="53" spans="1:11" x14ac:dyDescent="0.3">
      <c r="A53">
        <v>603</v>
      </c>
      <c r="B53">
        <f>VLOOKUP(Closest_5!B53,'Station centroid'!$B:$C,2,0)</f>
        <v>573</v>
      </c>
      <c r="C53">
        <f>VLOOKUP(Closest_5!C53,'Station centroid'!$B:$C,2,0)</f>
        <v>5136</v>
      </c>
      <c r="D53">
        <f>VLOOKUP(Closest_5!D53,'Station centroid'!$B:$C,2,0)</f>
        <v>5010</v>
      </c>
      <c r="E53">
        <f>VLOOKUP(Closest_5!E53,'Station centroid'!$B:$C,2,0)</f>
        <v>5007</v>
      </c>
      <c r="F53">
        <f>VLOOKUP(Closest_5!F53,'Station centroid'!$B:$C,2,0)</f>
        <v>5002</v>
      </c>
      <c r="G53" s="1">
        <f ca="1">VLOOKUP(Closest_5_Trips!$A53,Closest_5!$A$3:$AB$544,COLUMN(Closest_5_Trips!X51),0)</f>
        <v>100</v>
      </c>
      <c r="H53" s="1">
        <f>VLOOKUP(Closest_5_Trips!$A53,Closest_5!$A$3:$AB$544,COLUMN(Closest_5_Trips!Y51),0)</f>
        <v>0</v>
      </c>
      <c r="I53" s="1">
        <f>VLOOKUP(Closest_5_Trips!$A53,Closest_5!$A$3:$AB$544,COLUMN(Closest_5_Trips!Z51),0)</f>
        <v>0</v>
      </c>
      <c r="J53" s="1">
        <f>VLOOKUP(Closest_5_Trips!$A53,Closest_5!$A$3:$AB$544,COLUMN(Closest_5_Trips!AA51),0)</f>
        <v>0</v>
      </c>
      <c r="K53" s="1">
        <f>VLOOKUP(Closest_5_Trips!$A53,Closest_5!$A$3:$AB$544,COLUMN(Closest_5_Trips!AB51),0)</f>
        <v>0</v>
      </c>
    </row>
    <row r="54" spans="1:11" x14ac:dyDescent="0.3">
      <c r="A54">
        <v>604</v>
      </c>
      <c r="B54">
        <f>VLOOKUP(Closest_5!B54,'Station centroid'!$B:$C,2,0)</f>
        <v>573</v>
      </c>
      <c r="C54">
        <f>VLOOKUP(Closest_5!C54,'Station centroid'!$B:$C,2,0)</f>
        <v>5136</v>
      </c>
      <c r="D54">
        <f>VLOOKUP(Closest_5!D54,'Station centroid'!$B:$C,2,0)</f>
        <v>5010</v>
      </c>
      <c r="E54">
        <f>VLOOKUP(Closest_5!E54,'Station centroid'!$B:$C,2,0)</f>
        <v>5007</v>
      </c>
      <c r="F54">
        <f>VLOOKUP(Closest_5!F54,'Station centroid'!$B:$C,2,0)</f>
        <v>5002</v>
      </c>
      <c r="G54" s="1">
        <f ca="1">VLOOKUP(Closest_5_Trips!$A54,Closest_5!$A$3:$AB$544,COLUMN(Closest_5_Trips!X52),0)</f>
        <v>100</v>
      </c>
      <c r="H54" s="1">
        <f>VLOOKUP(Closest_5_Trips!$A54,Closest_5!$A$3:$AB$544,COLUMN(Closest_5_Trips!Y52),0)</f>
        <v>0</v>
      </c>
      <c r="I54" s="1">
        <f>VLOOKUP(Closest_5_Trips!$A54,Closest_5!$A$3:$AB$544,COLUMN(Closest_5_Trips!Z52),0)</f>
        <v>0</v>
      </c>
      <c r="J54" s="1">
        <f>VLOOKUP(Closest_5_Trips!$A54,Closest_5!$A$3:$AB$544,COLUMN(Closest_5_Trips!AA52),0)</f>
        <v>0</v>
      </c>
      <c r="K54" s="1">
        <f>VLOOKUP(Closest_5_Trips!$A54,Closest_5!$A$3:$AB$544,COLUMN(Closest_5_Trips!AB52),0)</f>
        <v>0</v>
      </c>
    </row>
    <row r="55" spans="1:11" x14ac:dyDescent="0.3">
      <c r="A55">
        <v>605</v>
      </c>
      <c r="B55">
        <f>VLOOKUP(Closest_5!B55,'Station centroid'!$B:$C,2,0)</f>
        <v>573</v>
      </c>
      <c r="C55">
        <f>VLOOKUP(Closest_5!C55,'Station centroid'!$B:$C,2,0)</f>
        <v>5136</v>
      </c>
      <c r="D55">
        <f>VLOOKUP(Closest_5!D55,'Station centroid'!$B:$C,2,0)</f>
        <v>5010</v>
      </c>
      <c r="E55">
        <f>VLOOKUP(Closest_5!E55,'Station centroid'!$B:$C,2,0)</f>
        <v>5007</v>
      </c>
      <c r="F55">
        <f>VLOOKUP(Closest_5!F55,'Station centroid'!$B:$C,2,0)</f>
        <v>5002</v>
      </c>
      <c r="G55" s="1">
        <f ca="1">VLOOKUP(Closest_5_Trips!$A55,Closest_5!$A$3:$AB$544,COLUMN(Closest_5_Trips!X53),0)</f>
        <v>100</v>
      </c>
      <c r="H55" s="1">
        <f>VLOOKUP(Closest_5_Trips!$A55,Closest_5!$A$3:$AB$544,COLUMN(Closest_5_Trips!Y53),0)</f>
        <v>0</v>
      </c>
      <c r="I55" s="1">
        <f>VLOOKUP(Closest_5_Trips!$A55,Closest_5!$A$3:$AB$544,COLUMN(Closest_5_Trips!Z53),0)</f>
        <v>0</v>
      </c>
      <c r="J55" s="1">
        <f>VLOOKUP(Closest_5_Trips!$A55,Closest_5!$A$3:$AB$544,COLUMN(Closest_5_Trips!AA53),0)</f>
        <v>0</v>
      </c>
      <c r="K55" s="1">
        <f>VLOOKUP(Closest_5_Trips!$A55,Closest_5!$A$3:$AB$544,COLUMN(Closest_5_Trips!AB53),0)</f>
        <v>0</v>
      </c>
    </row>
    <row r="56" spans="1:11" x14ac:dyDescent="0.3">
      <c r="A56">
        <v>606</v>
      </c>
      <c r="B56">
        <f>VLOOKUP(Closest_5!B56,'Station centroid'!$B:$C,2,0)</f>
        <v>573</v>
      </c>
      <c r="C56">
        <f>VLOOKUP(Closest_5!C56,'Station centroid'!$B:$C,2,0)</f>
        <v>5136</v>
      </c>
      <c r="D56">
        <f>VLOOKUP(Closest_5!D56,'Station centroid'!$B:$C,2,0)</f>
        <v>5010</v>
      </c>
      <c r="E56">
        <f>VLOOKUP(Closest_5!E56,'Station centroid'!$B:$C,2,0)</f>
        <v>5007</v>
      </c>
      <c r="F56">
        <f>VLOOKUP(Closest_5!F56,'Station centroid'!$B:$C,2,0)</f>
        <v>5002</v>
      </c>
      <c r="G56" s="1">
        <f ca="1">VLOOKUP(Closest_5_Trips!$A56,Closest_5!$A$3:$AB$544,COLUMN(Closest_5_Trips!X54),0)</f>
        <v>100</v>
      </c>
      <c r="H56" s="1">
        <f>VLOOKUP(Closest_5_Trips!$A56,Closest_5!$A$3:$AB$544,COLUMN(Closest_5_Trips!Y54),0)</f>
        <v>0</v>
      </c>
      <c r="I56" s="1">
        <f>VLOOKUP(Closest_5_Trips!$A56,Closest_5!$A$3:$AB$544,COLUMN(Closest_5_Trips!Z54),0)</f>
        <v>0</v>
      </c>
      <c r="J56" s="1">
        <f>VLOOKUP(Closest_5_Trips!$A56,Closest_5!$A$3:$AB$544,COLUMN(Closest_5_Trips!AA54),0)</f>
        <v>0</v>
      </c>
      <c r="K56" s="1">
        <f>VLOOKUP(Closest_5_Trips!$A56,Closest_5!$A$3:$AB$544,COLUMN(Closest_5_Trips!AB54),0)</f>
        <v>0</v>
      </c>
    </row>
    <row r="57" spans="1:11" x14ac:dyDescent="0.3">
      <c r="A57">
        <v>607</v>
      </c>
      <c r="B57">
        <f>VLOOKUP(Closest_5!B57,'Station centroid'!$B:$C,2,0)</f>
        <v>573</v>
      </c>
      <c r="C57">
        <f>VLOOKUP(Closest_5!C57,'Station centroid'!$B:$C,2,0)</f>
        <v>5136</v>
      </c>
      <c r="D57">
        <f>VLOOKUP(Closest_5!D57,'Station centroid'!$B:$C,2,0)</f>
        <v>5010</v>
      </c>
      <c r="E57">
        <f>VLOOKUP(Closest_5!E57,'Station centroid'!$B:$C,2,0)</f>
        <v>5007</v>
      </c>
      <c r="F57">
        <f>VLOOKUP(Closest_5!F57,'Station centroid'!$B:$C,2,0)</f>
        <v>5002</v>
      </c>
      <c r="G57" s="1">
        <f ca="1">VLOOKUP(Closest_5_Trips!$A57,Closest_5!$A$3:$AB$544,COLUMN(Closest_5_Trips!X55),0)</f>
        <v>100</v>
      </c>
      <c r="H57" s="1">
        <f>VLOOKUP(Closest_5_Trips!$A57,Closest_5!$A$3:$AB$544,COLUMN(Closest_5_Trips!Y55),0)</f>
        <v>0</v>
      </c>
      <c r="I57" s="1">
        <f>VLOOKUP(Closest_5_Trips!$A57,Closest_5!$A$3:$AB$544,COLUMN(Closest_5_Trips!Z55),0)</f>
        <v>0</v>
      </c>
      <c r="J57" s="1">
        <f>VLOOKUP(Closest_5_Trips!$A57,Closest_5!$A$3:$AB$544,COLUMN(Closest_5_Trips!AA55),0)</f>
        <v>0</v>
      </c>
      <c r="K57" s="1">
        <f>VLOOKUP(Closest_5_Trips!$A57,Closest_5!$A$3:$AB$544,COLUMN(Closest_5_Trips!AB55),0)</f>
        <v>0</v>
      </c>
    </row>
    <row r="58" spans="1:11" x14ac:dyDescent="0.3">
      <c r="A58">
        <v>608</v>
      </c>
      <c r="B58">
        <f>VLOOKUP(Closest_5!B58,'Station centroid'!$B:$C,2,0)</f>
        <v>573</v>
      </c>
      <c r="C58">
        <f>VLOOKUP(Closest_5!C58,'Station centroid'!$B:$C,2,0)</f>
        <v>5136</v>
      </c>
      <c r="D58">
        <f>VLOOKUP(Closest_5!D58,'Station centroid'!$B:$C,2,0)</f>
        <v>5010</v>
      </c>
      <c r="E58">
        <f>VLOOKUP(Closest_5!E58,'Station centroid'!$B:$C,2,0)</f>
        <v>5007</v>
      </c>
      <c r="F58">
        <f>VLOOKUP(Closest_5!F58,'Station centroid'!$B:$C,2,0)</f>
        <v>5002</v>
      </c>
      <c r="G58" s="1">
        <f ca="1">VLOOKUP(Closest_5_Trips!$A58,Closest_5!$A$3:$AB$544,COLUMN(Closest_5_Trips!X56),0)</f>
        <v>100</v>
      </c>
      <c r="H58" s="1">
        <f>VLOOKUP(Closest_5_Trips!$A58,Closest_5!$A$3:$AB$544,COLUMN(Closest_5_Trips!Y56),0)</f>
        <v>0</v>
      </c>
      <c r="I58" s="1">
        <f>VLOOKUP(Closest_5_Trips!$A58,Closest_5!$A$3:$AB$544,COLUMN(Closest_5_Trips!Z56),0)</f>
        <v>0</v>
      </c>
      <c r="J58" s="1">
        <f>VLOOKUP(Closest_5_Trips!$A58,Closest_5!$A$3:$AB$544,COLUMN(Closest_5_Trips!AA56),0)</f>
        <v>0</v>
      </c>
      <c r="K58" s="1">
        <f>VLOOKUP(Closest_5_Trips!$A58,Closest_5!$A$3:$AB$544,COLUMN(Closest_5_Trips!AB56),0)</f>
        <v>0</v>
      </c>
    </row>
    <row r="59" spans="1:11" x14ac:dyDescent="0.3">
      <c r="A59">
        <v>609</v>
      </c>
      <c r="B59">
        <f>VLOOKUP(Closest_5!B59,'Station centroid'!$B:$C,2,0)</f>
        <v>573</v>
      </c>
      <c r="C59">
        <f>VLOOKUP(Closest_5!C59,'Station centroid'!$B:$C,2,0)</f>
        <v>5136</v>
      </c>
      <c r="D59">
        <f>VLOOKUP(Closest_5!D59,'Station centroid'!$B:$C,2,0)</f>
        <v>5010</v>
      </c>
      <c r="E59">
        <f>VLOOKUP(Closest_5!E59,'Station centroid'!$B:$C,2,0)</f>
        <v>5007</v>
      </c>
      <c r="F59">
        <f>VLOOKUP(Closest_5!F59,'Station centroid'!$B:$C,2,0)</f>
        <v>5002</v>
      </c>
      <c r="G59" s="1">
        <f ca="1">VLOOKUP(Closest_5_Trips!$A59,Closest_5!$A$3:$AB$544,COLUMN(Closest_5_Trips!X57),0)</f>
        <v>100</v>
      </c>
      <c r="H59" s="1">
        <f>VLOOKUP(Closest_5_Trips!$A59,Closest_5!$A$3:$AB$544,COLUMN(Closest_5_Trips!Y57),0)</f>
        <v>0</v>
      </c>
      <c r="I59" s="1">
        <f>VLOOKUP(Closest_5_Trips!$A59,Closest_5!$A$3:$AB$544,COLUMN(Closest_5_Trips!Z57),0)</f>
        <v>0</v>
      </c>
      <c r="J59" s="1">
        <f>VLOOKUP(Closest_5_Trips!$A59,Closest_5!$A$3:$AB$544,COLUMN(Closest_5_Trips!AA57),0)</f>
        <v>0</v>
      </c>
      <c r="K59" s="1">
        <f>VLOOKUP(Closest_5_Trips!$A59,Closest_5!$A$3:$AB$544,COLUMN(Closest_5_Trips!AB57),0)</f>
        <v>0</v>
      </c>
    </row>
    <row r="60" spans="1:11" x14ac:dyDescent="0.3">
      <c r="A60">
        <v>610</v>
      </c>
      <c r="B60">
        <f>VLOOKUP(Closest_5!B60,'Station centroid'!$B:$C,2,0)</f>
        <v>573</v>
      </c>
      <c r="C60">
        <f>VLOOKUP(Closest_5!C60,'Station centroid'!$B:$C,2,0)</f>
        <v>5136</v>
      </c>
      <c r="D60">
        <f>VLOOKUP(Closest_5!D60,'Station centroid'!$B:$C,2,0)</f>
        <v>5010</v>
      </c>
      <c r="E60">
        <f>VLOOKUP(Closest_5!E60,'Station centroid'!$B:$C,2,0)</f>
        <v>5007</v>
      </c>
      <c r="F60">
        <f>VLOOKUP(Closest_5!F60,'Station centroid'!$B:$C,2,0)</f>
        <v>5002</v>
      </c>
      <c r="G60" s="1">
        <f ca="1">VLOOKUP(Closest_5_Trips!$A60,Closest_5!$A$3:$AB$544,COLUMN(Closest_5_Trips!X58),0)</f>
        <v>100</v>
      </c>
      <c r="H60" s="1">
        <f>VLOOKUP(Closest_5_Trips!$A60,Closest_5!$A$3:$AB$544,COLUMN(Closest_5_Trips!Y58),0)</f>
        <v>0</v>
      </c>
      <c r="I60" s="1">
        <f>VLOOKUP(Closest_5_Trips!$A60,Closest_5!$A$3:$AB$544,COLUMN(Closest_5_Trips!Z58),0)</f>
        <v>0</v>
      </c>
      <c r="J60" s="1">
        <f>VLOOKUP(Closest_5_Trips!$A60,Closest_5!$A$3:$AB$544,COLUMN(Closest_5_Trips!AA58),0)</f>
        <v>0</v>
      </c>
      <c r="K60" s="1">
        <f>VLOOKUP(Closest_5_Trips!$A60,Closest_5!$A$3:$AB$544,COLUMN(Closest_5_Trips!AB58),0)</f>
        <v>0</v>
      </c>
    </row>
    <row r="61" spans="1:11" x14ac:dyDescent="0.3">
      <c r="A61">
        <v>5001</v>
      </c>
      <c r="B61">
        <f>VLOOKUP(Closest_5!B61,'Station centroid'!$B:$C,2,0)</f>
        <v>9009</v>
      </c>
      <c r="C61">
        <f>VLOOKUP(Closest_5!C61,'Station centroid'!$B:$C,2,0)</f>
        <v>9009</v>
      </c>
      <c r="D61">
        <f>VLOOKUP(Closest_5!D61,'Station centroid'!$B:$C,2,0)</f>
        <v>5015</v>
      </c>
      <c r="E61">
        <f>VLOOKUP(Closest_5!E61,'Station centroid'!$B:$C,2,0)</f>
        <v>5068</v>
      </c>
      <c r="F61">
        <f>VLOOKUP(Closest_5!F61,'Station centroid'!$B:$C,2,0)</f>
        <v>5015</v>
      </c>
      <c r="G61" s="1">
        <f ca="1">VLOOKUP(Closest_5_Trips!$A61,Closest_5!$A$3:$AB$544,COLUMN(Closest_5_Trips!X59),0)</f>
        <v>100</v>
      </c>
      <c r="H61" s="1">
        <f>VLOOKUP(Closest_5_Trips!$A61,Closest_5!$A$3:$AB$544,COLUMN(Closest_5_Trips!Y59),0)</f>
        <v>0</v>
      </c>
      <c r="I61" s="1">
        <f>VLOOKUP(Closest_5_Trips!$A61,Closest_5!$A$3:$AB$544,COLUMN(Closest_5_Trips!Z59),0)</f>
        <v>0</v>
      </c>
      <c r="J61" s="1">
        <f>VLOOKUP(Closest_5_Trips!$A61,Closest_5!$A$3:$AB$544,COLUMN(Closest_5_Trips!AA59),0)</f>
        <v>0</v>
      </c>
      <c r="K61" s="1">
        <f>VLOOKUP(Closest_5_Trips!$A61,Closest_5!$A$3:$AB$544,COLUMN(Closest_5_Trips!AB59),0)</f>
        <v>0</v>
      </c>
    </row>
    <row r="62" spans="1:11" x14ac:dyDescent="0.3">
      <c r="A62">
        <v>5002</v>
      </c>
      <c r="B62">
        <f>VLOOKUP(Closest_5!B62,'Station centroid'!$B:$C,2,0)</f>
        <v>5002</v>
      </c>
      <c r="C62">
        <f>VLOOKUP(Closest_5!C62,'Station centroid'!$B:$C,2,0)</f>
        <v>5139</v>
      </c>
      <c r="D62">
        <f>VLOOKUP(Closest_5!D62,'Station centroid'!$B:$C,2,0)</f>
        <v>5002</v>
      </c>
      <c r="E62">
        <f>VLOOKUP(Closest_5!E62,'Station centroid'!$B:$C,2,0)</f>
        <v>5002</v>
      </c>
      <c r="F62">
        <f>VLOOKUP(Closest_5!F62,'Station centroid'!$B:$C,2,0)</f>
        <v>5068</v>
      </c>
      <c r="G62" s="1">
        <f ca="1">VLOOKUP(Closest_5_Trips!$A62,Closest_5!$A$3:$AB$544,COLUMN(Closest_5_Trips!X60),0)</f>
        <v>100</v>
      </c>
      <c r="H62" s="1">
        <f>VLOOKUP(Closest_5_Trips!$A62,Closest_5!$A$3:$AB$544,COLUMN(Closest_5_Trips!Y60),0)</f>
        <v>0</v>
      </c>
      <c r="I62" s="1">
        <f>VLOOKUP(Closest_5_Trips!$A62,Closest_5!$A$3:$AB$544,COLUMN(Closest_5_Trips!Z60),0)</f>
        <v>0</v>
      </c>
      <c r="J62" s="1">
        <f>VLOOKUP(Closest_5_Trips!$A62,Closest_5!$A$3:$AB$544,COLUMN(Closest_5_Trips!AA60),0)</f>
        <v>0</v>
      </c>
      <c r="K62" s="1">
        <f>VLOOKUP(Closest_5_Trips!$A62,Closest_5!$A$3:$AB$544,COLUMN(Closest_5_Trips!AB60),0)</f>
        <v>0</v>
      </c>
    </row>
    <row r="63" spans="1:11" x14ac:dyDescent="0.3">
      <c r="A63">
        <v>5003</v>
      </c>
      <c r="B63">
        <f>VLOOKUP(Closest_5!B63,'Station centroid'!$B:$C,2,0)</f>
        <v>5003</v>
      </c>
      <c r="C63">
        <f>VLOOKUP(Closest_5!C63,'Station centroid'!$B:$C,2,0)</f>
        <v>5131</v>
      </c>
      <c r="D63">
        <f>VLOOKUP(Closest_5!D63,'Station centroid'!$B:$C,2,0)</f>
        <v>5131</v>
      </c>
      <c r="E63">
        <f>VLOOKUP(Closest_5!E63,'Station centroid'!$B:$C,2,0)</f>
        <v>5131</v>
      </c>
      <c r="F63">
        <f>VLOOKUP(Closest_5!F63,'Station centroid'!$B:$C,2,0)</f>
        <v>5124</v>
      </c>
      <c r="G63" s="1">
        <f ca="1">VLOOKUP(Closest_5_Trips!$A63,Closest_5!$A$3:$AB$544,COLUMN(Closest_5_Trips!X61),0)</f>
        <v>100</v>
      </c>
      <c r="H63" s="1">
        <f>VLOOKUP(Closest_5_Trips!$A63,Closest_5!$A$3:$AB$544,COLUMN(Closest_5_Trips!Y61),0)</f>
        <v>0</v>
      </c>
      <c r="I63" s="1">
        <f>VLOOKUP(Closest_5_Trips!$A63,Closest_5!$A$3:$AB$544,COLUMN(Closest_5_Trips!Z61),0)</f>
        <v>0</v>
      </c>
      <c r="J63" s="1">
        <f>VLOOKUP(Closest_5_Trips!$A63,Closest_5!$A$3:$AB$544,COLUMN(Closest_5_Trips!AA61),0)</f>
        <v>0</v>
      </c>
      <c r="K63" s="1">
        <f>VLOOKUP(Closest_5_Trips!$A63,Closest_5!$A$3:$AB$544,COLUMN(Closest_5_Trips!AB61),0)</f>
        <v>0</v>
      </c>
    </row>
    <row r="64" spans="1:11" x14ac:dyDescent="0.3">
      <c r="A64">
        <v>5004</v>
      </c>
      <c r="B64">
        <f>VLOOKUP(Closest_5!B64,'Station centroid'!$B:$C,2,0)</f>
        <v>5007</v>
      </c>
      <c r="C64">
        <f>VLOOKUP(Closest_5!C64,'Station centroid'!$B:$C,2,0)</f>
        <v>5010</v>
      </c>
      <c r="D64">
        <f>VLOOKUP(Closest_5!D64,'Station centroid'!$B:$C,2,0)</f>
        <v>5136</v>
      </c>
      <c r="E64">
        <f>VLOOKUP(Closest_5!E64,'Station centroid'!$B:$C,2,0)</f>
        <v>5002</v>
      </c>
      <c r="F64">
        <f>VLOOKUP(Closest_5!F64,'Station centroid'!$B:$C,2,0)</f>
        <v>573</v>
      </c>
      <c r="G64" s="1">
        <f ca="1">VLOOKUP(Closest_5_Trips!$A64,Closest_5!$A$3:$AB$544,COLUMN(Closest_5_Trips!X62),0)</f>
        <v>100</v>
      </c>
      <c r="H64" s="1">
        <f>VLOOKUP(Closest_5_Trips!$A64,Closest_5!$A$3:$AB$544,COLUMN(Closest_5_Trips!Y62),0)</f>
        <v>0</v>
      </c>
      <c r="I64" s="1">
        <f>VLOOKUP(Closest_5_Trips!$A64,Closest_5!$A$3:$AB$544,COLUMN(Closest_5_Trips!Z62),0)</f>
        <v>0</v>
      </c>
      <c r="J64" s="1">
        <f>VLOOKUP(Closest_5_Trips!$A64,Closest_5!$A$3:$AB$544,COLUMN(Closest_5_Trips!AA62),0)</f>
        <v>0</v>
      </c>
      <c r="K64" s="1">
        <f ca="1">VLOOKUP(Closest_5_Trips!$A64,Closest_5!$A$3:$AB$544,COLUMN(Closest_5_Trips!AB62),0)</f>
        <v>0</v>
      </c>
    </row>
    <row r="65" spans="1:11" x14ac:dyDescent="0.3">
      <c r="A65">
        <v>5005</v>
      </c>
      <c r="B65">
        <f>VLOOKUP(Closest_5!B65,'Station centroid'!$B:$C,2,0)</f>
        <v>5010</v>
      </c>
      <c r="C65">
        <f>VLOOKUP(Closest_5!C65,'Station centroid'!$B:$C,2,0)</f>
        <v>5136</v>
      </c>
      <c r="D65">
        <f>VLOOKUP(Closest_5!D65,'Station centroid'!$B:$C,2,0)</f>
        <v>5007</v>
      </c>
      <c r="E65">
        <f>VLOOKUP(Closest_5!E65,'Station centroid'!$B:$C,2,0)</f>
        <v>573</v>
      </c>
      <c r="F65">
        <f>VLOOKUP(Closest_5!F65,'Station centroid'!$B:$C,2,0)</f>
        <v>5002</v>
      </c>
      <c r="G65" s="1">
        <f ca="1">VLOOKUP(Closest_5_Trips!$A65,Closest_5!$A$3:$AB$544,COLUMN(Closest_5_Trips!X63),0)</f>
        <v>71.05265186923026</v>
      </c>
      <c r="H65" s="1">
        <f>VLOOKUP(Closest_5_Trips!$A65,Closest_5!$A$3:$AB$544,COLUMN(Closest_5_Trips!Y63),0)</f>
        <v>0</v>
      </c>
      <c r="I65" s="1">
        <f>VLOOKUP(Closest_5_Trips!$A65,Closest_5!$A$3:$AB$544,COLUMN(Closest_5_Trips!Z63),0)</f>
        <v>0</v>
      </c>
      <c r="J65" s="1">
        <f ca="1">VLOOKUP(Closest_5_Trips!$A65,Closest_5!$A$3:$AB$544,COLUMN(Closest_5_Trips!AA63),0)</f>
        <v>28.94734813076974</v>
      </c>
      <c r="K65" s="1">
        <f>VLOOKUP(Closest_5_Trips!$A65,Closest_5!$A$3:$AB$544,COLUMN(Closest_5_Trips!AB63),0)</f>
        <v>0</v>
      </c>
    </row>
    <row r="66" spans="1:11" x14ac:dyDescent="0.3">
      <c r="A66">
        <v>5006</v>
      </c>
      <c r="B66">
        <f>VLOOKUP(Closest_5!B66,'Station centroid'!$B:$C,2,0)</f>
        <v>5010</v>
      </c>
      <c r="C66">
        <f>VLOOKUP(Closest_5!C66,'Station centroid'!$B:$C,2,0)</f>
        <v>5007</v>
      </c>
      <c r="D66">
        <f>VLOOKUP(Closest_5!D66,'Station centroid'!$B:$C,2,0)</f>
        <v>5002</v>
      </c>
      <c r="E66">
        <f>VLOOKUP(Closest_5!E66,'Station centroid'!$B:$C,2,0)</f>
        <v>5136</v>
      </c>
      <c r="F66">
        <f>VLOOKUP(Closest_5!F66,'Station centroid'!$B:$C,2,0)</f>
        <v>5002</v>
      </c>
      <c r="G66" s="1">
        <f ca="1">VLOOKUP(Closest_5_Trips!$A66,Closest_5!$A$3:$AB$544,COLUMN(Closest_5_Trips!X64),0)</f>
        <v>63.363052130852139</v>
      </c>
      <c r="H66" s="1">
        <f ca="1">VLOOKUP(Closest_5_Trips!$A66,Closest_5!$A$3:$AB$544,COLUMN(Closest_5_Trips!Y64),0)</f>
        <v>36.636947869147861</v>
      </c>
      <c r="I66" s="1">
        <f>VLOOKUP(Closest_5_Trips!$A66,Closest_5!$A$3:$AB$544,COLUMN(Closest_5_Trips!Z64),0)</f>
        <v>0</v>
      </c>
      <c r="J66" s="1">
        <f>VLOOKUP(Closest_5_Trips!$A66,Closest_5!$A$3:$AB$544,COLUMN(Closest_5_Trips!AA64),0)</f>
        <v>0</v>
      </c>
      <c r="K66" s="1">
        <f>VLOOKUP(Closest_5_Trips!$A66,Closest_5!$A$3:$AB$544,COLUMN(Closest_5_Trips!AB64),0)</f>
        <v>0</v>
      </c>
    </row>
    <row r="67" spans="1:11" x14ac:dyDescent="0.3">
      <c r="A67">
        <v>5007</v>
      </c>
      <c r="B67">
        <f>VLOOKUP(Closest_5!B67,'Station centroid'!$B:$C,2,0)</f>
        <v>5007</v>
      </c>
      <c r="C67">
        <f>VLOOKUP(Closest_5!C67,'Station centroid'!$B:$C,2,0)</f>
        <v>5002</v>
      </c>
      <c r="D67">
        <f>VLOOKUP(Closest_5!D67,'Station centroid'!$B:$C,2,0)</f>
        <v>5010</v>
      </c>
      <c r="E67">
        <f>VLOOKUP(Closest_5!E67,'Station centroid'!$B:$C,2,0)</f>
        <v>5069</v>
      </c>
      <c r="F67">
        <f>VLOOKUP(Closest_5!F67,'Station centroid'!$B:$C,2,0)</f>
        <v>5002</v>
      </c>
      <c r="G67" s="1">
        <f ca="1">VLOOKUP(Closest_5_Trips!$A67,Closest_5!$A$3:$AB$544,COLUMN(Closest_5_Trips!X65),0)</f>
        <v>100</v>
      </c>
      <c r="H67" s="1">
        <f>VLOOKUP(Closest_5_Trips!$A67,Closest_5!$A$3:$AB$544,COLUMN(Closest_5_Trips!Y65),0)</f>
        <v>0</v>
      </c>
      <c r="I67" s="1">
        <f>VLOOKUP(Closest_5_Trips!$A67,Closest_5!$A$3:$AB$544,COLUMN(Closest_5_Trips!Z65),0)</f>
        <v>0</v>
      </c>
      <c r="J67" s="1">
        <f ca="1">VLOOKUP(Closest_5_Trips!$A67,Closest_5!$A$3:$AB$544,COLUMN(Closest_5_Trips!AA65),0)</f>
        <v>0</v>
      </c>
      <c r="K67" s="1">
        <f>VLOOKUP(Closest_5_Trips!$A67,Closest_5!$A$3:$AB$544,COLUMN(Closest_5_Trips!AB65),0)</f>
        <v>0</v>
      </c>
    </row>
    <row r="68" spans="1:11" x14ac:dyDescent="0.3">
      <c r="A68">
        <v>5008</v>
      </c>
      <c r="B68">
        <f>VLOOKUP(Closest_5!B68,'Station centroid'!$B:$C,2,0)</f>
        <v>5007</v>
      </c>
      <c r="C68">
        <f>VLOOKUP(Closest_5!C68,'Station centroid'!$B:$C,2,0)</f>
        <v>5002</v>
      </c>
      <c r="D68">
        <f>VLOOKUP(Closest_5!D68,'Station centroid'!$B:$C,2,0)</f>
        <v>5002</v>
      </c>
      <c r="E68">
        <f>VLOOKUP(Closest_5!E68,'Station centroid'!$B:$C,2,0)</f>
        <v>5010</v>
      </c>
      <c r="F68">
        <f>VLOOKUP(Closest_5!F68,'Station centroid'!$B:$C,2,0)</f>
        <v>5069</v>
      </c>
      <c r="G68" s="1">
        <f ca="1">VLOOKUP(Closest_5_Trips!$A68,Closest_5!$A$3:$AB$544,COLUMN(Closest_5_Trips!X66),0)</f>
        <v>100</v>
      </c>
      <c r="H68" s="1">
        <f>VLOOKUP(Closest_5_Trips!$A68,Closest_5!$A$3:$AB$544,COLUMN(Closest_5_Trips!Y66),0)</f>
        <v>0</v>
      </c>
      <c r="I68" s="1">
        <f ca="1">VLOOKUP(Closest_5_Trips!$A68,Closest_5!$A$3:$AB$544,COLUMN(Closest_5_Trips!Z66),0)</f>
        <v>0</v>
      </c>
      <c r="J68" s="1">
        <f>VLOOKUP(Closest_5_Trips!$A68,Closest_5!$A$3:$AB$544,COLUMN(Closest_5_Trips!AA66),0)</f>
        <v>0</v>
      </c>
      <c r="K68" s="1">
        <f>VLOOKUP(Closest_5_Trips!$A68,Closest_5!$A$3:$AB$544,COLUMN(Closest_5_Trips!AB66),0)</f>
        <v>0</v>
      </c>
    </row>
    <row r="69" spans="1:11" x14ac:dyDescent="0.3">
      <c r="A69">
        <v>5009</v>
      </c>
      <c r="B69">
        <f>VLOOKUP(Closest_5!B69,'Station centroid'!$B:$C,2,0)</f>
        <v>5007</v>
      </c>
      <c r="C69">
        <f>VLOOKUP(Closest_5!C69,'Station centroid'!$B:$C,2,0)</f>
        <v>5002</v>
      </c>
      <c r="D69">
        <f>VLOOKUP(Closest_5!D69,'Station centroid'!$B:$C,2,0)</f>
        <v>5002</v>
      </c>
      <c r="E69">
        <f>VLOOKUP(Closest_5!E69,'Station centroid'!$B:$C,2,0)</f>
        <v>5139</v>
      </c>
      <c r="F69">
        <f>VLOOKUP(Closest_5!F69,'Station centroid'!$B:$C,2,0)</f>
        <v>5002</v>
      </c>
      <c r="G69" s="1">
        <f ca="1">VLOOKUP(Closest_5_Trips!$A69,Closest_5!$A$3:$AB$544,COLUMN(Closest_5_Trips!X67),0)</f>
        <v>12.574033987473257</v>
      </c>
      <c r="H69" s="1">
        <f ca="1">VLOOKUP(Closest_5_Trips!$A69,Closest_5!$A$3:$AB$544,COLUMN(Closest_5_Trips!Y67),0)</f>
        <v>87.425966012526743</v>
      </c>
      <c r="I69" s="1">
        <f>VLOOKUP(Closest_5_Trips!$A69,Closest_5!$A$3:$AB$544,COLUMN(Closest_5_Trips!Z67),0)</f>
        <v>0</v>
      </c>
      <c r="J69" s="1">
        <f>VLOOKUP(Closest_5_Trips!$A69,Closest_5!$A$3:$AB$544,COLUMN(Closest_5_Trips!AA67),0)</f>
        <v>0</v>
      </c>
      <c r="K69" s="1">
        <f>VLOOKUP(Closest_5_Trips!$A69,Closest_5!$A$3:$AB$544,COLUMN(Closest_5_Trips!AB67),0)</f>
        <v>0</v>
      </c>
    </row>
    <row r="70" spans="1:11" x14ac:dyDescent="0.3">
      <c r="A70">
        <v>5010</v>
      </c>
      <c r="B70">
        <f>VLOOKUP(Closest_5!B70,'Station centroid'!$B:$C,2,0)</f>
        <v>5010</v>
      </c>
      <c r="C70">
        <f>VLOOKUP(Closest_5!C70,'Station centroid'!$B:$C,2,0)</f>
        <v>5136</v>
      </c>
      <c r="D70">
        <f>VLOOKUP(Closest_5!D70,'Station centroid'!$B:$C,2,0)</f>
        <v>5002</v>
      </c>
      <c r="E70">
        <f>VLOOKUP(Closest_5!E70,'Station centroid'!$B:$C,2,0)</f>
        <v>573</v>
      </c>
      <c r="F70">
        <f>VLOOKUP(Closest_5!F70,'Station centroid'!$B:$C,2,0)</f>
        <v>5002</v>
      </c>
      <c r="G70" s="1">
        <f ca="1">VLOOKUP(Closest_5_Trips!$A70,Closest_5!$A$3:$AB$544,COLUMN(Closest_5_Trips!X68),0)</f>
        <v>100</v>
      </c>
      <c r="H70" s="1">
        <f>VLOOKUP(Closest_5_Trips!$A70,Closest_5!$A$3:$AB$544,COLUMN(Closest_5_Trips!Y68),0)</f>
        <v>0</v>
      </c>
      <c r="I70" s="1">
        <f>VLOOKUP(Closest_5_Trips!$A70,Closest_5!$A$3:$AB$544,COLUMN(Closest_5_Trips!Z68),0)</f>
        <v>0</v>
      </c>
      <c r="J70" s="1">
        <f ca="1">VLOOKUP(Closest_5_Trips!$A70,Closest_5!$A$3:$AB$544,COLUMN(Closest_5_Trips!AA68),0)</f>
        <v>0</v>
      </c>
      <c r="K70" s="1">
        <f>VLOOKUP(Closest_5_Trips!$A70,Closest_5!$A$3:$AB$544,COLUMN(Closest_5_Trips!AB68),0)</f>
        <v>0</v>
      </c>
    </row>
    <row r="71" spans="1:11" x14ac:dyDescent="0.3">
      <c r="A71">
        <v>5011</v>
      </c>
      <c r="B71">
        <f>VLOOKUP(Closest_5!B71,'Station centroid'!$B:$C,2,0)</f>
        <v>573</v>
      </c>
      <c r="C71">
        <f>VLOOKUP(Closest_5!C71,'Station centroid'!$B:$C,2,0)</f>
        <v>5136</v>
      </c>
      <c r="D71">
        <f>VLOOKUP(Closest_5!D71,'Station centroid'!$B:$C,2,0)</f>
        <v>5010</v>
      </c>
      <c r="E71">
        <f>VLOOKUP(Closest_5!E71,'Station centroid'!$B:$C,2,0)</f>
        <v>5121</v>
      </c>
      <c r="F71">
        <f>VLOOKUP(Closest_5!F71,'Station centroid'!$B:$C,2,0)</f>
        <v>5121</v>
      </c>
      <c r="G71" s="1">
        <f ca="1">VLOOKUP(Closest_5_Trips!$A71,Closest_5!$A$3:$AB$544,COLUMN(Closest_5_Trips!X69),0)</f>
        <v>100</v>
      </c>
      <c r="H71" s="1">
        <f>VLOOKUP(Closest_5_Trips!$A71,Closest_5!$A$3:$AB$544,COLUMN(Closest_5_Trips!Y69),0)</f>
        <v>0</v>
      </c>
      <c r="I71" s="1">
        <f>VLOOKUP(Closest_5_Trips!$A71,Closest_5!$A$3:$AB$544,COLUMN(Closest_5_Trips!Z69),0)</f>
        <v>0</v>
      </c>
      <c r="J71" s="1">
        <f>VLOOKUP(Closest_5_Trips!$A71,Closest_5!$A$3:$AB$544,COLUMN(Closest_5_Trips!AA69),0)</f>
        <v>0</v>
      </c>
      <c r="K71" s="1">
        <f>VLOOKUP(Closest_5_Trips!$A71,Closest_5!$A$3:$AB$544,COLUMN(Closest_5_Trips!AB69),0)</f>
        <v>0</v>
      </c>
    </row>
    <row r="72" spans="1:11" x14ac:dyDescent="0.3">
      <c r="A72">
        <v>5012</v>
      </c>
      <c r="B72">
        <f>VLOOKUP(Closest_5!B72,'Station centroid'!$B:$C,2,0)</f>
        <v>573</v>
      </c>
      <c r="C72">
        <f>VLOOKUP(Closest_5!C72,'Station centroid'!$B:$C,2,0)</f>
        <v>5136</v>
      </c>
      <c r="D72">
        <f>VLOOKUP(Closest_5!D72,'Station centroid'!$B:$C,2,0)</f>
        <v>5010</v>
      </c>
      <c r="E72">
        <f>VLOOKUP(Closest_5!E72,'Station centroid'!$B:$C,2,0)</f>
        <v>5007</v>
      </c>
      <c r="F72">
        <f>VLOOKUP(Closest_5!F72,'Station centroid'!$B:$C,2,0)</f>
        <v>5002</v>
      </c>
      <c r="G72" s="1">
        <f ca="1">VLOOKUP(Closest_5_Trips!$A72,Closest_5!$A$3:$AB$544,COLUMN(Closest_5_Trips!X70),0)</f>
        <v>100</v>
      </c>
      <c r="H72" s="1">
        <f>VLOOKUP(Closest_5_Trips!$A72,Closest_5!$A$3:$AB$544,COLUMN(Closest_5_Trips!Y70),0)</f>
        <v>0</v>
      </c>
      <c r="I72" s="1">
        <f>VLOOKUP(Closest_5_Trips!$A72,Closest_5!$A$3:$AB$544,COLUMN(Closest_5_Trips!Z70),0)</f>
        <v>0</v>
      </c>
      <c r="J72" s="1">
        <f>VLOOKUP(Closest_5_Trips!$A72,Closest_5!$A$3:$AB$544,COLUMN(Closest_5_Trips!AA70),0)</f>
        <v>0</v>
      </c>
      <c r="K72" s="1">
        <f>VLOOKUP(Closest_5_Trips!$A72,Closest_5!$A$3:$AB$544,COLUMN(Closest_5_Trips!AB70),0)</f>
        <v>0</v>
      </c>
    </row>
    <row r="73" spans="1:11" x14ac:dyDescent="0.3">
      <c r="A73">
        <v>5013</v>
      </c>
      <c r="B73">
        <f>VLOOKUP(Closest_5!B73,'Station centroid'!$B:$C,2,0)</f>
        <v>573</v>
      </c>
      <c r="C73">
        <f>VLOOKUP(Closest_5!C73,'Station centroid'!$B:$C,2,0)</f>
        <v>5136</v>
      </c>
      <c r="D73">
        <f>VLOOKUP(Closest_5!D73,'Station centroid'!$B:$C,2,0)</f>
        <v>5010</v>
      </c>
      <c r="E73">
        <f>VLOOKUP(Closest_5!E73,'Station centroid'!$B:$C,2,0)</f>
        <v>5007</v>
      </c>
      <c r="F73">
        <f>VLOOKUP(Closest_5!F73,'Station centroid'!$B:$C,2,0)</f>
        <v>5019</v>
      </c>
      <c r="G73" s="1">
        <f ca="1">VLOOKUP(Closest_5_Trips!$A73,Closest_5!$A$3:$AB$544,COLUMN(Closest_5_Trips!X71),0)</f>
        <v>100</v>
      </c>
      <c r="H73" s="1">
        <f>VLOOKUP(Closest_5_Trips!$A73,Closest_5!$A$3:$AB$544,COLUMN(Closest_5_Trips!Y71),0)</f>
        <v>0</v>
      </c>
      <c r="I73" s="1">
        <f>VLOOKUP(Closest_5_Trips!$A73,Closest_5!$A$3:$AB$544,COLUMN(Closest_5_Trips!Z71),0)</f>
        <v>0</v>
      </c>
      <c r="J73" s="1">
        <f>VLOOKUP(Closest_5_Trips!$A73,Closest_5!$A$3:$AB$544,COLUMN(Closest_5_Trips!AA71),0)</f>
        <v>0</v>
      </c>
      <c r="K73" s="1">
        <f>VLOOKUP(Closest_5_Trips!$A73,Closest_5!$A$3:$AB$544,COLUMN(Closest_5_Trips!AB71),0)</f>
        <v>0</v>
      </c>
    </row>
    <row r="74" spans="1:11" x14ac:dyDescent="0.3">
      <c r="A74">
        <v>5014</v>
      </c>
      <c r="B74">
        <f>VLOOKUP(Closest_5!B74,'Station centroid'!$B:$C,2,0)</f>
        <v>573</v>
      </c>
      <c r="C74">
        <f>VLOOKUP(Closest_5!C74,'Station centroid'!$B:$C,2,0)</f>
        <v>5136</v>
      </c>
      <c r="D74">
        <f>VLOOKUP(Closest_5!D74,'Station centroid'!$B:$C,2,0)</f>
        <v>5010</v>
      </c>
      <c r="E74">
        <f>VLOOKUP(Closest_5!E74,'Station centroid'!$B:$C,2,0)</f>
        <v>5007</v>
      </c>
      <c r="F74">
        <f>VLOOKUP(Closest_5!F74,'Station centroid'!$B:$C,2,0)</f>
        <v>5121</v>
      </c>
      <c r="G74" s="1">
        <f ca="1">VLOOKUP(Closest_5_Trips!$A74,Closest_5!$A$3:$AB$544,COLUMN(Closest_5_Trips!X72),0)</f>
        <v>100</v>
      </c>
      <c r="H74" s="1">
        <f>VLOOKUP(Closest_5_Trips!$A74,Closest_5!$A$3:$AB$544,COLUMN(Closest_5_Trips!Y72),0)</f>
        <v>0</v>
      </c>
      <c r="I74" s="1">
        <f>VLOOKUP(Closest_5_Trips!$A74,Closest_5!$A$3:$AB$544,COLUMN(Closest_5_Trips!Z72),0)</f>
        <v>0</v>
      </c>
      <c r="J74" s="1">
        <f>VLOOKUP(Closest_5_Trips!$A74,Closest_5!$A$3:$AB$544,COLUMN(Closest_5_Trips!AA72),0)</f>
        <v>0</v>
      </c>
      <c r="K74" s="1">
        <f>VLOOKUP(Closest_5_Trips!$A74,Closest_5!$A$3:$AB$544,COLUMN(Closest_5_Trips!AB72),0)</f>
        <v>0</v>
      </c>
    </row>
    <row r="75" spans="1:11" x14ac:dyDescent="0.3">
      <c r="A75">
        <v>5015</v>
      </c>
      <c r="B75">
        <f>VLOOKUP(Closest_5!B75,'Station centroid'!$B:$C,2,0)</f>
        <v>5015</v>
      </c>
      <c r="C75">
        <f>VLOOKUP(Closest_5!C75,'Station centroid'!$B:$C,2,0)</f>
        <v>5015</v>
      </c>
      <c r="D75">
        <f>VLOOKUP(Closest_5!D75,'Station centroid'!$B:$C,2,0)</f>
        <v>5015</v>
      </c>
      <c r="E75">
        <f>VLOOKUP(Closest_5!E75,'Station centroid'!$B:$C,2,0)</f>
        <v>9009</v>
      </c>
      <c r="F75">
        <f>VLOOKUP(Closest_5!F75,'Station centroid'!$B:$C,2,0)</f>
        <v>5118</v>
      </c>
      <c r="G75" s="1">
        <f ca="1">VLOOKUP(Closest_5_Trips!$A75,Closest_5!$A$3:$AB$544,COLUMN(Closest_5_Trips!X73),0)</f>
        <v>100</v>
      </c>
      <c r="H75" s="1">
        <f>VLOOKUP(Closest_5_Trips!$A75,Closest_5!$A$3:$AB$544,COLUMN(Closest_5_Trips!Y73),0)</f>
        <v>0</v>
      </c>
      <c r="I75" s="1">
        <f>VLOOKUP(Closest_5_Trips!$A75,Closest_5!$A$3:$AB$544,COLUMN(Closest_5_Trips!Z73),0)</f>
        <v>0</v>
      </c>
      <c r="J75" s="1">
        <f>VLOOKUP(Closest_5_Trips!$A75,Closest_5!$A$3:$AB$544,COLUMN(Closest_5_Trips!AA73),0)</f>
        <v>0</v>
      </c>
      <c r="K75" s="1">
        <f>VLOOKUP(Closest_5_Trips!$A75,Closest_5!$A$3:$AB$544,COLUMN(Closest_5_Trips!AB73),0)</f>
        <v>0</v>
      </c>
    </row>
    <row r="76" spans="1:11" x14ac:dyDescent="0.3">
      <c r="A76">
        <v>5016</v>
      </c>
      <c r="B76">
        <f>VLOOKUP(Closest_5!B76,'Station centroid'!$B:$C,2,0)</f>
        <v>5019</v>
      </c>
      <c r="C76">
        <f>VLOOKUP(Closest_5!C76,'Station centroid'!$B:$C,2,0)</f>
        <v>5002</v>
      </c>
      <c r="D76">
        <f>VLOOKUP(Closest_5!D76,'Station centroid'!$B:$C,2,0)</f>
        <v>5133</v>
      </c>
      <c r="E76">
        <f>VLOOKUP(Closest_5!E76,'Station centroid'!$B:$C,2,0)</f>
        <v>5002</v>
      </c>
      <c r="F76">
        <f>VLOOKUP(Closest_5!F76,'Station centroid'!$B:$C,2,0)</f>
        <v>5002</v>
      </c>
      <c r="G76" s="1">
        <f ca="1">VLOOKUP(Closest_5_Trips!$A76,Closest_5!$A$3:$AB$544,COLUMN(Closest_5_Trips!X74),0)</f>
        <v>23.915238262142026</v>
      </c>
      <c r="H76" s="1">
        <f>VLOOKUP(Closest_5_Trips!$A76,Closest_5!$A$3:$AB$544,COLUMN(Closest_5_Trips!Y74),0)</f>
        <v>0</v>
      </c>
      <c r="I76" s="1">
        <f ca="1">VLOOKUP(Closest_5_Trips!$A76,Closest_5!$A$3:$AB$544,COLUMN(Closest_5_Trips!Z74),0)</f>
        <v>76.084761737857974</v>
      </c>
      <c r="J76" s="1">
        <f>VLOOKUP(Closest_5_Trips!$A76,Closest_5!$A$3:$AB$544,COLUMN(Closest_5_Trips!AA74),0)</f>
        <v>0</v>
      </c>
      <c r="K76" s="1">
        <f>VLOOKUP(Closest_5_Trips!$A76,Closest_5!$A$3:$AB$544,COLUMN(Closest_5_Trips!AB74),0)</f>
        <v>0</v>
      </c>
    </row>
    <row r="77" spans="1:11" x14ac:dyDescent="0.3">
      <c r="A77">
        <v>5017</v>
      </c>
      <c r="B77">
        <f>VLOOKUP(Closest_5!B77,'Station centroid'!$B:$C,2,0)</f>
        <v>5068</v>
      </c>
      <c r="C77">
        <f>VLOOKUP(Closest_5!C77,'Station centroid'!$B:$C,2,0)</f>
        <v>5139</v>
      </c>
      <c r="D77">
        <f>VLOOKUP(Closest_5!D77,'Station centroid'!$B:$C,2,0)</f>
        <v>5069</v>
      </c>
      <c r="E77">
        <f>VLOOKUP(Closest_5!E77,'Station centroid'!$B:$C,2,0)</f>
        <v>5002</v>
      </c>
      <c r="F77">
        <f>VLOOKUP(Closest_5!F77,'Station centroid'!$B:$C,2,0)</f>
        <v>5007</v>
      </c>
      <c r="G77" s="1">
        <f ca="1">VLOOKUP(Closest_5_Trips!$A77,Closest_5!$A$3:$AB$544,COLUMN(Closest_5_Trips!X75),0)</f>
        <v>100</v>
      </c>
      <c r="H77" s="1">
        <f>VLOOKUP(Closest_5_Trips!$A77,Closest_5!$A$3:$AB$544,COLUMN(Closest_5_Trips!Y75),0)</f>
        <v>0</v>
      </c>
      <c r="I77" s="1">
        <f>VLOOKUP(Closest_5_Trips!$A77,Closest_5!$A$3:$AB$544,COLUMN(Closest_5_Trips!Z75),0)</f>
        <v>0</v>
      </c>
      <c r="J77" s="1">
        <f>VLOOKUP(Closest_5_Trips!$A77,Closest_5!$A$3:$AB$544,COLUMN(Closest_5_Trips!AA75),0)</f>
        <v>0</v>
      </c>
      <c r="K77" s="1">
        <f>VLOOKUP(Closest_5_Trips!$A77,Closest_5!$A$3:$AB$544,COLUMN(Closest_5_Trips!AB75),0)</f>
        <v>0</v>
      </c>
    </row>
    <row r="78" spans="1:11" x14ac:dyDescent="0.3">
      <c r="A78">
        <v>5018</v>
      </c>
      <c r="B78">
        <f>VLOOKUP(Closest_5!B78,'Station centroid'!$B:$C,2,0)</f>
        <v>5069</v>
      </c>
      <c r="C78">
        <f>VLOOKUP(Closest_5!C78,'Station centroid'!$B:$C,2,0)</f>
        <v>5007</v>
      </c>
      <c r="D78">
        <f>VLOOKUP(Closest_5!D78,'Station centroid'!$B:$C,2,0)</f>
        <v>5139</v>
      </c>
      <c r="E78">
        <f>VLOOKUP(Closest_5!E78,'Station centroid'!$B:$C,2,0)</f>
        <v>5068</v>
      </c>
      <c r="F78">
        <f>VLOOKUP(Closest_5!F78,'Station centroid'!$B:$C,2,0)</f>
        <v>5002</v>
      </c>
      <c r="G78" s="1">
        <f ca="1">VLOOKUP(Closest_5_Trips!$A78,Closest_5!$A$3:$AB$544,COLUMN(Closest_5_Trips!X76),0)</f>
        <v>100</v>
      </c>
      <c r="H78" s="1">
        <f>VLOOKUP(Closest_5_Trips!$A78,Closest_5!$A$3:$AB$544,COLUMN(Closest_5_Trips!Y76),0)</f>
        <v>0</v>
      </c>
      <c r="I78" s="1">
        <f>VLOOKUP(Closest_5_Trips!$A78,Closest_5!$A$3:$AB$544,COLUMN(Closest_5_Trips!Z76),0)</f>
        <v>0</v>
      </c>
      <c r="J78" s="1">
        <f>VLOOKUP(Closest_5_Trips!$A78,Closest_5!$A$3:$AB$544,COLUMN(Closest_5_Trips!AA76),0)</f>
        <v>0</v>
      </c>
      <c r="K78" s="1">
        <f>VLOOKUP(Closest_5_Trips!$A78,Closest_5!$A$3:$AB$544,COLUMN(Closest_5_Trips!AB76),0)</f>
        <v>0</v>
      </c>
    </row>
    <row r="79" spans="1:11" x14ac:dyDescent="0.3">
      <c r="A79">
        <v>5019</v>
      </c>
      <c r="B79">
        <f>VLOOKUP(Closest_5!B79,'Station centroid'!$B:$C,2,0)</f>
        <v>5019</v>
      </c>
      <c r="C79">
        <f>VLOOKUP(Closest_5!C79,'Station centroid'!$B:$C,2,0)</f>
        <v>5133</v>
      </c>
      <c r="D79">
        <f>VLOOKUP(Closest_5!D79,'Station centroid'!$B:$C,2,0)</f>
        <v>5132</v>
      </c>
      <c r="E79">
        <f>VLOOKUP(Closest_5!E79,'Station centroid'!$B:$C,2,0)</f>
        <v>5132</v>
      </c>
      <c r="F79">
        <f>VLOOKUP(Closest_5!F79,'Station centroid'!$B:$C,2,0)</f>
        <v>5002</v>
      </c>
      <c r="G79" s="1">
        <f ca="1">VLOOKUP(Closest_5_Trips!$A79,Closest_5!$A$3:$AB$544,COLUMN(Closest_5_Trips!X77),0)</f>
        <v>27.757415556228253</v>
      </c>
      <c r="H79" s="1">
        <f ca="1">VLOOKUP(Closest_5_Trips!$A79,Closest_5!$A$3:$AB$544,COLUMN(Closest_5_Trips!Y77),0)</f>
        <v>72.242584443771747</v>
      </c>
      <c r="I79" s="1">
        <f>VLOOKUP(Closest_5_Trips!$A79,Closest_5!$A$3:$AB$544,COLUMN(Closest_5_Trips!Z77),0)</f>
        <v>0</v>
      </c>
      <c r="J79" s="1">
        <f>VLOOKUP(Closest_5_Trips!$A79,Closest_5!$A$3:$AB$544,COLUMN(Closest_5_Trips!AA77),0)</f>
        <v>0</v>
      </c>
      <c r="K79" s="1">
        <f>VLOOKUP(Closest_5_Trips!$A79,Closest_5!$A$3:$AB$544,COLUMN(Closest_5_Trips!AB77),0)</f>
        <v>0</v>
      </c>
    </row>
    <row r="80" spans="1:11" x14ac:dyDescent="0.3">
      <c r="A80">
        <v>5020</v>
      </c>
      <c r="B80">
        <f>VLOOKUP(Closest_5!B80,'Station centroid'!$B:$C,2,0)</f>
        <v>5020</v>
      </c>
      <c r="C80">
        <f>VLOOKUP(Closest_5!C80,'Station centroid'!$B:$C,2,0)</f>
        <v>5131</v>
      </c>
      <c r="D80">
        <f>VLOOKUP(Closest_5!D80,'Station centroid'!$B:$C,2,0)</f>
        <v>5131</v>
      </c>
      <c r="E80">
        <f>VLOOKUP(Closest_5!E80,'Station centroid'!$B:$C,2,0)</f>
        <v>5131</v>
      </c>
      <c r="F80">
        <f>VLOOKUP(Closest_5!F80,'Station centroid'!$B:$C,2,0)</f>
        <v>5131</v>
      </c>
      <c r="G80" s="1">
        <f ca="1">VLOOKUP(Closest_5_Trips!$A80,Closest_5!$A$3:$AB$544,COLUMN(Closest_5_Trips!X78),0)</f>
        <v>100</v>
      </c>
      <c r="H80" s="1">
        <f>VLOOKUP(Closest_5_Trips!$A80,Closest_5!$A$3:$AB$544,COLUMN(Closest_5_Trips!Y78),0)</f>
        <v>0</v>
      </c>
      <c r="I80" s="1">
        <f>VLOOKUP(Closest_5_Trips!$A80,Closest_5!$A$3:$AB$544,COLUMN(Closest_5_Trips!Z78),0)</f>
        <v>0</v>
      </c>
      <c r="J80" s="1">
        <f>VLOOKUP(Closest_5_Trips!$A80,Closest_5!$A$3:$AB$544,COLUMN(Closest_5_Trips!AA78),0)</f>
        <v>0</v>
      </c>
      <c r="K80" s="1">
        <f>VLOOKUP(Closest_5_Trips!$A80,Closest_5!$A$3:$AB$544,COLUMN(Closest_5_Trips!AB78),0)</f>
        <v>0</v>
      </c>
    </row>
    <row r="81" spans="1:11" x14ac:dyDescent="0.3">
      <c r="A81">
        <v>5021</v>
      </c>
      <c r="B81">
        <f>VLOOKUP(Closest_5!B81,'Station centroid'!$B:$C,2,0)</f>
        <v>573</v>
      </c>
      <c r="C81">
        <f>VLOOKUP(Closest_5!C81,'Station centroid'!$B:$C,2,0)</f>
        <v>5136</v>
      </c>
      <c r="D81">
        <f>VLOOKUP(Closest_5!D81,'Station centroid'!$B:$C,2,0)</f>
        <v>5010</v>
      </c>
      <c r="E81">
        <f>VLOOKUP(Closest_5!E81,'Station centroid'!$B:$C,2,0)</f>
        <v>5007</v>
      </c>
      <c r="F81">
        <f>VLOOKUP(Closest_5!F81,'Station centroid'!$B:$C,2,0)</f>
        <v>5002</v>
      </c>
      <c r="G81" s="1">
        <f ca="1">VLOOKUP(Closest_5_Trips!$A81,Closest_5!$A$3:$AB$544,COLUMN(Closest_5_Trips!X79),0)</f>
        <v>100</v>
      </c>
      <c r="H81" s="1">
        <f>VLOOKUP(Closest_5_Trips!$A81,Closest_5!$A$3:$AB$544,COLUMN(Closest_5_Trips!Y79),0)</f>
        <v>0</v>
      </c>
      <c r="I81" s="1">
        <f>VLOOKUP(Closest_5_Trips!$A81,Closest_5!$A$3:$AB$544,COLUMN(Closest_5_Trips!Z79),0)</f>
        <v>0</v>
      </c>
      <c r="J81" s="1">
        <f>VLOOKUP(Closest_5_Trips!$A81,Closest_5!$A$3:$AB$544,COLUMN(Closest_5_Trips!AA79),0)</f>
        <v>0</v>
      </c>
      <c r="K81" s="1">
        <f>VLOOKUP(Closest_5_Trips!$A81,Closest_5!$A$3:$AB$544,COLUMN(Closest_5_Trips!AB79),0)</f>
        <v>0</v>
      </c>
    </row>
    <row r="82" spans="1:11" x14ac:dyDescent="0.3">
      <c r="A82">
        <v>5022</v>
      </c>
      <c r="B82">
        <f>VLOOKUP(Closest_5!B82,'Station centroid'!$B:$C,2,0)</f>
        <v>5007</v>
      </c>
      <c r="C82">
        <f>VLOOKUP(Closest_5!C82,'Station centroid'!$B:$C,2,0)</f>
        <v>5069</v>
      </c>
      <c r="D82">
        <f>VLOOKUP(Closest_5!D82,'Station centroid'!$B:$C,2,0)</f>
        <v>5010</v>
      </c>
      <c r="E82">
        <f>VLOOKUP(Closest_5!E82,'Station centroid'!$B:$C,2,0)</f>
        <v>5002</v>
      </c>
      <c r="F82">
        <f>VLOOKUP(Closest_5!F82,'Station centroid'!$B:$C,2,0)</f>
        <v>5002</v>
      </c>
      <c r="G82" s="1">
        <f ca="1">VLOOKUP(Closest_5_Trips!$A82,Closest_5!$A$3:$AB$544,COLUMN(Closest_5_Trips!X80),0)</f>
        <v>100</v>
      </c>
      <c r="H82" s="1">
        <f ca="1">VLOOKUP(Closest_5_Trips!$A82,Closest_5!$A$3:$AB$544,COLUMN(Closest_5_Trips!Y80),0)</f>
        <v>0</v>
      </c>
      <c r="I82" s="1">
        <f>VLOOKUP(Closest_5_Trips!$A82,Closest_5!$A$3:$AB$544,COLUMN(Closest_5_Trips!Z80),0)</f>
        <v>0</v>
      </c>
      <c r="J82" s="1">
        <f>VLOOKUP(Closest_5_Trips!$A82,Closest_5!$A$3:$AB$544,COLUMN(Closest_5_Trips!AA80),0)</f>
        <v>0</v>
      </c>
      <c r="K82" s="1">
        <f>VLOOKUP(Closest_5_Trips!$A82,Closest_5!$A$3:$AB$544,COLUMN(Closest_5_Trips!AB80),0)</f>
        <v>0</v>
      </c>
    </row>
    <row r="83" spans="1:11" x14ac:dyDescent="0.3">
      <c r="A83">
        <v>5023</v>
      </c>
      <c r="B83">
        <f>VLOOKUP(Closest_5!B83,'Station centroid'!$B:$C,2,0)</f>
        <v>5136</v>
      </c>
      <c r="C83">
        <f>VLOOKUP(Closest_5!C83,'Station centroid'!$B:$C,2,0)</f>
        <v>573</v>
      </c>
      <c r="D83">
        <f>VLOOKUP(Closest_5!D83,'Station centroid'!$B:$C,2,0)</f>
        <v>5010</v>
      </c>
      <c r="E83">
        <f>VLOOKUP(Closest_5!E83,'Station centroid'!$B:$C,2,0)</f>
        <v>5007</v>
      </c>
      <c r="F83">
        <f>VLOOKUP(Closest_5!F83,'Station centroid'!$B:$C,2,0)</f>
        <v>5002</v>
      </c>
      <c r="G83" s="1">
        <f ca="1">VLOOKUP(Closest_5_Trips!$A83,Closest_5!$A$3:$AB$544,COLUMN(Closest_5_Trips!X81),0)</f>
        <v>16.270700178727196</v>
      </c>
      <c r="H83" s="1">
        <f ca="1">VLOOKUP(Closest_5_Trips!$A83,Closest_5!$A$3:$AB$544,COLUMN(Closest_5_Trips!Y81),0)</f>
        <v>83.729299821272804</v>
      </c>
      <c r="I83" s="1">
        <f>VLOOKUP(Closest_5_Trips!$A83,Closest_5!$A$3:$AB$544,COLUMN(Closest_5_Trips!Z81),0)</f>
        <v>0</v>
      </c>
      <c r="J83" s="1">
        <f>VLOOKUP(Closest_5_Trips!$A83,Closest_5!$A$3:$AB$544,COLUMN(Closest_5_Trips!AA81),0)</f>
        <v>0</v>
      </c>
      <c r="K83" s="1">
        <f>VLOOKUP(Closest_5_Trips!$A83,Closest_5!$A$3:$AB$544,COLUMN(Closest_5_Trips!AB81),0)</f>
        <v>0</v>
      </c>
    </row>
    <row r="84" spans="1:11" x14ac:dyDescent="0.3">
      <c r="A84">
        <v>5024</v>
      </c>
      <c r="B84">
        <f>VLOOKUP(Closest_5!B84,'Station centroid'!$B:$C,2,0)</f>
        <v>5002</v>
      </c>
      <c r="C84">
        <f>VLOOKUP(Closest_5!C84,'Station centroid'!$B:$C,2,0)</f>
        <v>5007</v>
      </c>
      <c r="D84">
        <f>VLOOKUP(Closest_5!D84,'Station centroid'!$B:$C,2,0)</f>
        <v>5002</v>
      </c>
      <c r="E84">
        <f>VLOOKUP(Closest_5!E84,'Station centroid'!$B:$C,2,0)</f>
        <v>5002</v>
      </c>
      <c r="F84">
        <f>VLOOKUP(Closest_5!F84,'Station centroid'!$B:$C,2,0)</f>
        <v>5010</v>
      </c>
      <c r="G84" s="1">
        <f ca="1">VLOOKUP(Closest_5_Trips!$A84,Closest_5!$A$3:$AB$544,COLUMN(Closest_5_Trips!X82),0)</f>
        <v>18.223168071044384</v>
      </c>
      <c r="H84" s="1">
        <f>VLOOKUP(Closest_5_Trips!$A84,Closest_5!$A$3:$AB$544,COLUMN(Closest_5_Trips!Y82),0)</f>
        <v>0</v>
      </c>
      <c r="I84" s="1">
        <f ca="1">VLOOKUP(Closest_5_Trips!$A84,Closest_5!$A$3:$AB$544,COLUMN(Closest_5_Trips!Z82),0)</f>
        <v>81.776831928955616</v>
      </c>
      <c r="J84" s="1">
        <f>VLOOKUP(Closest_5_Trips!$A84,Closest_5!$A$3:$AB$544,COLUMN(Closest_5_Trips!AA82),0)</f>
        <v>0</v>
      </c>
      <c r="K84" s="1">
        <f>VLOOKUP(Closest_5_Trips!$A84,Closest_5!$A$3:$AB$544,COLUMN(Closest_5_Trips!AB82),0)</f>
        <v>0</v>
      </c>
    </row>
    <row r="85" spans="1:11" x14ac:dyDescent="0.3">
      <c r="A85">
        <v>5025</v>
      </c>
      <c r="B85">
        <f>VLOOKUP(Closest_5!B85,'Station centroid'!$B:$C,2,0)</f>
        <v>5136</v>
      </c>
      <c r="C85">
        <f>VLOOKUP(Closest_5!C85,'Station centroid'!$B:$C,2,0)</f>
        <v>5010</v>
      </c>
      <c r="D85">
        <f>VLOOKUP(Closest_5!D85,'Station centroid'!$B:$C,2,0)</f>
        <v>573</v>
      </c>
      <c r="E85">
        <f>VLOOKUP(Closest_5!E85,'Station centroid'!$B:$C,2,0)</f>
        <v>5002</v>
      </c>
      <c r="F85">
        <f>VLOOKUP(Closest_5!F85,'Station centroid'!$B:$C,2,0)</f>
        <v>5002</v>
      </c>
      <c r="G85" s="1">
        <f ca="1">VLOOKUP(Closest_5_Trips!$A85,Closest_5!$A$3:$AB$544,COLUMN(Closest_5_Trips!X83),0)</f>
        <v>59.242206070395767</v>
      </c>
      <c r="H85" s="1">
        <f>VLOOKUP(Closest_5_Trips!$A85,Closest_5!$A$3:$AB$544,COLUMN(Closest_5_Trips!Y83),0)</f>
        <v>0</v>
      </c>
      <c r="I85" s="1">
        <f ca="1">VLOOKUP(Closest_5_Trips!$A85,Closest_5!$A$3:$AB$544,COLUMN(Closest_5_Trips!Z83),0)</f>
        <v>40.757793929604233</v>
      </c>
      <c r="J85" s="1">
        <f>VLOOKUP(Closest_5_Trips!$A85,Closest_5!$A$3:$AB$544,COLUMN(Closest_5_Trips!AA83),0)</f>
        <v>0</v>
      </c>
      <c r="K85" s="1">
        <f>VLOOKUP(Closest_5_Trips!$A85,Closest_5!$A$3:$AB$544,COLUMN(Closest_5_Trips!AB83),0)</f>
        <v>0</v>
      </c>
    </row>
    <row r="86" spans="1:11" x14ac:dyDescent="0.3">
      <c r="A86">
        <v>5026</v>
      </c>
      <c r="B86">
        <f>VLOOKUP(Closest_5!B86,'Station centroid'!$B:$C,2,0)</f>
        <v>573</v>
      </c>
      <c r="C86">
        <f>VLOOKUP(Closest_5!C86,'Station centroid'!$B:$C,2,0)</f>
        <v>5136</v>
      </c>
      <c r="D86">
        <f>VLOOKUP(Closest_5!D86,'Station centroid'!$B:$C,2,0)</f>
        <v>5010</v>
      </c>
      <c r="E86">
        <f>VLOOKUP(Closest_5!E86,'Station centroid'!$B:$C,2,0)</f>
        <v>5002</v>
      </c>
      <c r="F86">
        <f>VLOOKUP(Closest_5!F86,'Station centroid'!$B:$C,2,0)</f>
        <v>5007</v>
      </c>
      <c r="G86" s="1">
        <f ca="1">VLOOKUP(Closest_5_Trips!$A86,Closest_5!$A$3:$AB$544,COLUMN(Closest_5_Trips!X84),0)</f>
        <v>100</v>
      </c>
      <c r="H86" s="1">
        <f>VLOOKUP(Closest_5_Trips!$A86,Closest_5!$A$3:$AB$544,COLUMN(Closest_5_Trips!Y84),0)</f>
        <v>0</v>
      </c>
      <c r="I86" s="1">
        <f>VLOOKUP(Closest_5_Trips!$A86,Closest_5!$A$3:$AB$544,COLUMN(Closest_5_Trips!Z84),0)</f>
        <v>0</v>
      </c>
      <c r="J86" s="1">
        <f>VLOOKUP(Closest_5_Trips!$A86,Closest_5!$A$3:$AB$544,COLUMN(Closest_5_Trips!AA84),0)</f>
        <v>0</v>
      </c>
      <c r="K86" s="1">
        <f>VLOOKUP(Closest_5_Trips!$A86,Closest_5!$A$3:$AB$544,COLUMN(Closest_5_Trips!AB84),0)</f>
        <v>0</v>
      </c>
    </row>
    <row r="87" spans="1:11" x14ac:dyDescent="0.3">
      <c r="A87">
        <v>5027</v>
      </c>
      <c r="B87">
        <f>VLOOKUP(Closest_5!B87,'Station centroid'!$B:$C,2,0)</f>
        <v>573</v>
      </c>
      <c r="C87">
        <f>VLOOKUP(Closest_5!C87,'Station centroid'!$B:$C,2,0)</f>
        <v>5136</v>
      </c>
      <c r="D87">
        <f>VLOOKUP(Closest_5!D87,'Station centroid'!$B:$C,2,0)</f>
        <v>5010</v>
      </c>
      <c r="E87">
        <f>VLOOKUP(Closest_5!E87,'Station centroid'!$B:$C,2,0)</f>
        <v>5019</v>
      </c>
      <c r="F87">
        <f>VLOOKUP(Closest_5!F87,'Station centroid'!$B:$C,2,0)</f>
        <v>5002</v>
      </c>
      <c r="G87" s="1">
        <f ca="1">VLOOKUP(Closest_5_Trips!$A87,Closest_5!$A$3:$AB$544,COLUMN(Closest_5_Trips!X85),0)</f>
        <v>100</v>
      </c>
      <c r="H87" s="1">
        <f>VLOOKUP(Closest_5_Trips!$A87,Closest_5!$A$3:$AB$544,COLUMN(Closest_5_Trips!Y85),0)</f>
        <v>0</v>
      </c>
      <c r="I87" s="1">
        <f>VLOOKUP(Closest_5_Trips!$A87,Closest_5!$A$3:$AB$544,COLUMN(Closest_5_Trips!Z85),0)</f>
        <v>0</v>
      </c>
      <c r="J87" s="1">
        <f>VLOOKUP(Closest_5_Trips!$A87,Closest_5!$A$3:$AB$544,COLUMN(Closest_5_Trips!AA85),0)</f>
        <v>0</v>
      </c>
      <c r="K87" s="1">
        <f>VLOOKUP(Closest_5_Trips!$A87,Closest_5!$A$3:$AB$544,COLUMN(Closest_5_Trips!AB85),0)</f>
        <v>0</v>
      </c>
    </row>
    <row r="88" spans="1:11" x14ac:dyDescent="0.3">
      <c r="A88">
        <v>5028</v>
      </c>
      <c r="B88">
        <f>VLOOKUP(Closest_5!B88,'Station centroid'!$B:$C,2,0)</f>
        <v>5007</v>
      </c>
      <c r="C88">
        <f>VLOOKUP(Closest_5!C88,'Station centroid'!$B:$C,2,0)</f>
        <v>5010</v>
      </c>
      <c r="D88">
        <f>VLOOKUP(Closest_5!D88,'Station centroid'!$B:$C,2,0)</f>
        <v>5136</v>
      </c>
      <c r="E88">
        <f>VLOOKUP(Closest_5!E88,'Station centroid'!$B:$C,2,0)</f>
        <v>573</v>
      </c>
      <c r="F88">
        <f>VLOOKUP(Closest_5!F88,'Station centroid'!$B:$C,2,0)</f>
        <v>5002</v>
      </c>
      <c r="G88" s="1">
        <f ca="1">VLOOKUP(Closest_5_Trips!$A88,Closest_5!$A$3:$AB$544,COLUMN(Closest_5_Trips!X86),0)</f>
        <v>86.752058677016578</v>
      </c>
      <c r="H88" s="1">
        <f>VLOOKUP(Closest_5_Trips!$A88,Closest_5!$A$3:$AB$544,COLUMN(Closest_5_Trips!Y86),0)</f>
        <v>0</v>
      </c>
      <c r="I88" s="1">
        <f>VLOOKUP(Closest_5_Trips!$A88,Closest_5!$A$3:$AB$544,COLUMN(Closest_5_Trips!Z86),0)</f>
        <v>0</v>
      </c>
      <c r="J88" s="1">
        <f ca="1">VLOOKUP(Closest_5_Trips!$A88,Closest_5!$A$3:$AB$544,COLUMN(Closest_5_Trips!AA86),0)</f>
        <v>13.247941322983422</v>
      </c>
      <c r="K88" s="1">
        <f>VLOOKUP(Closest_5_Trips!$A88,Closest_5!$A$3:$AB$544,COLUMN(Closest_5_Trips!AB86),0)</f>
        <v>0</v>
      </c>
    </row>
    <row r="89" spans="1:11" x14ac:dyDescent="0.3">
      <c r="A89">
        <v>5029</v>
      </c>
      <c r="B89">
        <f>VLOOKUP(Closest_5!B89,'Station centroid'!$B:$C,2,0)</f>
        <v>5007</v>
      </c>
      <c r="C89">
        <f>VLOOKUP(Closest_5!C89,'Station centroid'!$B:$C,2,0)</f>
        <v>5010</v>
      </c>
      <c r="D89">
        <f>VLOOKUP(Closest_5!D89,'Station centroid'!$B:$C,2,0)</f>
        <v>5136</v>
      </c>
      <c r="E89">
        <f>VLOOKUP(Closest_5!E89,'Station centroid'!$B:$C,2,0)</f>
        <v>573</v>
      </c>
      <c r="F89">
        <f>VLOOKUP(Closest_5!F89,'Station centroid'!$B:$C,2,0)</f>
        <v>5002</v>
      </c>
      <c r="G89" s="1">
        <f ca="1">VLOOKUP(Closest_5_Trips!$A89,Closest_5!$A$3:$AB$544,COLUMN(Closest_5_Trips!X87),0)</f>
        <v>51.471060058296885</v>
      </c>
      <c r="H89" s="1">
        <f>VLOOKUP(Closest_5_Trips!$A89,Closest_5!$A$3:$AB$544,COLUMN(Closest_5_Trips!Y87),0)</f>
        <v>0</v>
      </c>
      <c r="I89" s="1">
        <f>VLOOKUP(Closest_5_Trips!$A89,Closest_5!$A$3:$AB$544,COLUMN(Closest_5_Trips!Z87),0)</f>
        <v>0</v>
      </c>
      <c r="J89" s="1">
        <f ca="1">VLOOKUP(Closest_5_Trips!$A89,Closest_5!$A$3:$AB$544,COLUMN(Closest_5_Trips!AA87),0)</f>
        <v>48.528939941703115</v>
      </c>
      <c r="K89" s="1">
        <f>VLOOKUP(Closest_5_Trips!$A89,Closest_5!$A$3:$AB$544,COLUMN(Closest_5_Trips!AB87),0)</f>
        <v>0</v>
      </c>
    </row>
    <row r="90" spans="1:11" x14ac:dyDescent="0.3">
      <c r="A90">
        <v>5030</v>
      </c>
      <c r="B90">
        <f>VLOOKUP(Closest_5!B90,'Station centroid'!$B:$C,2,0)</f>
        <v>5007</v>
      </c>
      <c r="C90">
        <f>VLOOKUP(Closest_5!C90,'Station centroid'!$B:$C,2,0)</f>
        <v>5136</v>
      </c>
      <c r="D90">
        <f>VLOOKUP(Closest_5!D90,'Station centroid'!$B:$C,2,0)</f>
        <v>5010</v>
      </c>
      <c r="E90">
        <f>VLOOKUP(Closest_5!E90,'Station centroid'!$B:$C,2,0)</f>
        <v>573</v>
      </c>
      <c r="F90">
        <f>VLOOKUP(Closest_5!F90,'Station centroid'!$B:$C,2,0)</f>
        <v>5069</v>
      </c>
      <c r="G90" s="1">
        <f ca="1">VLOOKUP(Closest_5_Trips!$A90,Closest_5!$A$3:$AB$544,COLUMN(Closest_5_Trips!X88),0)</f>
        <v>38.833292989011639</v>
      </c>
      <c r="H90" s="1">
        <f>VLOOKUP(Closest_5_Trips!$A90,Closest_5!$A$3:$AB$544,COLUMN(Closest_5_Trips!Y88),0)</f>
        <v>0</v>
      </c>
      <c r="I90" s="1">
        <f>VLOOKUP(Closest_5_Trips!$A90,Closest_5!$A$3:$AB$544,COLUMN(Closest_5_Trips!Z88),0)</f>
        <v>0</v>
      </c>
      <c r="J90" s="1">
        <f ca="1">VLOOKUP(Closest_5_Trips!$A90,Closest_5!$A$3:$AB$544,COLUMN(Closest_5_Trips!AA88),0)</f>
        <v>61.166707010988361</v>
      </c>
      <c r="K90" s="1">
        <f>VLOOKUP(Closest_5_Trips!$A90,Closest_5!$A$3:$AB$544,COLUMN(Closest_5_Trips!AB88),0)</f>
        <v>0</v>
      </c>
    </row>
    <row r="91" spans="1:11" x14ac:dyDescent="0.3">
      <c r="A91">
        <v>5031</v>
      </c>
      <c r="B91">
        <f>VLOOKUP(Closest_5!B91,'Station centroid'!$B:$C,2,0)</f>
        <v>5002</v>
      </c>
      <c r="C91">
        <f>VLOOKUP(Closest_5!C91,'Station centroid'!$B:$C,2,0)</f>
        <v>5019</v>
      </c>
      <c r="D91">
        <f>VLOOKUP(Closest_5!D91,'Station centroid'!$B:$C,2,0)</f>
        <v>5002</v>
      </c>
      <c r="E91">
        <f>VLOOKUP(Closest_5!E91,'Station centroid'!$B:$C,2,0)</f>
        <v>5010</v>
      </c>
      <c r="F91">
        <f>VLOOKUP(Closest_5!F91,'Station centroid'!$B:$C,2,0)</f>
        <v>5133</v>
      </c>
      <c r="G91" s="1">
        <f ca="1">VLOOKUP(Closest_5_Trips!$A91,Closest_5!$A$3:$AB$544,COLUMN(Closest_5_Trips!X89),0)</f>
        <v>98.63284020535221</v>
      </c>
      <c r="H91" s="1">
        <f>VLOOKUP(Closest_5_Trips!$A91,Closest_5!$A$3:$AB$544,COLUMN(Closest_5_Trips!Y89),0)</f>
        <v>0</v>
      </c>
      <c r="I91" s="1">
        <f>VLOOKUP(Closest_5_Trips!$A91,Closest_5!$A$3:$AB$544,COLUMN(Closest_5_Trips!Z89),0)</f>
        <v>0</v>
      </c>
      <c r="J91" s="1">
        <f>VLOOKUP(Closest_5_Trips!$A91,Closest_5!$A$3:$AB$544,COLUMN(Closest_5_Trips!AA89),0)</f>
        <v>0</v>
      </c>
      <c r="K91" s="1">
        <f ca="1">VLOOKUP(Closest_5_Trips!$A91,Closest_5!$A$3:$AB$544,COLUMN(Closest_5_Trips!AB89),0)</f>
        <v>1.3671597946477902</v>
      </c>
    </row>
    <row r="92" spans="1:11" x14ac:dyDescent="0.3">
      <c r="A92">
        <v>5032</v>
      </c>
      <c r="B92">
        <f>VLOOKUP(Closest_5!B92,'Station centroid'!$B:$C,2,0)</f>
        <v>573</v>
      </c>
      <c r="C92">
        <f>VLOOKUP(Closest_5!C92,'Station centroid'!$B:$C,2,0)</f>
        <v>5136</v>
      </c>
      <c r="D92">
        <f>VLOOKUP(Closest_5!D92,'Station centroid'!$B:$C,2,0)</f>
        <v>5121</v>
      </c>
      <c r="E92">
        <f>VLOOKUP(Closest_5!E92,'Station centroid'!$B:$C,2,0)</f>
        <v>5010</v>
      </c>
      <c r="F92">
        <f>VLOOKUP(Closest_5!F92,'Station centroid'!$B:$C,2,0)</f>
        <v>5121</v>
      </c>
      <c r="G92" s="1">
        <f ca="1">VLOOKUP(Closest_5_Trips!$A92,Closest_5!$A$3:$AB$544,COLUMN(Closest_5_Trips!X90),0)</f>
        <v>100</v>
      </c>
      <c r="H92" s="1">
        <f>VLOOKUP(Closest_5_Trips!$A92,Closest_5!$A$3:$AB$544,COLUMN(Closest_5_Trips!Y90),0)</f>
        <v>0</v>
      </c>
      <c r="I92" s="1">
        <f>VLOOKUP(Closest_5_Trips!$A92,Closest_5!$A$3:$AB$544,COLUMN(Closest_5_Trips!Z90),0)</f>
        <v>0</v>
      </c>
      <c r="J92" s="1">
        <f>VLOOKUP(Closest_5_Trips!$A92,Closest_5!$A$3:$AB$544,COLUMN(Closest_5_Trips!AA90),0)</f>
        <v>0</v>
      </c>
      <c r="K92" s="1">
        <f>VLOOKUP(Closest_5_Trips!$A92,Closest_5!$A$3:$AB$544,COLUMN(Closest_5_Trips!AB90),0)</f>
        <v>0</v>
      </c>
    </row>
    <row r="93" spans="1:11" x14ac:dyDescent="0.3">
      <c r="A93">
        <v>5033</v>
      </c>
      <c r="B93">
        <f>VLOOKUP(Closest_5!B93,'Station centroid'!$B:$C,2,0)</f>
        <v>573</v>
      </c>
      <c r="C93">
        <f>VLOOKUP(Closest_5!C93,'Station centroid'!$B:$C,2,0)</f>
        <v>5136</v>
      </c>
      <c r="D93">
        <f>VLOOKUP(Closest_5!D93,'Station centroid'!$B:$C,2,0)</f>
        <v>5010</v>
      </c>
      <c r="E93">
        <f>VLOOKUP(Closest_5!E93,'Station centroid'!$B:$C,2,0)</f>
        <v>5007</v>
      </c>
      <c r="F93">
        <f>VLOOKUP(Closest_5!F93,'Station centroid'!$B:$C,2,0)</f>
        <v>5002</v>
      </c>
      <c r="G93" s="1">
        <f ca="1">VLOOKUP(Closest_5_Trips!$A93,Closest_5!$A$3:$AB$544,COLUMN(Closest_5_Trips!X91),0)</f>
        <v>100</v>
      </c>
      <c r="H93" s="1">
        <f>VLOOKUP(Closest_5_Trips!$A93,Closest_5!$A$3:$AB$544,COLUMN(Closest_5_Trips!Y91),0)</f>
        <v>0</v>
      </c>
      <c r="I93" s="1">
        <f>VLOOKUP(Closest_5_Trips!$A93,Closest_5!$A$3:$AB$544,COLUMN(Closest_5_Trips!Z91),0)</f>
        <v>0</v>
      </c>
      <c r="J93" s="1">
        <f>VLOOKUP(Closest_5_Trips!$A93,Closest_5!$A$3:$AB$544,COLUMN(Closest_5_Trips!AA91),0)</f>
        <v>0</v>
      </c>
      <c r="K93" s="1">
        <f>VLOOKUP(Closest_5_Trips!$A93,Closest_5!$A$3:$AB$544,COLUMN(Closest_5_Trips!AB91),0)</f>
        <v>0</v>
      </c>
    </row>
    <row r="94" spans="1:11" x14ac:dyDescent="0.3">
      <c r="A94">
        <v>5034</v>
      </c>
      <c r="B94">
        <f>VLOOKUP(Closest_5!B94,'Station centroid'!$B:$C,2,0)</f>
        <v>573</v>
      </c>
      <c r="C94">
        <f>VLOOKUP(Closest_5!C94,'Station centroid'!$B:$C,2,0)</f>
        <v>5136</v>
      </c>
      <c r="D94">
        <f>VLOOKUP(Closest_5!D94,'Station centroid'!$B:$C,2,0)</f>
        <v>5010</v>
      </c>
      <c r="E94">
        <f>VLOOKUP(Closest_5!E94,'Station centroid'!$B:$C,2,0)</f>
        <v>5007</v>
      </c>
      <c r="F94">
        <f>VLOOKUP(Closest_5!F94,'Station centroid'!$B:$C,2,0)</f>
        <v>5002</v>
      </c>
      <c r="G94" s="1">
        <f ca="1">VLOOKUP(Closest_5_Trips!$A94,Closest_5!$A$3:$AB$544,COLUMN(Closest_5_Trips!X92),0)</f>
        <v>100</v>
      </c>
      <c r="H94" s="1">
        <f>VLOOKUP(Closest_5_Trips!$A94,Closest_5!$A$3:$AB$544,COLUMN(Closest_5_Trips!Y92),0)</f>
        <v>0</v>
      </c>
      <c r="I94" s="1">
        <f>VLOOKUP(Closest_5_Trips!$A94,Closest_5!$A$3:$AB$544,COLUMN(Closest_5_Trips!Z92),0)</f>
        <v>0</v>
      </c>
      <c r="J94" s="1">
        <f>VLOOKUP(Closest_5_Trips!$A94,Closest_5!$A$3:$AB$544,COLUMN(Closest_5_Trips!AA92),0)</f>
        <v>0</v>
      </c>
      <c r="K94" s="1">
        <f>VLOOKUP(Closest_5_Trips!$A94,Closest_5!$A$3:$AB$544,COLUMN(Closest_5_Trips!AB92),0)</f>
        <v>0</v>
      </c>
    </row>
    <row r="95" spans="1:11" x14ac:dyDescent="0.3">
      <c r="A95">
        <v>5035</v>
      </c>
      <c r="B95">
        <f>VLOOKUP(Closest_5!B95,'Station centroid'!$B:$C,2,0)</f>
        <v>573</v>
      </c>
      <c r="C95">
        <f>VLOOKUP(Closest_5!C95,'Station centroid'!$B:$C,2,0)</f>
        <v>5136</v>
      </c>
      <c r="D95">
        <f>VLOOKUP(Closest_5!D95,'Station centroid'!$B:$C,2,0)</f>
        <v>5010</v>
      </c>
      <c r="E95">
        <f>VLOOKUP(Closest_5!E95,'Station centroid'!$B:$C,2,0)</f>
        <v>5019</v>
      </c>
      <c r="F95">
        <f>VLOOKUP(Closest_5!F95,'Station centroid'!$B:$C,2,0)</f>
        <v>5002</v>
      </c>
      <c r="G95" s="1">
        <f ca="1">VLOOKUP(Closest_5_Trips!$A95,Closest_5!$A$3:$AB$544,COLUMN(Closest_5_Trips!X93),0)</f>
        <v>100</v>
      </c>
      <c r="H95" s="1">
        <f>VLOOKUP(Closest_5_Trips!$A95,Closest_5!$A$3:$AB$544,COLUMN(Closest_5_Trips!Y93),0)</f>
        <v>0</v>
      </c>
      <c r="I95" s="1">
        <f>VLOOKUP(Closest_5_Trips!$A95,Closest_5!$A$3:$AB$544,COLUMN(Closest_5_Trips!Z93),0)</f>
        <v>0</v>
      </c>
      <c r="J95" s="1">
        <f>VLOOKUP(Closest_5_Trips!$A95,Closest_5!$A$3:$AB$544,COLUMN(Closest_5_Trips!AA93),0)</f>
        <v>0</v>
      </c>
      <c r="K95" s="1">
        <f>VLOOKUP(Closest_5_Trips!$A95,Closest_5!$A$3:$AB$544,COLUMN(Closest_5_Trips!AB93),0)</f>
        <v>0</v>
      </c>
    </row>
    <row r="96" spans="1:11" x14ac:dyDescent="0.3">
      <c r="A96">
        <v>5036</v>
      </c>
      <c r="B96">
        <f>VLOOKUP(Closest_5!B96,'Station centroid'!$B:$C,2,0)</f>
        <v>573</v>
      </c>
      <c r="C96">
        <f>VLOOKUP(Closest_5!C96,'Station centroid'!$B:$C,2,0)</f>
        <v>5136</v>
      </c>
      <c r="D96">
        <f>VLOOKUP(Closest_5!D96,'Station centroid'!$B:$C,2,0)</f>
        <v>5010</v>
      </c>
      <c r="E96">
        <f>VLOOKUP(Closest_5!E96,'Station centroid'!$B:$C,2,0)</f>
        <v>5007</v>
      </c>
      <c r="F96">
        <f>VLOOKUP(Closest_5!F96,'Station centroid'!$B:$C,2,0)</f>
        <v>5002</v>
      </c>
      <c r="G96" s="1">
        <f ca="1">VLOOKUP(Closest_5_Trips!$A96,Closest_5!$A$3:$AB$544,COLUMN(Closest_5_Trips!X94),0)</f>
        <v>100</v>
      </c>
      <c r="H96" s="1">
        <f>VLOOKUP(Closest_5_Trips!$A96,Closest_5!$A$3:$AB$544,COLUMN(Closest_5_Trips!Y94),0)</f>
        <v>0</v>
      </c>
      <c r="I96" s="1">
        <f>VLOOKUP(Closest_5_Trips!$A96,Closest_5!$A$3:$AB$544,COLUMN(Closest_5_Trips!Z94),0)</f>
        <v>0</v>
      </c>
      <c r="J96" s="1">
        <f>VLOOKUP(Closest_5_Trips!$A96,Closest_5!$A$3:$AB$544,COLUMN(Closest_5_Trips!AA94),0)</f>
        <v>0</v>
      </c>
      <c r="K96" s="1">
        <f>VLOOKUP(Closest_5_Trips!$A96,Closest_5!$A$3:$AB$544,COLUMN(Closest_5_Trips!AB94),0)</f>
        <v>0</v>
      </c>
    </row>
    <row r="97" spans="1:11" x14ac:dyDescent="0.3">
      <c r="A97">
        <v>5037</v>
      </c>
      <c r="B97">
        <f>VLOOKUP(Closest_5!B97,'Station centroid'!$B:$C,2,0)</f>
        <v>573</v>
      </c>
      <c r="C97">
        <f>VLOOKUP(Closest_5!C97,'Station centroid'!$B:$C,2,0)</f>
        <v>5136</v>
      </c>
      <c r="D97">
        <f>VLOOKUP(Closest_5!D97,'Station centroid'!$B:$C,2,0)</f>
        <v>5010</v>
      </c>
      <c r="E97">
        <f>VLOOKUP(Closest_5!E97,'Station centroid'!$B:$C,2,0)</f>
        <v>5007</v>
      </c>
      <c r="F97">
        <f>VLOOKUP(Closest_5!F97,'Station centroid'!$B:$C,2,0)</f>
        <v>5002</v>
      </c>
      <c r="G97" s="1">
        <f ca="1">VLOOKUP(Closest_5_Trips!$A97,Closest_5!$A$3:$AB$544,COLUMN(Closest_5_Trips!X95),0)</f>
        <v>100</v>
      </c>
      <c r="H97" s="1">
        <f>VLOOKUP(Closest_5_Trips!$A97,Closest_5!$A$3:$AB$544,COLUMN(Closest_5_Trips!Y95),0)</f>
        <v>0</v>
      </c>
      <c r="I97" s="1">
        <f>VLOOKUP(Closest_5_Trips!$A97,Closest_5!$A$3:$AB$544,COLUMN(Closest_5_Trips!Z95),0)</f>
        <v>0</v>
      </c>
      <c r="J97" s="1">
        <f>VLOOKUP(Closest_5_Trips!$A97,Closest_5!$A$3:$AB$544,COLUMN(Closest_5_Trips!AA95),0)</f>
        <v>0</v>
      </c>
      <c r="K97" s="1">
        <f>VLOOKUP(Closest_5_Trips!$A97,Closest_5!$A$3:$AB$544,COLUMN(Closest_5_Trips!AB95),0)</f>
        <v>0</v>
      </c>
    </row>
    <row r="98" spans="1:11" x14ac:dyDescent="0.3">
      <c r="A98">
        <v>5038</v>
      </c>
      <c r="B98">
        <f>VLOOKUP(Closest_5!B98,'Station centroid'!$B:$C,2,0)</f>
        <v>5010</v>
      </c>
      <c r="C98">
        <f>VLOOKUP(Closest_5!C98,'Station centroid'!$B:$C,2,0)</f>
        <v>5136</v>
      </c>
      <c r="D98">
        <f>VLOOKUP(Closest_5!D98,'Station centroid'!$B:$C,2,0)</f>
        <v>5007</v>
      </c>
      <c r="E98">
        <f>VLOOKUP(Closest_5!E98,'Station centroid'!$B:$C,2,0)</f>
        <v>5002</v>
      </c>
      <c r="F98">
        <f>VLOOKUP(Closest_5!F98,'Station centroid'!$B:$C,2,0)</f>
        <v>573</v>
      </c>
      <c r="G98" s="1">
        <f ca="1">VLOOKUP(Closest_5_Trips!$A98,Closest_5!$A$3:$AB$544,COLUMN(Closest_5_Trips!X96),0)</f>
        <v>100</v>
      </c>
      <c r="H98" s="1">
        <f>VLOOKUP(Closest_5_Trips!$A98,Closest_5!$A$3:$AB$544,COLUMN(Closest_5_Trips!Y96),0)</f>
        <v>0</v>
      </c>
      <c r="I98" s="1">
        <f>VLOOKUP(Closest_5_Trips!$A98,Closest_5!$A$3:$AB$544,COLUMN(Closest_5_Trips!Z96),0)</f>
        <v>0</v>
      </c>
      <c r="J98" s="1">
        <f>VLOOKUP(Closest_5_Trips!$A98,Closest_5!$A$3:$AB$544,COLUMN(Closest_5_Trips!AA96),0)</f>
        <v>0</v>
      </c>
      <c r="K98" s="1">
        <f ca="1">VLOOKUP(Closest_5_Trips!$A98,Closest_5!$A$3:$AB$544,COLUMN(Closest_5_Trips!AB96),0)</f>
        <v>0</v>
      </c>
    </row>
    <row r="99" spans="1:11" x14ac:dyDescent="0.3">
      <c r="A99">
        <v>5039</v>
      </c>
      <c r="B99">
        <f>VLOOKUP(Closest_5!B99,'Station centroid'!$B:$C,2,0)</f>
        <v>573</v>
      </c>
      <c r="C99">
        <f>VLOOKUP(Closest_5!C99,'Station centroid'!$B:$C,2,0)</f>
        <v>5136</v>
      </c>
      <c r="D99">
        <f>VLOOKUP(Closest_5!D99,'Station centroid'!$B:$C,2,0)</f>
        <v>5010</v>
      </c>
      <c r="E99">
        <f>VLOOKUP(Closest_5!E99,'Station centroid'!$B:$C,2,0)</f>
        <v>5007</v>
      </c>
      <c r="F99">
        <f>VLOOKUP(Closest_5!F99,'Station centroid'!$B:$C,2,0)</f>
        <v>5002</v>
      </c>
      <c r="G99" s="1">
        <f ca="1">VLOOKUP(Closest_5_Trips!$A99,Closest_5!$A$3:$AB$544,COLUMN(Closest_5_Trips!X97),0)</f>
        <v>100</v>
      </c>
      <c r="H99" s="1">
        <f>VLOOKUP(Closest_5_Trips!$A99,Closest_5!$A$3:$AB$544,COLUMN(Closest_5_Trips!Y97),0)</f>
        <v>0</v>
      </c>
      <c r="I99" s="1">
        <f>VLOOKUP(Closest_5_Trips!$A99,Closest_5!$A$3:$AB$544,COLUMN(Closest_5_Trips!Z97),0)</f>
        <v>0</v>
      </c>
      <c r="J99" s="1">
        <f>VLOOKUP(Closest_5_Trips!$A99,Closest_5!$A$3:$AB$544,COLUMN(Closest_5_Trips!AA97),0)</f>
        <v>0</v>
      </c>
      <c r="K99" s="1">
        <f>VLOOKUP(Closest_5_Trips!$A99,Closest_5!$A$3:$AB$544,COLUMN(Closest_5_Trips!AB97),0)</f>
        <v>0</v>
      </c>
    </row>
    <row r="100" spans="1:11" x14ac:dyDescent="0.3">
      <c r="A100">
        <v>5040</v>
      </c>
      <c r="B100">
        <f>VLOOKUP(Closest_5!B100,'Station centroid'!$B:$C,2,0)</f>
        <v>573</v>
      </c>
      <c r="C100">
        <f>VLOOKUP(Closest_5!C100,'Station centroid'!$B:$C,2,0)</f>
        <v>5136</v>
      </c>
      <c r="D100">
        <f>VLOOKUP(Closest_5!D100,'Station centroid'!$B:$C,2,0)</f>
        <v>5010</v>
      </c>
      <c r="E100">
        <f>VLOOKUP(Closest_5!E100,'Station centroid'!$B:$C,2,0)</f>
        <v>5007</v>
      </c>
      <c r="F100">
        <f>VLOOKUP(Closest_5!F100,'Station centroid'!$B:$C,2,0)</f>
        <v>5002</v>
      </c>
      <c r="G100" s="1">
        <f ca="1">VLOOKUP(Closest_5_Trips!$A100,Closest_5!$A$3:$AB$544,COLUMN(Closest_5_Trips!X98),0)</f>
        <v>100</v>
      </c>
      <c r="H100" s="1">
        <f>VLOOKUP(Closest_5_Trips!$A100,Closest_5!$A$3:$AB$544,COLUMN(Closest_5_Trips!Y98),0)</f>
        <v>0</v>
      </c>
      <c r="I100" s="1">
        <f>VLOOKUP(Closest_5_Trips!$A100,Closest_5!$A$3:$AB$544,COLUMN(Closest_5_Trips!Z98),0)</f>
        <v>0</v>
      </c>
      <c r="J100" s="1">
        <f>VLOOKUP(Closest_5_Trips!$A100,Closest_5!$A$3:$AB$544,COLUMN(Closest_5_Trips!AA98),0)</f>
        <v>0</v>
      </c>
      <c r="K100" s="1">
        <f>VLOOKUP(Closest_5_Trips!$A100,Closest_5!$A$3:$AB$544,COLUMN(Closest_5_Trips!AB98),0)</f>
        <v>0</v>
      </c>
    </row>
    <row r="101" spans="1:11" x14ac:dyDescent="0.3">
      <c r="A101">
        <v>5041</v>
      </c>
      <c r="B101">
        <f>VLOOKUP(Closest_5!B101,'Station centroid'!$B:$C,2,0)</f>
        <v>573</v>
      </c>
      <c r="C101">
        <f>VLOOKUP(Closest_5!C101,'Station centroid'!$B:$C,2,0)</f>
        <v>5136</v>
      </c>
      <c r="D101">
        <f>VLOOKUP(Closest_5!D101,'Station centroid'!$B:$C,2,0)</f>
        <v>5010</v>
      </c>
      <c r="E101">
        <f>VLOOKUP(Closest_5!E101,'Station centroid'!$B:$C,2,0)</f>
        <v>5007</v>
      </c>
      <c r="F101">
        <f>VLOOKUP(Closest_5!F101,'Station centroid'!$B:$C,2,0)</f>
        <v>5002</v>
      </c>
      <c r="G101" s="1">
        <f ca="1">VLOOKUP(Closest_5_Trips!$A101,Closest_5!$A$3:$AB$544,COLUMN(Closest_5_Trips!X99),0)</f>
        <v>100</v>
      </c>
      <c r="H101" s="1">
        <f>VLOOKUP(Closest_5_Trips!$A101,Closest_5!$A$3:$AB$544,COLUMN(Closest_5_Trips!Y99),0)</f>
        <v>0</v>
      </c>
      <c r="I101" s="1">
        <f>VLOOKUP(Closest_5_Trips!$A101,Closest_5!$A$3:$AB$544,COLUMN(Closest_5_Trips!Z99),0)</f>
        <v>0</v>
      </c>
      <c r="J101" s="1">
        <f>VLOOKUP(Closest_5_Trips!$A101,Closest_5!$A$3:$AB$544,COLUMN(Closest_5_Trips!AA99),0)</f>
        <v>0</v>
      </c>
      <c r="K101" s="1">
        <f>VLOOKUP(Closest_5_Trips!$A101,Closest_5!$A$3:$AB$544,COLUMN(Closest_5_Trips!AB99),0)</f>
        <v>0</v>
      </c>
    </row>
    <row r="102" spans="1:11" x14ac:dyDescent="0.3">
      <c r="A102">
        <v>5042</v>
      </c>
      <c r="B102">
        <f>VLOOKUP(Closest_5!B102,'Station centroid'!$B:$C,2,0)</f>
        <v>573</v>
      </c>
      <c r="C102">
        <f>VLOOKUP(Closest_5!C102,'Station centroid'!$B:$C,2,0)</f>
        <v>5136</v>
      </c>
      <c r="D102">
        <f>VLOOKUP(Closest_5!D102,'Station centroid'!$B:$C,2,0)</f>
        <v>5010</v>
      </c>
      <c r="E102">
        <f>VLOOKUP(Closest_5!E102,'Station centroid'!$B:$C,2,0)</f>
        <v>5007</v>
      </c>
      <c r="F102">
        <f>VLOOKUP(Closest_5!F102,'Station centroid'!$B:$C,2,0)</f>
        <v>5002</v>
      </c>
      <c r="G102" s="1">
        <f ca="1">VLOOKUP(Closest_5_Trips!$A102,Closest_5!$A$3:$AB$544,COLUMN(Closest_5_Trips!X100),0)</f>
        <v>100</v>
      </c>
      <c r="H102" s="1">
        <f>VLOOKUP(Closest_5_Trips!$A102,Closest_5!$A$3:$AB$544,COLUMN(Closest_5_Trips!Y100),0)</f>
        <v>0</v>
      </c>
      <c r="I102" s="1">
        <f>VLOOKUP(Closest_5_Trips!$A102,Closest_5!$A$3:$AB$544,COLUMN(Closest_5_Trips!Z100),0)</f>
        <v>0</v>
      </c>
      <c r="J102" s="1">
        <f>VLOOKUP(Closest_5_Trips!$A102,Closest_5!$A$3:$AB$544,COLUMN(Closest_5_Trips!AA100),0)</f>
        <v>0</v>
      </c>
      <c r="K102" s="1">
        <f>VLOOKUP(Closest_5_Trips!$A102,Closest_5!$A$3:$AB$544,COLUMN(Closest_5_Trips!AB100),0)</f>
        <v>0</v>
      </c>
    </row>
    <row r="103" spans="1:11" x14ac:dyDescent="0.3">
      <c r="A103">
        <v>5043</v>
      </c>
      <c r="B103">
        <f>VLOOKUP(Closest_5!B103,'Station centroid'!$B:$C,2,0)</f>
        <v>573</v>
      </c>
      <c r="C103">
        <f>VLOOKUP(Closest_5!C103,'Station centroid'!$B:$C,2,0)</f>
        <v>5136</v>
      </c>
      <c r="D103">
        <f>VLOOKUP(Closest_5!D103,'Station centroid'!$B:$C,2,0)</f>
        <v>5010</v>
      </c>
      <c r="E103">
        <f>VLOOKUP(Closest_5!E103,'Station centroid'!$B:$C,2,0)</f>
        <v>5007</v>
      </c>
      <c r="F103">
        <f>VLOOKUP(Closest_5!F103,'Station centroid'!$B:$C,2,0)</f>
        <v>5002</v>
      </c>
      <c r="G103" s="1">
        <f ca="1">VLOOKUP(Closest_5_Trips!$A103,Closest_5!$A$3:$AB$544,COLUMN(Closest_5_Trips!X101),0)</f>
        <v>100</v>
      </c>
      <c r="H103" s="1">
        <f>VLOOKUP(Closest_5_Trips!$A103,Closest_5!$A$3:$AB$544,COLUMN(Closest_5_Trips!Y101),0)</f>
        <v>0</v>
      </c>
      <c r="I103" s="1">
        <f>VLOOKUP(Closest_5_Trips!$A103,Closest_5!$A$3:$AB$544,COLUMN(Closest_5_Trips!Z101),0)</f>
        <v>0</v>
      </c>
      <c r="J103" s="1">
        <f>VLOOKUP(Closest_5_Trips!$A103,Closest_5!$A$3:$AB$544,COLUMN(Closest_5_Trips!AA101),0)</f>
        <v>0</v>
      </c>
      <c r="K103" s="1">
        <f>VLOOKUP(Closest_5_Trips!$A103,Closest_5!$A$3:$AB$544,COLUMN(Closest_5_Trips!AB101),0)</f>
        <v>0</v>
      </c>
    </row>
    <row r="104" spans="1:11" x14ac:dyDescent="0.3">
      <c r="A104">
        <v>5045</v>
      </c>
      <c r="B104">
        <f>VLOOKUP(Closest_5!B104,'Station centroid'!$B:$C,2,0)</f>
        <v>573</v>
      </c>
      <c r="C104">
        <f>VLOOKUP(Closest_5!C104,'Station centroid'!$B:$C,2,0)</f>
        <v>5136</v>
      </c>
      <c r="D104">
        <f>VLOOKUP(Closest_5!D104,'Station centroid'!$B:$C,2,0)</f>
        <v>5007</v>
      </c>
      <c r="E104">
        <f>VLOOKUP(Closest_5!E104,'Station centroid'!$B:$C,2,0)</f>
        <v>5010</v>
      </c>
      <c r="F104">
        <f>VLOOKUP(Closest_5!F104,'Station centroid'!$B:$C,2,0)</f>
        <v>5069</v>
      </c>
      <c r="G104" s="1">
        <f ca="1">VLOOKUP(Closest_5_Trips!$A104,Closest_5!$A$3:$AB$544,COLUMN(Closest_5_Trips!X102),0)</f>
        <v>100</v>
      </c>
      <c r="H104" s="1">
        <f>VLOOKUP(Closest_5_Trips!$A104,Closest_5!$A$3:$AB$544,COLUMN(Closest_5_Trips!Y102),0)</f>
        <v>0</v>
      </c>
      <c r="I104" s="1">
        <f>VLOOKUP(Closest_5_Trips!$A104,Closest_5!$A$3:$AB$544,COLUMN(Closest_5_Trips!Z102),0)</f>
        <v>0</v>
      </c>
      <c r="J104" s="1">
        <f>VLOOKUP(Closest_5_Trips!$A104,Closest_5!$A$3:$AB$544,COLUMN(Closest_5_Trips!AA102),0)</f>
        <v>0</v>
      </c>
      <c r="K104" s="1">
        <f>VLOOKUP(Closest_5_Trips!$A104,Closest_5!$A$3:$AB$544,COLUMN(Closest_5_Trips!AB102),0)</f>
        <v>0</v>
      </c>
    </row>
    <row r="105" spans="1:11" x14ac:dyDescent="0.3">
      <c r="A105">
        <v>5046</v>
      </c>
      <c r="B105">
        <f>VLOOKUP(Closest_5!B105,'Station centroid'!$B:$C,2,0)</f>
        <v>573</v>
      </c>
      <c r="C105">
        <f>VLOOKUP(Closest_5!C105,'Station centroid'!$B:$C,2,0)</f>
        <v>5136</v>
      </c>
      <c r="D105">
        <f>VLOOKUP(Closest_5!D105,'Station centroid'!$B:$C,2,0)</f>
        <v>5010</v>
      </c>
      <c r="E105">
        <f>VLOOKUP(Closest_5!E105,'Station centroid'!$B:$C,2,0)</f>
        <v>5007</v>
      </c>
      <c r="F105">
        <f>VLOOKUP(Closest_5!F105,'Station centroid'!$B:$C,2,0)</f>
        <v>5002</v>
      </c>
      <c r="G105" s="1">
        <f ca="1">VLOOKUP(Closest_5_Trips!$A105,Closest_5!$A$3:$AB$544,COLUMN(Closest_5_Trips!X103),0)</f>
        <v>100</v>
      </c>
      <c r="H105" s="1">
        <f>VLOOKUP(Closest_5_Trips!$A105,Closest_5!$A$3:$AB$544,COLUMN(Closest_5_Trips!Y103),0)</f>
        <v>0</v>
      </c>
      <c r="I105" s="1">
        <f>VLOOKUP(Closest_5_Trips!$A105,Closest_5!$A$3:$AB$544,COLUMN(Closest_5_Trips!Z103),0)</f>
        <v>0</v>
      </c>
      <c r="J105" s="1">
        <f>VLOOKUP(Closest_5_Trips!$A105,Closest_5!$A$3:$AB$544,COLUMN(Closest_5_Trips!AA103),0)</f>
        <v>0</v>
      </c>
      <c r="K105" s="1">
        <f>VLOOKUP(Closest_5_Trips!$A105,Closest_5!$A$3:$AB$544,COLUMN(Closest_5_Trips!AB103),0)</f>
        <v>0</v>
      </c>
    </row>
    <row r="106" spans="1:11" x14ac:dyDescent="0.3">
      <c r="A106">
        <v>5047</v>
      </c>
      <c r="B106">
        <f>VLOOKUP(Closest_5!B106,'Station centroid'!$B:$C,2,0)</f>
        <v>5069</v>
      </c>
      <c r="C106">
        <f>VLOOKUP(Closest_5!C106,'Station centroid'!$B:$C,2,0)</f>
        <v>5007</v>
      </c>
      <c r="D106">
        <f>VLOOKUP(Closest_5!D106,'Station centroid'!$B:$C,2,0)</f>
        <v>573</v>
      </c>
      <c r="E106">
        <f>VLOOKUP(Closest_5!E106,'Station centroid'!$B:$C,2,0)</f>
        <v>5136</v>
      </c>
      <c r="F106">
        <f>VLOOKUP(Closest_5!F106,'Station centroid'!$B:$C,2,0)</f>
        <v>5010</v>
      </c>
      <c r="G106" s="1">
        <f ca="1">VLOOKUP(Closest_5_Trips!$A106,Closest_5!$A$3:$AB$544,COLUMN(Closest_5_Trips!X104),0)</f>
        <v>100</v>
      </c>
      <c r="H106" s="1">
        <f>VLOOKUP(Closest_5_Trips!$A106,Closest_5!$A$3:$AB$544,COLUMN(Closest_5_Trips!Y104),0)</f>
        <v>0</v>
      </c>
      <c r="I106" s="1">
        <f>VLOOKUP(Closest_5_Trips!$A106,Closest_5!$A$3:$AB$544,COLUMN(Closest_5_Trips!Z104),0)</f>
        <v>0</v>
      </c>
      <c r="J106" s="1">
        <f>VLOOKUP(Closest_5_Trips!$A106,Closest_5!$A$3:$AB$544,COLUMN(Closest_5_Trips!AA104),0)</f>
        <v>0</v>
      </c>
      <c r="K106" s="1">
        <f>VLOOKUP(Closest_5_Trips!$A106,Closest_5!$A$3:$AB$544,COLUMN(Closest_5_Trips!AB104),0)</f>
        <v>0</v>
      </c>
    </row>
    <row r="107" spans="1:11" x14ac:dyDescent="0.3">
      <c r="A107">
        <v>5048</v>
      </c>
      <c r="B107">
        <f>VLOOKUP(Closest_5!B107,'Station centroid'!$B:$C,2,0)</f>
        <v>5069</v>
      </c>
      <c r="C107">
        <f>VLOOKUP(Closest_5!C107,'Station centroid'!$B:$C,2,0)</f>
        <v>5007</v>
      </c>
      <c r="D107">
        <f>VLOOKUP(Closest_5!D107,'Station centroid'!$B:$C,2,0)</f>
        <v>573</v>
      </c>
      <c r="E107">
        <f>VLOOKUP(Closest_5!E107,'Station centroid'!$B:$C,2,0)</f>
        <v>5136</v>
      </c>
      <c r="F107">
        <f>VLOOKUP(Closest_5!F107,'Station centroid'!$B:$C,2,0)</f>
        <v>5010</v>
      </c>
      <c r="G107" s="1">
        <f ca="1">VLOOKUP(Closest_5_Trips!$A107,Closest_5!$A$3:$AB$544,COLUMN(Closest_5_Trips!X105),0)</f>
        <v>100</v>
      </c>
      <c r="H107" s="1">
        <f>VLOOKUP(Closest_5_Trips!$A107,Closest_5!$A$3:$AB$544,COLUMN(Closest_5_Trips!Y105),0)</f>
        <v>0</v>
      </c>
      <c r="I107" s="1">
        <f>VLOOKUP(Closest_5_Trips!$A107,Closest_5!$A$3:$AB$544,COLUMN(Closest_5_Trips!Z105),0)</f>
        <v>0</v>
      </c>
      <c r="J107" s="1">
        <f>VLOOKUP(Closest_5_Trips!$A107,Closest_5!$A$3:$AB$544,COLUMN(Closest_5_Trips!AA105),0)</f>
        <v>0</v>
      </c>
      <c r="K107" s="1">
        <f>VLOOKUP(Closest_5_Trips!$A107,Closest_5!$A$3:$AB$544,COLUMN(Closest_5_Trips!AB105),0)</f>
        <v>0</v>
      </c>
    </row>
    <row r="108" spans="1:11" x14ac:dyDescent="0.3">
      <c r="A108">
        <v>5049</v>
      </c>
      <c r="B108">
        <f>VLOOKUP(Closest_5!B108,'Station centroid'!$B:$C,2,0)</f>
        <v>5069</v>
      </c>
      <c r="C108">
        <f>VLOOKUP(Closest_5!C108,'Station centroid'!$B:$C,2,0)</f>
        <v>5007</v>
      </c>
      <c r="D108">
        <f>VLOOKUP(Closest_5!D108,'Station centroid'!$B:$C,2,0)</f>
        <v>573</v>
      </c>
      <c r="E108">
        <f>VLOOKUP(Closest_5!E108,'Station centroid'!$B:$C,2,0)</f>
        <v>5136</v>
      </c>
      <c r="F108">
        <f>VLOOKUP(Closest_5!F108,'Station centroid'!$B:$C,2,0)</f>
        <v>5010</v>
      </c>
      <c r="G108" s="1">
        <f ca="1">VLOOKUP(Closest_5_Trips!$A108,Closest_5!$A$3:$AB$544,COLUMN(Closest_5_Trips!X106),0)</f>
        <v>100</v>
      </c>
      <c r="H108" s="1">
        <f>VLOOKUP(Closest_5_Trips!$A108,Closest_5!$A$3:$AB$544,COLUMN(Closest_5_Trips!Y106),0)</f>
        <v>0</v>
      </c>
      <c r="I108" s="1">
        <f>VLOOKUP(Closest_5_Trips!$A108,Closest_5!$A$3:$AB$544,COLUMN(Closest_5_Trips!Z106),0)</f>
        <v>0</v>
      </c>
      <c r="J108" s="1">
        <f>VLOOKUP(Closest_5_Trips!$A108,Closest_5!$A$3:$AB$544,COLUMN(Closest_5_Trips!AA106),0)</f>
        <v>0</v>
      </c>
      <c r="K108" s="1">
        <f>VLOOKUP(Closest_5_Trips!$A108,Closest_5!$A$3:$AB$544,COLUMN(Closest_5_Trips!AB106),0)</f>
        <v>0</v>
      </c>
    </row>
    <row r="109" spans="1:11" x14ac:dyDescent="0.3">
      <c r="A109">
        <v>5050</v>
      </c>
      <c r="B109">
        <f>VLOOKUP(Closest_5!B109,'Station centroid'!$B:$C,2,0)</f>
        <v>5069</v>
      </c>
      <c r="C109">
        <f>VLOOKUP(Closest_5!C109,'Station centroid'!$B:$C,2,0)</f>
        <v>5007</v>
      </c>
      <c r="D109">
        <f>VLOOKUP(Closest_5!D109,'Station centroid'!$B:$C,2,0)</f>
        <v>573</v>
      </c>
      <c r="E109">
        <f>VLOOKUP(Closest_5!E109,'Station centroid'!$B:$C,2,0)</f>
        <v>5136</v>
      </c>
      <c r="F109">
        <f>VLOOKUP(Closest_5!F109,'Station centroid'!$B:$C,2,0)</f>
        <v>5010</v>
      </c>
      <c r="G109" s="1">
        <f ca="1">VLOOKUP(Closest_5_Trips!$A109,Closest_5!$A$3:$AB$544,COLUMN(Closest_5_Trips!X107),0)</f>
        <v>100</v>
      </c>
      <c r="H109" s="1">
        <f>VLOOKUP(Closest_5_Trips!$A109,Closest_5!$A$3:$AB$544,COLUMN(Closest_5_Trips!Y107),0)</f>
        <v>0</v>
      </c>
      <c r="I109" s="1">
        <f>VLOOKUP(Closest_5_Trips!$A109,Closest_5!$A$3:$AB$544,COLUMN(Closest_5_Trips!Z107),0)</f>
        <v>0</v>
      </c>
      <c r="J109" s="1">
        <f>VLOOKUP(Closest_5_Trips!$A109,Closest_5!$A$3:$AB$544,COLUMN(Closest_5_Trips!AA107),0)</f>
        <v>0</v>
      </c>
      <c r="K109" s="1">
        <f>VLOOKUP(Closest_5_Trips!$A109,Closest_5!$A$3:$AB$544,COLUMN(Closest_5_Trips!AB107),0)</f>
        <v>0</v>
      </c>
    </row>
    <row r="110" spans="1:11" x14ac:dyDescent="0.3">
      <c r="A110">
        <v>5051</v>
      </c>
      <c r="B110">
        <f>VLOOKUP(Closest_5!B110,'Station centroid'!$B:$C,2,0)</f>
        <v>5069</v>
      </c>
      <c r="C110">
        <f>VLOOKUP(Closest_5!C110,'Station centroid'!$B:$C,2,0)</f>
        <v>5007</v>
      </c>
      <c r="D110">
        <f>VLOOKUP(Closest_5!D110,'Station centroid'!$B:$C,2,0)</f>
        <v>5002</v>
      </c>
      <c r="E110">
        <f>VLOOKUP(Closest_5!E110,'Station centroid'!$B:$C,2,0)</f>
        <v>5068</v>
      </c>
      <c r="F110">
        <f>VLOOKUP(Closest_5!F110,'Station centroid'!$B:$C,2,0)</f>
        <v>5139</v>
      </c>
      <c r="G110" s="1">
        <f ca="1">VLOOKUP(Closest_5_Trips!$A110,Closest_5!$A$3:$AB$544,COLUMN(Closest_5_Trips!X108),0)</f>
        <v>100</v>
      </c>
      <c r="H110" s="1">
        <f>VLOOKUP(Closest_5_Trips!$A110,Closest_5!$A$3:$AB$544,COLUMN(Closest_5_Trips!Y108),0)</f>
        <v>0</v>
      </c>
      <c r="I110" s="1">
        <f>VLOOKUP(Closest_5_Trips!$A110,Closest_5!$A$3:$AB$544,COLUMN(Closest_5_Trips!Z108),0)</f>
        <v>0</v>
      </c>
      <c r="J110" s="1">
        <f>VLOOKUP(Closest_5_Trips!$A110,Closest_5!$A$3:$AB$544,COLUMN(Closest_5_Trips!AA108),0)</f>
        <v>0</v>
      </c>
      <c r="K110" s="1">
        <f>VLOOKUP(Closest_5_Trips!$A110,Closest_5!$A$3:$AB$544,COLUMN(Closest_5_Trips!AB108),0)</f>
        <v>0</v>
      </c>
    </row>
    <row r="111" spans="1:11" x14ac:dyDescent="0.3">
      <c r="A111">
        <v>5052</v>
      </c>
      <c r="B111">
        <f>VLOOKUP(Closest_5!B111,'Station centroid'!$B:$C,2,0)</f>
        <v>5069</v>
      </c>
      <c r="C111">
        <f>VLOOKUP(Closest_5!C111,'Station centroid'!$B:$C,2,0)</f>
        <v>5068</v>
      </c>
      <c r="D111">
        <f>VLOOKUP(Closest_5!D111,'Station centroid'!$B:$C,2,0)</f>
        <v>5007</v>
      </c>
      <c r="E111">
        <f>VLOOKUP(Closest_5!E111,'Station centroid'!$B:$C,2,0)</f>
        <v>5139</v>
      </c>
      <c r="F111">
        <f>VLOOKUP(Closest_5!F111,'Station centroid'!$B:$C,2,0)</f>
        <v>5002</v>
      </c>
      <c r="G111" s="1">
        <f ca="1">VLOOKUP(Closest_5_Trips!$A111,Closest_5!$A$3:$AB$544,COLUMN(Closest_5_Trips!X109),0)</f>
        <v>100</v>
      </c>
      <c r="H111" s="1">
        <f>VLOOKUP(Closest_5_Trips!$A111,Closest_5!$A$3:$AB$544,COLUMN(Closest_5_Trips!Y109),0)</f>
        <v>0</v>
      </c>
      <c r="I111" s="1">
        <f>VLOOKUP(Closest_5_Trips!$A111,Closest_5!$A$3:$AB$544,COLUMN(Closest_5_Trips!Z109),0)</f>
        <v>0</v>
      </c>
      <c r="J111" s="1">
        <f>VLOOKUP(Closest_5_Trips!$A111,Closest_5!$A$3:$AB$544,COLUMN(Closest_5_Trips!AA109),0)</f>
        <v>0</v>
      </c>
      <c r="K111" s="1">
        <f>VLOOKUP(Closest_5_Trips!$A111,Closest_5!$A$3:$AB$544,COLUMN(Closest_5_Trips!AB109),0)</f>
        <v>0</v>
      </c>
    </row>
    <row r="112" spans="1:11" x14ac:dyDescent="0.3">
      <c r="A112">
        <v>5053</v>
      </c>
      <c r="B112">
        <f>VLOOKUP(Closest_5!B112,'Station centroid'!$B:$C,2,0)</f>
        <v>5069</v>
      </c>
      <c r="C112">
        <f>VLOOKUP(Closest_5!C112,'Station centroid'!$B:$C,2,0)</f>
        <v>5007</v>
      </c>
      <c r="D112">
        <f>VLOOKUP(Closest_5!D112,'Station centroid'!$B:$C,2,0)</f>
        <v>5136</v>
      </c>
      <c r="E112">
        <f>VLOOKUP(Closest_5!E112,'Station centroid'!$B:$C,2,0)</f>
        <v>5010</v>
      </c>
      <c r="F112">
        <f>VLOOKUP(Closest_5!F112,'Station centroid'!$B:$C,2,0)</f>
        <v>573</v>
      </c>
      <c r="G112" s="1">
        <f ca="1">VLOOKUP(Closest_5_Trips!$A112,Closest_5!$A$3:$AB$544,COLUMN(Closest_5_Trips!X110),0)</f>
        <v>100</v>
      </c>
      <c r="H112" s="1">
        <f>VLOOKUP(Closest_5_Trips!$A112,Closest_5!$A$3:$AB$544,COLUMN(Closest_5_Trips!Y110),0)</f>
        <v>0</v>
      </c>
      <c r="I112" s="1">
        <f>VLOOKUP(Closest_5_Trips!$A112,Closest_5!$A$3:$AB$544,COLUMN(Closest_5_Trips!Z110),0)</f>
        <v>0</v>
      </c>
      <c r="J112" s="1">
        <f>VLOOKUP(Closest_5_Trips!$A112,Closest_5!$A$3:$AB$544,COLUMN(Closest_5_Trips!AA110),0)</f>
        <v>0</v>
      </c>
      <c r="K112" s="1">
        <f>VLOOKUP(Closest_5_Trips!$A112,Closest_5!$A$3:$AB$544,COLUMN(Closest_5_Trips!AB110),0)</f>
        <v>0</v>
      </c>
    </row>
    <row r="113" spans="1:11" x14ac:dyDescent="0.3">
      <c r="A113">
        <v>5054</v>
      </c>
      <c r="B113">
        <f>VLOOKUP(Closest_5!B113,'Station centroid'!$B:$C,2,0)</f>
        <v>5069</v>
      </c>
      <c r="C113">
        <f>VLOOKUP(Closest_5!C113,'Station centroid'!$B:$C,2,0)</f>
        <v>5007</v>
      </c>
      <c r="D113">
        <f>VLOOKUP(Closest_5!D113,'Station centroid'!$B:$C,2,0)</f>
        <v>5002</v>
      </c>
      <c r="E113">
        <f>VLOOKUP(Closest_5!E113,'Station centroid'!$B:$C,2,0)</f>
        <v>5002</v>
      </c>
      <c r="F113">
        <f>VLOOKUP(Closest_5!F113,'Station centroid'!$B:$C,2,0)</f>
        <v>5139</v>
      </c>
      <c r="G113" s="1">
        <f ca="1">VLOOKUP(Closest_5_Trips!$A113,Closest_5!$A$3:$AB$544,COLUMN(Closest_5_Trips!X111),0)</f>
        <v>100</v>
      </c>
      <c r="H113" s="1">
        <f>VLOOKUP(Closest_5_Trips!$A113,Closest_5!$A$3:$AB$544,COLUMN(Closest_5_Trips!Y111),0)</f>
        <v>0</v>
      </c>
      <c r="I113" s="1">
        <f>VLOOKUP(Closest_5_Trips!$A113,Closest_5!$A$3:$AB$544,COLUMN(Closest_5_Trips!Z111),0)</f>
        <v>0</v>
      </c>
      <c r="J113" s="1">
        <f>VLOOKUP(Closest_5_Trips!$A113,Closest_5!$A$3:$AB$544,COLUMN(Closest_5_Trips!AA111),0)</f>
        <v>0</v>
      </c>
      <c r="K113" s="1">
        <f>VLOOKUP(Closest_5_Trips!$A113,Closest_5!$A$3:$AB$544,COLUMN(Closest_5_Trips!AB111),0)</f>
        <v>0</v>
      </c>
    </row>
    <row r="114" spans="1:11" x14ac:dyDescent="0.3">
      <c r="A114">
        <v>5055</v>
      </c>
      <c r="B114">
        <f>VLOOKUP(Closest_5!B114,'Station centroid'!$B:$C,2,0)</f>
        <v>5069</v>
      </c>
      <c r="C114">
        <f>VLOOKUP(Closest_5!C114,'Station centroid'!$B:$C,2,0)</f>
        <v>573</v>
      </c>
      <c r="D114">
        <f>VLOOKUP(Closest_5!D114,'Station centroid'!$B:$C,2,0)</f>
        <v>5007</v>
      </c>
      <c r="E114">
        <f>VLOOKUP(Closest_5!E114,'Station centroid'!$B:$C,2,0)</f>
        <v>5136</v>
      </c>
      <c r="F114">
        <f>VLOOKUP(Closest_5!F114,'Station centroid'!$B:$C,2,0)</f>
        <v>5010</v>
      </c>
      <c r="G114" s="1">
        <f ca="1">VLOOKUP(Closest_5_Trips!$A114,Closest_5!$A$3:$AB$544,COLUMN(Closest_5_Trips!X112),0)</f>
        <v>100</v>
      </c>
      <c r="H114" s="1">
        <f>VLOOKUP(Closest_5_Trips!$A114,Closest_5!$A$3:$AB$544,COLUMN(Closest_5_Trips!Y112),0)</f>
        <v>0</v>
      </c>
      <c r="I114" s="1">
        <f>VLOOKUP(Closest_5_Trips!$A114,Closest_5!$A$3:$AB$544,COLUMN(Closest_5_Trips!Z112),0)</f>
        <v>0</v>
      </c>
      <c r="J114" s="1">
        <f>VLOOKUP(Closest_5_Trips!$A114,Closest_5!$A$3:$AB$544,COLUMN(Closest_5_Trips!AA112),0)</f>
        <v>0</v>
      </c>
      <c r="K114" s="1">
        <f>VLOOKUP(Closest_5_Trips!$A114,Closest_5!$A$3:$AB$544,COLUMN(Closest_5_Trips!AB112),0)</f>
        <v>0</v>
      </c>
    </row>
    <row r="115" spans="1:11" x14ac:dyDescent="0.3">
      <c r="A115">
        <v>5056</v>
      </c>
      <c r="B115">
        <f>VLOOKUP(Closest_5!B115,'Station centroid'!$B:$C,2,0)</f>
        <v>5069</v>
      </c>
      <c r="C115">
        <f>VLOOKUP(Closest_5!C115,'Station centroid'!$B:$C,2,0)</f>
        <v>5007</v>
      </c>
      <c r="D115">
        <f>VLOOKUP(Closest_5!D115,'Station centroid'!$B:$C,2,0)</f>
        <v>573</v>
      </c>
      <c r="E115">
        <f>VLOOKUP(Closest_5!E115,'Station centroid'!$B:$C,2,0)</f>
        <v>5136</v>
      </c>
      <c r="F115">
        <f>VLOOKUP(Closest_5!F115,'Station centroid'!$B:$C,2,0)</f>
        <v>5010</v>
      </c>
      <c r="G115" s="1">
        <f ca="1">VLOOKUP(Closest_5_Trips!$A115,Closest_5!$A$3:$AB$544,COLUMN(Closest_5_Trips!X113),0)</f>
        <v>100</v>
      </c>
      <c r="H115" s="1">
        <f>VLOOKUP(Closest_5_Trips!$A115,Closest_5!$A$3:$AB$544,COLUMN(Closest_5_Trips!Y113),0)</f>
        <v>0</v>
      </c>
      <c r="I115" s="1">
        <f>VLOOKUP(Closest_5_Trips!$A115,Closest_5!$A$3:$AB$544,COLUMN(Closest_5_Trips!Z113),0)</f>
        <v>0</v>
      </c>
      <c r="J115" s="1">
        <f>VLOOKUP(Closest_5_Trips!$A115,Closest_5!$A$3:$AB$544,COLUMN(Closest_5_Trips!AA113),0)</f>
        <v>0</v>
      </c>
      <c r="K115" s="1">
        <f>VLOOKUP(Closest_5_Trips!$A115,Closest_5!$A$3:$AB$544,COLUMN(Closest_5_Trips!AB113),0)</f>
        <v>0</v>
      </c>
    </row>
    <row r="116" spans="1:11" x14ac:dyDescent="0.3">
      <c r="A116">
        <v>5065</v>
      </c>
      <c r="B116">
        <f>VLOOKUP(Closest_5!B116,'Station centroid'!$B:$C,2,0)</f>
        <v>573</v>
      </c>
      <c r="C116">
        <f>VLOOKUP(Closest_5!C116,'Station centroid'!$B:$C,2,0)</f>
        <v>5136</v>
      </c>
      <c r="D116">
        <f>VLOOKUP(Closest_5!D116,'Station centroid'!$B:$C,2,0)</f>
        <v>5010</v>
      </c>
      <c r="E116">
        <f>VLOOKUP(Closest_5!E116,'Station centroid'!$B:$C,2,0)</f>
        <v>5007</v>
      </c>
      <c r="F116">
        <f>VLOOKUP(Closest_5!F116,'Station centroid'!$B:$C,2,0)</f>
        <v>5002</v>
      </c>
      <c r="G116" s="1">
        <f ca="1">VLOOKUP(Closest_5_Trips!$A116,Closest_5!$A$3:$AB$544,COLUMN(Closest_5_Trips!X114),0)</f>
        <v>100</v>
      </c>
      <c r="H116" s="1">
        <f>VLOOKUP(Closest_5_Trips!$A116,Closest_5!$A$3:$AB$544,COLUMN(Closest_5_Trips!Y114),0)</f>
        <v>0</v>
      </c>
      <c r="I116" s="1">
        <f>VLOOKUP(Closest_5_Trips!$A116,Closest_5!$A$3:$AB$544,COLUMN(Closest_5_Trips!Z114),0)</f>
        <v>0</v>
      </c>
      <c r="J116" s="1">
        <f>VLOOKUP(Closest_5_Trips!$A116,Closest_5!$A$3:$AB$544,COLUMN(Closest_5_Trips!AA114),0)</f>
        <v>0</v>
      </c>
      <c r="K116" s="1">
        <f>VLOOKUP(Closest_5_Trips!$A116,Closest_5!$A$3:$AB$544,COLUMN(Closest_5_Trips!AB114),0)</f>
        <v>0</v>
      </c>
    </row>
    <row r="117" spans="1:11" x14ac:dyDescent="0.3">
      <c r="A117">
        <v>5067</v>
      </c>
      <c r="B117">
        <f>VLOOKUP(Closest_5!B117,'Station centroid'!$B:$C,2,0)</f>
        <v>5136</v>
      </c>
      <c r="C117">
        <f>VLOOKUP(Closest_5!C117,'Station centroid'!$B:$C,2,0)</f>
        <v>573</v>
      </c>
      <c r="D117">
        <f>VLOOKUP(Closest_5!D117,'Station centroid'!$B:$C,2,0)</f>
        <v>5010</v>
      </c>
      <c r="E117">
        <f>VLOOKUP(Closest_5!E117,'Station centroid'!$B:$C,2,0)</f>
        <v>5007</v>
      </c>
      <c r="F117">
        <f>VLOOKUP(Closest_5!F117,'Station centroid'!$B:$C,2,0)</f>
        <v>5002</v>
      </c>
      <c r="G117" s="1">
        <f ca="1">VLOOKUP(Closest_5_Trips!$A117,Closest_5!$A$3:$AB$544,COLUMN(Closest_5_Trips!X115),0)</f>
        <v>6.2013996619956373</v>
      </c>
      <c r="H117" s="1">
        <f ca="1">VLOOKUP(Closest_5_Trips!$A117,Closest_5!$A$3:$AB$544,COLUMN(Closest_5_Trips!Y115),0)</f>
        <v>93.798600338004363</v>
      </c>
      <c r="I117" s="1">
        <f>VLOOKUP(Closest_5_Trips!$A117,Closest_5!$A$3:$AB$544,COLUMN(Closest_5_Trips!Z115),0)</f>
        <v>0</v>
      </c>
      <c r="J117" s="1">
        <f>VLOOKUP(Closest_5_Trips!$A117,Closest_5!$A$3:$AB$544,COLUMN(Closest_5_Trips!AA115),0)</f>
        <v>0</v>
      </c>
      <c r="K117" s="1">
        <f>VLOOKUP(Closest_5_Trips!$A117,Closest_5!$A$3:$AB$544,COLUMN(Closest_5_Trips!AB115),0)</f>
        <v>0</v>
      </c>
    </row>
    <row r="118" spans="1:11" x14ac:dyDescent="0.3">
      <c r="A118">
        <v>5068</v>
      </c>
      <c r="B118">
        <f>VLOOKUP(Closest_5!B118,'Station centroid'!$B:$C,2,0)</f>
        <v>5068</v>
      </c>
      <c r="C118">
        <f>VLOOKUP(Closest_5!C118,'Station centroid'!$B:$C,2,0)</f>
        <v>5139</v>
      </c>
      <c r="D118">
        <f>VLOOKUP(Closest_5!D118,'Station centroid'!$B:$C,2,0)</f>
        <v>5002</v>
      </c>
      <c r="E118">
        <f>VLOOKUP(Closest_5!E118,'Station centroid'!$B:$C,2,0)</f>
        <v>5002</v>
      </c>
      <c r="F118">
        <f>VLOOKUP(Closest_5!F118,'Station centroid'!$B:$C,2,0)</f>
        <v>5002</v>
      </c>
      <c r="G118" s="1">
        <f ca="1">VLOOKUP(Closest_5_Trips!$A118,Closest_5!$A$3:$AB$544,COLUMN(Closest_5_Trips!X116),0)</f>
        <v>100</v>
      </c>
      <c r="H118" s="1">
        <f>VLOOKUP(Closest_5_Trips!$A118,Closest_5!$A$3:$AB$544,COLUMN(Closest_5_Trips!Y116),0)</f>
        <v>0</v>
      </c>
      <c r="I118" s="1">
        <f>VLOOKUP(Closest_5_Trips!$A118,Closest_5!$A$3:$AB$544,COLUMN(Closest_5_Trips!Z116),0)</f>
        <v>0</v>
      </c>
      <c r="J118" s="1">
        <f>VLOOKUP(Closest_5_Trips!$A118,Closest_5!$A$3:$AB$544,COLUMN(Closest_5_Trips!AA116),0)</f>
        <v>0</v>
      </c>
      <c r="K118" s="1">
        <f>VLOOKUP(Closest_5_Trips!$A118,Closest_5!$A$3:$AB$544,COLUMN(Closest_5_Trips!AB116),0)</f>
        <v>0</v>
      </c>
    </row>
    <row r="119" spans="1:11" x14ac:dyDescent="0.3">
      <c r="A119">
        <v>5069</v>
      </c>
      <c r="B119">
        <f>VLOOKUP(Closest_5!B119,'Station centroid'!$B:$C,2,0)</f>
        <v>5069</v>
      </c>
      <c r="C119">
        <f>VLOOKUP(Closest_5!C119,'Station centroid'!$B:$C,2,0)</f>
        <v>5007</v>
      </c>
      <c r="D119">
        <f>VLOOKUP(Closest_5!D119,'Station centroid'!$B:$C,2,0)</f>
        <v>5010</v>
      </c>
      <c r="E119">
        <f>VLOOKUP(Closest_5!E119,'Station centroid'!$B:$C,2,0)</f>
        <v>5002</v>
      </c>
      <c r="F119">
        <f>VLOOKUP(Closest_5!F119,'Station centroid'!$B:$C,2,0)</f>
        <v>5002</v>
      </c>
      <c r="G119" s="1">
        <f ca="1">VLOOKUP(Closest_5_Trips!$A119,Closest_5!$A$3:$AB$544,COLUMN(Closest_5_Trips!X117),0)</f>
        <v>100</v>
      </c>
      <c r="H119" s="1">
        <f>VLOOKUP(Closest_5_Trips!$A119,Closest_5!$A$3:$AB$544,COLUMN(Closest_5_Trips!Y117),0)</f>
        <v>0</v>
      </c>
      <c r="I119" s="1">
        <f>VLOOKUP(Closest_5_Trips!$A119,Closest_5!$A$3:$AB$544,COLUMN(Closest_5_Trips!Z117),0)</f>
        <v>0</v>
      </c>
      <c r="J119" s="1">
        <f>VLOOKUP(Closest_5_Trips!$A119,Closest_5!$A$3:$AB$544,COLUMN(Closest_5_Trips!AA117),0)</f>
        <v>0</v>
      </c>
      <c r="K119" s="1">
        <f>VLOOKUP(Closest_5_Trips!$A119,Closest_5!$A$3:$AB$544,COLUMN(Closest_5_Trips!AB117),0)</f>
        <v>0</v>
      </c>
    </row>
    <row r="120" spans="1:11" x14ac:dyDescent="0.3">
      <c r="A120">
        <v>5070</v>
      </c>
      <c r="B120">
        <f>VLOOKUP(Closest_5!B120,'Station centroid'!$B:$C,2,0)</f>
        <v>573</v>
      </c>
      <c r="C120">
        <f>VLOOKUP(Closest_5!C120,'Station centroid'!$B:$C,2,0)</f>
        <v>5136</v>
      </c>
      <c r="D120">
        <f>VLOOKUP(Closest_5!D120,'Station centroid'!$B:$C,2,0)</f>
        <v>5010</v>
      </c>
      <c r="E120">
        <f>VLOOKUP(Closest_5!E120,'Station centroid'!$B:$C,2,0)</f>
        <v>5007</v>
      </c>
      <c r="F120">
        <f>VLOOKUP(Closest_5!F120,'Station centroid'!$B:$C,2,0)</f>
        <v>5002</v>
      </c>
      <c r="G120" s="1">
        <f ca="1">VLOOKUP(Closest_5_Trips!$A120,Closest_5!$A$3:$AB$544,COLUMN(Closest_5_Trips!X118),0)</f>
        <v>100</v>
      </c>
      <c r="H120" s="1">
        <f>VLOOKUP(Closest_5_Trips!$A120,Closest_5!$A$3:$AB$544,COLUMN(Closest_5_Trips!Y118),0)</f>
        <v>0</v>
      </c>
      <c r="I120" s="1">
        <f>VLOOKUP(Closest_5_Trips!$A120,Closest_5!$A$3:$AB$544,COLUMN(Closest_5_Trips!Z118),0)</f>
        <v>0</v>
      </c>
      <c r="J120" s="1">
        <f>VLOOKUP(Closest_5_Trips!$A120,Closest_5!$A$3:$AB$544,COLUMN(Closest_5_Trips!AA118),0)</f>
        <v>0</v>
      </c>
      <c r="K120" s="1">
        <f>VLOOKUP(Closest_5_Trips!$A120,Closest_5!$A$3:$AB$544,COLUMN(Closest_5_Trips!AB118),0)</f>
        <v>0</v>
      </c>
    </row>
    <row r="121" spans="1:11" x14ac:dyDescent="0.3">
      <c r="A121">
        <v>5100</v>
      </c>
      <c r="B121">
        <f>VLOOKUP(Closest_5!B121,'Station centroid'!$B:$C,2,0)</f>
        <v>573</v>
      </c>
      <c r="C121">
        <f>VLOOKUP(Closest_5!C121,'Station centroid'!$B:$C,2,0)</f>
        <v>5136</v>
      </c>
      <c r="D121">
        <f>VLOOKUP(Closest_5!D121,'Station centroid'!$B:$C,2,0)</f>
        <v>5010</v>
      </c>
      <c r="E121">
        <f>VLOOKUP(Closest_5!E121,'Station centroid'!$B:$C,2,0)</f>
        <v>5007</v>
      </c>
      <c r="F121">
        <f>VLOOKUP(Closest_5!F121,'Station centroid'!$B:$C,2,0)</f>
        <v>5069</v>
      </c>
      <c r="G121" s="1">
        <f ca="1">VLOOKUP(Closest_5_Trips!$A121,Closest_5!$A$3:$AB$544,COLUMN(Closest_5_Trips!X119),0)</f>
        <v>100</v>
      </c>
      <c r="H121" s="1">
        <f>VLOOKUP(Closest_5_Trips!$A121,Closest_5!$A$3:$AB$544,COLUMN(Closest_5_Trips!Y119),0)</f>
        <v>0</v>
      </c>
      <c r="I121" s="1">
        <f>VLOOKUP(Closest_5_Trips!$A121,Closest_5!$A$3:$AB$544,COLUMN(Closest_5_Trips!Z119),0)</f>
        <v>0</v>
      </c>
      <c r="J121" s="1">
        <f>VLOOKUP(Closest_5_Trips!$A121,Closest_5!$A$3:$AB$544,COLUMN(Closest_5_Trips!AA119),0)</f>
        <v>0</v>
      </c>
      <c r="K121" s="1">
        <f>VLOOKUP(Closest_5_Trips!$A121,Closest_5!$A$3:$AB$544,COLUMN(Closest_5_Trips!AB119),0)</f>
        <v>0</v>
      </c>
    </row>
    <row r="122" spans="1:11" x14ac:dyDescent="0.3">
      <c r="A122">
        <v>5101</v>
      </c>
      <c r="B122">
        <f>VLOOKUP(Closest_5!B122,'Station centroid'!$B:$C,2,0)</f>
        <v>573</v>
      </c>
      <c r="C122">
        <f>VLOOKUP(Closest_5!C122,'Station centroid'!$B:$C,2,0)</f>
        <v>5136</v>
      </c>
      <c r="D122">
        <f>VLOOKUP(Closest_5!D122,'Station centroid'!$B:$C,2,0)</f>
        <v>5007</v>
      </c>
      <c r="E122">
        <f>VLOOKUP(Closest_5!E122,'Station centroid'!$B:$C,2,0)</f>
        <v>5069</v>
      </c>
      <c r="F122">
        <f>VLOOKUP(Closest_5!F122,'Station centroid'!$B:$C,2,0)</f>
        <v>5010</v>
      </c>
      <c r="G122" s="1">
        <f ca="1">VLOOKUP(Closest_5_Trips!$A122,Closest_5!$A$3:$AB$544,COLUMN(Closest_5_Trips!X120),0)</f>
        <v>100</v>
      </c>
      <c r="H122" s="1">
        <f>VLOOKUP(Closest_5_Trips!$A122,Closest_5!$A$3:$AB$544,COLUMN(Closest_5_Trips!Y120),0)</f>
        <v>0</v>
      </c>
      <c r="I122" s="1">
        <f>VLOOKUP(Closest_5_Trips!$A122,Closest_5!$A$3:$AB$544,COLUMN(Closest_5_Trips!Z120),0)</f>
        <v>0</v>
      </c>
      <c r="J122" s="1">
        <f>VLOOKUP(Closest_5_Trips!$A122,Closest_5!$A$3:$AB$544,COLUMN(Closest_5_Trips!AA120),0)</f>
        <v>0</v>
      </c>
      <c r="K122" s="1">
        <f>VLOOKUP(Closest_5_Trips!$A122,Closest_5!$A$3:$AB$544,COLUMN(Closest_5_Trips!AB120),0)</f>
        <v>0</v>
      </c>
    </row>
    <row r="123" spans="1:11" x14ac:dyDescent="0.3">
      <c r="A123">
        <v>5102</v>
      </c>
      <c r="B123">
        <f>VLOOKUP(Closest_5!B123,'Station centroid'!$B:$C,2,0)</f>
        <v>5069</v>
      </c>
      <c r="C123">
        <f>VLOOKUP(Closest_5!C123,'Station centroid'!$B:$C,2,0)</f>
        <v>5007</v>
      </c>
      <c r="D123">
        <f>VLOOKUP(Closest_5!D123,'Station centroid'!$B:$C,2,0)</f>
        <v>5136</v>
      </c>
      <c r="E123">
        <f>VLOOKUP(Closest_5!E123,'Station centroid'!$B:$C,2,0)</f>
        <v>573</v>
      </c>
      <c r="F123">
        <f>VLOOKUP(Closest_5!F123,'Station centroid'!$B:$C,2,0)</f>
        <v>5010</v>
      </c>
      <c r="G123" s="1">
        <f ca="1">VLOOKUP(Closest_5_Trips!$A123,Closest_5!$A$3:$AB$544,COLUMN(Closest_5_Trips!X121),0)</f>
        <v>100</v>
      </c>
      <c r="H123" s="1">
        <f>VLOOKUP(Closest_5_Trips!$A123,Closest_5!$A$3:$AB$544,COLUMN(Closest_5_Trips!Y121),0)</f>
        <v>0</v>
      </c>
      <c r="I123" s="1">
        <f>VLOOKUP(Closest_5_Trips!$A123,Closest_5!$A$3:$AB$544,COLUMN(Closest_5_Trips!Z121),0)</f>
        <v>0</v>
      </c>
      <c r="J123" s="1">
        <f>VLOOKUP(Closest_5_Trips!$A123,Closest_5!$A$3:$AB$544,COLUMN(Closest_5_Trips!AA121),0)</f>
        <v>0</v>
      </c>
      <c r="K123" s="1">
        <f>VLOOKUP(Closest_5_Trips!$A123,Closest_5!$A$3:$AB$544,COLUMN(Closest_5_Trips!AB121),0)</f>
        <v>0</v>
      </c>
    </row>
    <row r="124" spans="1:11" x14ac:dyDescent="0.3">
      <c r="A124">
        <v>5103</v>
      </c>
      <c r="B124">
        <f>VLOOKUP(Closest_5!B124,'Station centroid'!$B:$C,2,0)</f>
        <v>573</v>
      </c>
      <c r="C124">
        <f>VLOOKUP(Closest_5!C124,'Station centroid'!$B:$C,2,0)</f>
        <v>5136</v>
      </c>
      <c r="D124">
        <f>VLOOKUP(Closest_5!D124,'Station centroid'!$B:$C,2,0)</f>
        <v>5121</v>
      </c>
      <c r="E124">
        <f>VLOOKUP(Closest_5!E124,'Station centroid'!$B:$C,2,0)</f>
        <v>5121</v>
      </c>
      <c r="F124">
        <f>VLOOKUP(Closest_5!F124,'Station centroid'!$B:$C,2,0)</f>
        <v>5010</v>
      </c>
      <c r="G124" s="1">
        <f ca="1">VLOOKUP(Closest_5_Trips!$A124,Closest_5!$A$3:$AB$544,COLUMN(Closest_5_Trips!X122),0)</f>
        <v>100</v>
      </c>
      <c r="H124" s="1">
        <f>VLOOKUP(Closest_5_Trips!$A124,Closest_5!$A$3:$AB$544,COLUMN(Closest_5_Trips!Y122),0)</f>
        <v>0</v>
      </c>
      <c r="I124" s="1">
        <f>VLOOKUP(Closest_5_Trips!$A124,Closest_5!$A$3:$AB$544,COLUMN(Closest_5_Trips!Z122),0)</f>
        <v>0</v>
      </c>
      <c r="J124" s="1">
        <f>VLOOKUP(Closest_5_Trips!$A124,Closest_5!$A$3:$AB$544,COLUMN(Closest_5_Trips!AA122),0)</f>
        <v>0</v>
      </c>
      <c r="K124" s="1">
        <f>VLOOKUP(Closest_5_Trips!$A124,Closest_5!$A$3:$AB$544,COLUMN(Closest_5_Trips!AB122),0)</f>
        <v>0</v>
      </c>
    </row>
    <row r="125" spans="1:11" x14ac:dyDescent="0.3">
      <c r="A125">
        <v>5104</v>
      </c>
      <c r="B125">
        <f>VLOOKUP(Closest_5!B125,'Station centroid'!$B:$C,2,0)</f>
        <v>573</v>
      </c>
      <c r="C125">
        <f>VLOOKUP(Closest_5!C125,'Station centroid'!$B:$C,2,0)</f>
        <v>5136</v>
      </c>
      <c r="D125">
        <f>VLOOKUP(Closest_5!D125,'Station centroid'!$B:$C,2,0)</f>
        <v>5010</v>
      </c>
      <c r="E125">
        <f>VLOOKUP(Closest_5!E125,'Station centroid'!$B:$C,2,0)</f>
        <v>5007</v>
      </c>
      <c r="F125">
        <f>VLOOKUP(Closest_5!F125,'Station centroid'!$B:$C,2,0)</f>
        <v>5019</v>
      </c>
      <c r="G125" s="1">
        <f ca="1">VLOOKUP(Closest_5_Trips!$A125,Closest_5!$A$3:$AB$544,COLUMN(Closest_5_Trips!X123),0)</f>
        <v>100</v>
      </c>
      <c r="H125" s="1">
        <f>VLOOKUP(Closest_5_Trips!$A125,Closest_5!$A$3:$AB$544,COLUMN(Closest_5_Trips!Y123),0)</f>
        <v>0</v>
      </c>
      <c r="I125" s="1">
        <f>VLOOKUP(Closest_5_Trips!$A125,Closest_5!$A$3:$AB$544,COLUMN(Closest_5_Trips!Z123),0)</f>
        <v>0</v>
      </c>
      <c r="J125" s="1">
        <f>VLOOKUP(Closest_5_Trips!$A125,Closest_5!$A$3:$AB$544,COLUMN(Closest_5_Trips!AA123),0)</f>
        <v>0</v>
      </c>
      <c r="K125" s="1">
        <f>VLOOKUP(Closest_5_Trips!$A125,Closest_5!$A$3:$AB$544,COLUMN(Closest_5_Trips!AB123),0)</f>
        <v>0</v>
      </c>
    </row>
    <row r="126" spans="1:11" x14ac:dyDescent="0.3">
      <c r="A126">
        <v>5105</v>
      </c>
      <c r="B126">
        <f>VLOOKUP(Closest_5!B126,'Station centroid'!$B:$C,2,0)</f>
        <v>573</v>
      </c>
      <c r="C126">
        <f>VLOOKUP(Closest_5!C126,'Station centroid'!$B:$C,2,0)</f>
        <v>5136</v>
      </c>
      <c r="D126">
        <f>VLOOKUP(Closest_5!D126,'Station centroid'!$B:$C,2,0)</f>
        <v>5010</v>
      </c>
      <c r="E126">
        <f>VLOOKUP(Closest_5!E126,'Station centroid'!$B:$C,2,0)</f>
        <v>5019</v>
      </c>
      <c r="F126">
        <f>VLOOKUP(Closest_5!F126,'Station centroid'!$B:$C,2,0)</f>
        <v>5002</v>
      </c>
      <c r="G126" s="1">
        <f ca="1">VLOOKUP(Closest_5_Trips!$A126,Closest_5!$A$3:$AB$544,COLUMN(Closest_5_Trips!X124),0)</f>
        <v>100</v>
      </c>
      <c r="H126" s="1">
        <f>VLOOKUP(Closest_5_Trips!$A126,Closest_5!$A$3:$AB$544,COLUMN(Closest_5_Trips!Y124),0)</f>
        <v>0</v>
      </c>
      <c r="I126" s="1">
        <f>VLOOKUP(Closest_5_Trips!$A126,Closest_5!$A$3:$AB$544,COLUMN(Closest_5_Trips!Z124),0)</f>
        <v>0</v>
      </c>
      <c r="J126" s="1">
        <f>VLOOKUP(Closest_5_Trips!$A126,Closest_5!$A$3:$AB$544,COLUMN(Closest_5_Trips!AA124),0)</f>
        <v>0</v>
      </c>
      <c r="K126" s="1">
        <f>VLOOKUP(Closest_5_Trips!$A126,Closest_5!$A$3:$AB$544,COLUMN(Closest_5_Trips!AB124),0)</f>
        <v>0</v>
      </c>
    </row>
    <row r="127" spans="1:11" x14ac:dyDescent="0.3">
      <c r="A127">
        <v>5106</v>
      </c>
      <c r="B127">
        <f>VLOOKUP(Closest_5!B127,'Station centroid'!$B:$C,2,0)</f>
        <v>573</v>
      </c>
      <c r="C127">
        <f>VLOOKUP(Closest_5!C127,'Station centroid'!$B:$C,2,0)</f>
        <v>5136</v>
      </c>
      <c r="D127">
        <f>VLOOKUP(Closest_5!D127,'Station centroid'!$B:$C,2,0)</f>
        <v>5010</v>
      </c>
      <c r="E127">
        <f>VLOOKUP(Closest_5!E127,'Station centroid'!$B:$C,2,0)</f>
        <v>5019</v>
      </c>
      <c r="F127">
        <f>VLOOKUP(Closest_5!F127,'Station centroid'!$B:$C,2,0)</f>
        <v>5007</v>
      </c>
      <c r="G127" s="1">
        <f ca="1">VLOOKUP(Closest_5_Trips!$A127,Closest_5!$A$3:$AB$544,COLUMN(Closest_5_Trips!X125),0)</f>
        <v>100</v>
      </c>
      <c r="H127" s="1">
        <f>VLOOKUP(Closest_5_Trips!$A127,Closest_5!$A$3:$AB$544,COLUMN(Closest_5_Trips!Y125),0)</f>
        <v>0</v>
      </c>
      <c r="I127" s="1">
        <f>VLOOKUP(Closest_5_Trips!$A127,Closest_5!$A$3:$AB$544,COLUMN(Closest_5_Trips!Z125),0)</f>
        <v>0</v>
      </c>
      <c r="J127" s="1">
        <f>VLOOKUP(Closest_5_Trips!$A127,Closest_5!$A$3:$AB$544,COLUMN(Closest_5_Trips!AA125),0)</f>
        <v>0</v>
      </c>
      <c r="K127" s="1">
        <f>VLOOKUP(Closest_5_Trips!$A127,Closest_5!$A$3:$AB$544,COLUMN(Closest_5_Trips!AB125),0)</f>
        <v>0</v>
      </c>
    </row>
    <row r="128" spans="1:11" x14ac:dyDescent="0.3">
      <c r="A128">
        <v>5107</v>
      </c>
      <c r="B128">
        <f>VLOOKUP(Closest_5!B128,'Station centroid'!$B:$C,2,0)</f>
        <v>5136</v>
      </c>
      <c r="C128">
        <f>VLOOKUP(Closest_5!C128,'Station centroid'!$B:$C,2,0)</f>
        <v>573</v>
      </c>
      <c r="D128">
        <f>VLOOKUP(Closest_5!D128,'Station centroid'!$B:$C,2,0)</f>
        <v>5010</v>
      </c>
      <c r="E128">
        <f>VLOOKUP(Closest_5!E128,'Station centroid'!$B:$C,2,0)</f>
        <v>5002</v>
      </c>
      <c r="F128">
        <f>VLOOKUP(Closest_5!F128,'Station centroid'!$B:$C,2,0)</f>
        <v>5007</v>
      </c>
      <c r="G128" s="1">
        <f ca="1">VLOOKUP(Closest_5_Trips!$A128,Closest_5!$A$3:$AB$544,COLUMN(Closest_5_Trips!X126),0)</f>
        <v>29.235456942551622</v>
      </c>
      <c r="H128" s="1">
        <f ca="1">VLOOKUP(Closest_5_Trips!$A128,Closest_5!$A$3:$AB$544,COLUMN(Closest_5_Trips!Y126),0)</f>
        <v>70.764543057448378</v>
      </c>
      <c r="I128" s="1">
        <f>VLOOKUP(Closest_5_Trips!$A128,Closest_5!$A$3:$AB$544,COLUMN(Closest_5_Trips!Z126),0)</f>
        <v>0</v>
      </c>
      <c r="J128" s="1">
        <f>VLOOKUP(Closest_5_Trips!$A128,Closest_5!$A$3:$AB$544,COLUMN(Closest_5_Trips!AA126),0)</f>
        <v>0</v>
      </c>
      <c r="K128" s="1">
        <f>VLOOKUP(Closest_5_Trips!$A128,Closest_5!$A$3:$AB$544,COLUMN(Closest_5_Trips!AB126),0)</f>
        <v>0</v>
      </c>
    </row>
    <row r="129" spans="1:11" x14ac:dyDescent="0.3">
      <c r="A129">
        <v>5108</v>
      </c>
      <c r="B129">
        <f>VLOOKUP(Closest_5!B129,'Station centroid'!$B:$C,2,0)</f>
        <v>573</v>
      </c>
      <c r="C129">
        <f>VLOOKUP(Closest_5!C129,'Station centroid'!$B:$C,2,0)</f>
        <v>5136</v>
      </c>
      <c r="D129">
        <f>VLOOKUP(Closest_5!D129,'Station centroid'!$B:$C,2,0)</f>
        <v>5010</v>
      </c>
      <c r="E129">
        <f>VLOOKUP(Closest_5!E129,'Station centroid'!$B:$C,2,0)</f>
        <v>5019</v>
      </c>
      <c r="F129">
        <f>VLOOKUP(Closest_5!F129,'Station centroid'!$B:$C,2,0)</f>
        <v>5002</v>
      </c>
      <c r="G129" s="1">
        <f ca="1">VLOOKUP(Closest_5_Trips!$A129,Closest_5!$A$3:$AB$544,COLUMN(Closest_5_Trips!X127),0)</f>
        <v>100</v>
      </c>
      <c r="H129" s="1">
        <f>VLOOKUP(Closest_5_Trips!$A129,Closest_5!$A$3:$AB$544,COLUMN(Closest_5_Trips!Y127),0)</f>
        <v>0</v>
      </c>
      <c r="I129" s="1">
        <f>VLOOKUP(Closest_5_Trips!$A129,Closest_5!$A$3:$AB$544,COLUMN(Closest_5_Trips!Z127),0)</f>
        <v>0</v>
      </c>
      <c r="J129" s="1">
        <f>VLOOKUP(Closest_5_Trips!$A129,Closest_5!$A$3:$AB$544,COLUMN(Closest_5_Trips!AA127),0)</f>
        <v>0</v>
      </c>
      <c r="K129" s="1">
        <f>VLOOKUP(Closest_5_Trips!$A129,Closest_5!$A$3:$AB$544,COLUMN(Closest_5_Trips!AB127),0)</f>
        <v>0</v>
      </c>
    </row>
    <row r="130" spans="1:11" x14ac:dyDescent="0.3">
      <c r="A130">
        <v>5109</v>
      </c>
      <c r="B130">
        <f>VLOOKUP(Closest_5!B130,'Station centroid'!$B:$C,2,0)</f>
        <v>573</v>
      </c>
      <c r="C130">
        <f>VLOOKUP(Closest_5!C130,'Station centroid'!$B:$C,2,0)</f>
        <v>5136</v>
      </c>
      <c r="D130">
        <f>VLOOKUP(Closest_5!D130,'Station centroid'!$B:$C,2,0)</f>
        <v>5010</v>
      </c>
      <c r="E130">
        <f>VLOOKUP(Closest_5!E130,'Station centroid'!$B:$C,2,0)</f>
        <v>5019</v>
      </c>
      <c r="F130">
        <f>VLOOKUP(Closest_5!F130,'Station centroid'!$B:$C,2,0)</f>
        <v>5132</v>
      </c>
      <c r="G130" s="1">
        <f ca="1">VLOOKUP(Closest_5_Trips!$A130,Closest_5!$A$3:$AB$544,COLUMN(Closest_5_Trips!X128),0)</f>
        <v>100</v>
      </c>
      <c r="H130" s="1">
        <f>VLOOKUP(Closest_5_Trips!$A130,Closest_5!$A$3:$AB$544,COLUMN(Closest_5_Trips!Y128),0)</f>
        <v>0</v>
      </c>
      <c r="I130" s="1">
        <f>VLOOKUP(Closest_5_Trips!$A130,Closest_5!$A$3:$AB$544,COLUMN(Closest_5_Trips!Z128),0)</f>
        <v>0</v>
      </c>
      <c r="J130" s="1">
        <f>VLOOKUP(Closest_5_Trips!$A130,Closest_5!$A$3:$AB$544,COLUMN(Closest_5_Trips!AA128),0)</f>
        <v>0</v>
      </c>
      <c r="K130" s="1">
        <f>VLOOKUP(Closest_5_Trips!$A130,Closest_5!$A$3:$AB$544,COLUMN(Closest_5_Trips!AB128),0)</f>
        <v>0</v>
      </c>
    </row>
    <row r="131" spans="1:11" x14ac:dyDescent="0.3">
      <c r="A131">
        <v>5110</v>
      </c>
      <c r="B131">
        <f>VLOOKUP(Closest_5!B131,'Station centroid'!$B:$C,2,0)</f>
        <v>5136</v>
      </c>
      <c r="C131">
        <f>VLOOKUP(Closest_5!C131,'Station centroid'!$B:$C,2,0)</f>
        <v>5010</v>
      </c>
      <c r="D131">
        <f>VLOOKUP(Closest_5!D131,'Station centroid'!$B:$C,2,0)</f>
        <v>573</v>
      </c>
      <c r="E131">
        <f>VLOOKUP(Closest_5!E131,'Station centroid'!$B:$C,2,0)</f>
        <v>5007</v>
      </c>
      <c r="F131">
        <f>VLOOKUP(Closest_5!F131,'Station centroid'!$B:$C,2,0)</f>
        <v>5002</v>
      </c>
      <c r="G131" s="1">
        <f ca="1">VLOOKUP(Closest_5_Trips!$A131,Closest_5!$A$3:$AB$544,COLUMN(Closest_5_Trips!X129),0)</f>
        <v>73.876387021783955</v>
      </c>
      <c r="H131" s="1">
        <f>VLOOKUP(Closest_5_Trips!$A131,Closest_5!$A$3:$AB$544,COLUMN(Closest_5_Trips!Y129),0)</f>
        <v>0</v>
      </c>
      <c r="I131" s="1">
        <f ca="1">VLOOKUP(Closest_5_Trips!$A131,Closest_5!$A$3:$AB$544,COLUMN(Closest_5_Trips!Z129),0)</f>
        <v>26.123612978216045</v>
      </c>
      <c r="J131" s="1">
        <f>VLOOKUP(Closest_5_Trips!$A131,Closest_5!$A$3:$AB$544,COLUMN(Closest_5_Trips!AA129),0)</f>
        <v>0</v>
      </c>
      <c r="K131" s="1">
        <f>VLOOKUP(Closest_5_Trips!$A131,Closest_5!$A$3:$AB$544,COLUMN(Closest_5_Trips!AB129),0)</f>
        <v>0</v>
      </c>
    </row>
    <row r="132" spans="1:11" x14ac:dyDescent="0.3">
      <c r="A132">
        <v>5111</v>
      </c>
      <c r="B132">
        <f>VLOOKUP(Closest_5!B132,'Station centroid'!$B:$C,2,0)</f>
        <v>5136</v>
      </c>
      <c r="C132">
        <f>VLOOKUP(Closest_5!C132,'Station centroid'!$B:$C,2,0)</f>
        <v>573</v>
      </c>
      <c r="D132">
        <f>VLOOKUP(Closest_5!D132,'Station centroid'!$B:$C,2,0)</f>
        <v>5010</v>
      </c>
      <c r="E132">
        <f>VLOOKUP(Closest_5!E132,'Station centroid'!$B:$C,2,0)</f>
        <v>5007</v>
      </c>
      <c r="F132">
        <f>VLOOKUP(Closest_5!F132,'Station centroid'!$B:$C,2,0)</f>
        <v>5002</v>
      </c>
      <c r="G132" s="1">
        <f ca="1">VLOOKUP(Closest_5_Trips!$A132,Closest_5!$A$3:$AB$544,COLUMN(Closest_5_Trips!X130),0)</f>
        <v>25.15912022033352</v>
      </c>
      <c r="H132" s="1">
        <f ca="1">VLOOKUP(Closest_5_Trips!$A132,Closest_5!$A$3:$AB$544,COLUMN(Closest_5_Trips!Y130),0)</f>
        <v>74.84087977966648</v>
      </c>
      <c r="I132" s="1">
        <f>VLOOKUP(Closest_5_Trips!$A132,Closest_5!$A$3:$AB$544,COLUMN(Closest_5_Trips!Z130),0)</f>
        <v>0</v>
      </c>
      <c r="J132" s="1">
        <f>VLOOKUP(Closest_5_Trips!$A132,Closest_5!$A$3:$AB$544,COLUMN(Closest_5_Trips!AA130),0)</f>
        <v>0</v>
      </c>
      <c r="K132" s="1">
        <f>VLOOKUP(Closest_5_Trips!$A132,Closest_5!$A$3:$AB$544,COLUMN(Closest_5_Trips!AB130),0)</f>
        <v>0</v>
      </c>
    </row>
    <row r="133" spans="1:11" x14ac:dyDescent="0.3">
      <c r="A133">
        <v>5112</v>
      </c>
      <c r="B133">
        <f>VLOOKUP(Closest_5!B133,'Station centroid'!$B:$C,2,0)</f>
        <v>573</v>
      </c>
      <c r="C133">
        <f>VLOOKUP(Closest_5!C133,'Station centroid'!$B:$C,2,0)</f>
        <v>5136</v>
      </c>
      <c r="D133">
        <f>VLOOKUP(Closest_5!D133,'Station centroid'!$B:$C,2,0)</f>
        <v>5010</v>
      </c>
      <c r="E133">
        <f>VLOOKUP(Closest_5!E133,'Station centroid'!$B:$C,2,0)</f>
        <v>5007</v>
      </c>
      <c r="F133">
        <f>VLOOKUP(Closest_5!F133,'Station centroid'!$B:$C,2,0)</f>
        <v>5002</v>
      </c>
      <c r="G133" s="1">
        <f ca="1">VLOOKUP(Closest_5_Trips!$A133,Closest_5!$A$3:$AB$544,COLUMN(Closest_5_Trips!X131),0)</f>
        <v>100</v>
      </c>
      <c r="H133" s="1">
        <f>VLOOKUP(Closest_5_Trips!$A133,Closest_5!$A$3:$AB$544,COLUMN(Closest_5_Trips!Y131),0)</f>
        <v>0</v>
      </c>
      <c r="I133" s="1">
        <f>VLOOKUP(Closest_5_Trips!$A133,Closest_5!$A$3:$AB$544,COLUMN(Closest_5_Trips!Z131),0)</f>
        <v>0</v>
      </c>
      <c r="J133" s="1">
        <f>VLOOKUP(Closest_5_Trips!$A133,Closest_5!$A$3:$AB$544,COLUMN(Closest_5_Trips!AA131),0)</f>
        <v>0</v>
      </c>
      <c r="K133" s="1">
        <f>VLOOKUP(Closest_5_Trips!$A133,Closest_5!$A$3:$AB$544,COLUMN(Closest_5_Trips!AB131),0)</f>
        <v>0</v>
      </c>
    </row>
    <row r="134" spans="1:11" x14ac:dyDescent="0.3">
      <c r="A134">
        <v>5115</v>
      </c>
      <c r="B134">
        <f>VLOOKUP(Closest_5!B134,'Station centroid'!$B:$C,2,0)</f>
        <v>5136</v>
      </c>
      <c r="C134">
        <f>VLOOKUP(Closest_5!C134,'Station centroid'!$B:$C,2,0)</f>
        <v>5010</v>
      </c>
      <c r="D134">
        <f>VLOOKUP(Closest_5!D134,'Station centroid'!$B:$C,2,0)</f>
        <v>573</v>
      </c>
      <c r="E134">
        <f>VLOOKUP(Closest_5!E134,'Station centroid'!$B:$C,2,0)</f>
        <v>5019</v>
      </c>
      <c r="F134">
        <f>VLOOKUP(Closest_5!F134,'Station centroid'!$B:$C,2,0)</f>
        <v>5002</v>
      </c>
      <c r="G134" s="1">
        <f ca="1">VLOOKUP(Closest_5_Trips!$A134,Closest_5!$A$3:$AB$544,COLUMN(Closest_5_Trips!X132),0)</f>
        <v>22.736056963670478</v>
      </c>
      <c r="H134" s="1">
        <f>VLOOKUP(Closest_5_Trips!$A134,Closest_5!$A$3:$AB$544,COLUMN(Closest_5_Trips!Y132),0)</f>
        <v>0</v>
      </c>
      <c r="I134" s="1">
        <f ca="1">VLOOKUP(Closest_5_Trips!$A134,Closest_5!$A$3:$AB$544,COLUMN(Closest_5_Trips!Z132),0)</f>
        <v>77.263943036329522</v>
      </c>
      <c r="J134" s="1">
        <f>VLOOKUP(Closest_5_Trips!$A134,Closest_5!$A$3:$AB$544,COLUMN(Closest_5_Trips!AA132),0)</f>
        <v>0</v>
      </c>
      <c r="K134" s="1">
        <f>VLOOKUP(Closest_5_Trips!$A134,Closest_5!$A$3:$AB$544,COLUMN(Closest_5_Trips!AB132),0)</f>
        <v>0</v>
      </c>
    </row>
    <row r="135" spans="1:11" x14ac:dyDescent="0.3">
      <c r="A135">
        <v>5116</v>
      </c>
      <c r="B135">
        <f>VLOOKUP(Closest_5!B135,'Station centroid'!$B:$C,2,0)</f>
        <v>5116</v>
      </c>
      <c r="C135">
        <f>VLOOKUP(Closest_5!C135,'Station centroid'!$B:$C,2,0)</f>
        <v>5116</v>
      </c>
      <c r="D135">
        <f>VLOOKUP(Closest_5!D135,'Station centroid'!$B:$C,2,0)</f>
        <v>5131</v>
      </c>
      <c r="E135">
        <f>VLOOKUP(Closest_5!E135,'Station centroid'!$B:$C,2,0)</f>
        <v>5116</v>
      </c>
      <c r="F135">
        <f>VLOOKUP(Closest_5!F135,'Station centroid'!$B:$C,2,0)</f>
        <v>5131</v>
      </c>
      <c r="G135" s="1">
        <f ca="1">VLOOKUP(Closest_5_Trips!$A135,Closest_5!$A$3:$AB$544,COLUMN(Closest_5_Trips!X133),0)</f>
        <v>10.356232949323982</v>
      </c>
      <c r="H135" s="1">
        <f>VLOOKUP(Closest_5_Trips!$A135,Closest_5!$A$3:$AB$544,COLUMN(Closest_5_Trips!Y133),0)</f>
        <v>0</v>
      </c>
      <c r="I135" s="1">
        <f>VLOOKUP(Closest_5_Trips!$A135,Closest_5!$A$3:$AB$544,COLUMN(Closest_5_Trips!Z133),0)</f>
        <v>0</v>
      </c>
      <c r="J135" s="1">
        <f ca="1">VLOOKUP(Closest_5_Trips!$A135,Closest_5!$A$3:$AB$544,COLUMN(Closest_5_Trips!AA133),0)</f>
        <v>89.643767050676018</v>
      </c>
      <c r="K135" s="1">
        <f>VLOOKUP(Closest_5_Trips!$A135,Closest_5!$A$3:$AB$544,COLUMN(Closest_5_Trips!AB133),0)</f>
        <v>0</v>
      </c>
    </row>
    <row r="136" spans="1:11" x14ac:dyDescent="0.3">
      <c r="A136">
        <v>5117</v>
      </c>
      <c r="B136">
        <f>VLOOKUP(Closest_5!B136,'Station centroid'!$B:$C,2,0)</f>
        <v>5139</v>
      </c>
      <c r="C136">
        <f>VLOOKUP(Closest_5!C136,'Station centroid'!$B:$C,2,0)</f>
        <v>5002</v>
      </c>
      <c r="D136">
        <f>VLOOKUP(Closest_5!D136,'Station centroid'!$B:$C,2,0)</f>
        <v>5068</v>
      </c>
      <c r="E136">
        <f>VLOOKUP(Closest_5!E136,'Station centroid'!$B:$C,2,0)</f>
        <v>5002</v>
      </c>
      <c r="F136">
        <f>VLOOKUP(Closest_5!F136,'Station centroid'!$B:$C,2,0)</f>
        <v>5002</v>
      </c>
      <c r="G136" s="1">
        <f ca="1">VLOOKUP(Closest_5_Trips!$A136,Closest_5!$A$3:$AB$544,COLUMN(Closest_5_Trips!X134),0)</f>
        <v>28.054378071849868</v>
      </c>
      <c r="H136" s="1">
        <f ca="1">VLOOKUP(Closest_5_Trips!$A136,Closest_5!$A$3:$AB$544,COLUMN(Closest_5_Trips!Y134),0)</f>
        <v>71.945621928150132</v>
      </c>
      <c r="I136" s="1">
        <f>VLOOKUP(Closest_5_Trips!$A136,Closest_5!$A$3:$AB$544,COLUMN(Closest_5_Trips!Z134),0)</f>
        <v>0</v>
      </c>
      <c r="J136" s="1">
        <f>VLOOKUP(Closest_5_Trips!$A136,Closest_5!$A$3:$AB$544,COLUMN(Closest_5_Trips!AA134),0)</f>
        <v>0</v>
      </c>
      <c r="K136" s="1">
        <f>VLOOKUP(Closest_5_Trips!$A136,Closest_5!$A$3:$AB$544,COLUMN(Closest_5_Trips!AB134),0)</f>
        <v>0</v>
      </c>
    </row>
    <row r="137" spans="1:11" x14ac:dyDescent="0.3">
      <c r="A137">
        <v>5118</v>
      </c>
      <c r="B137">
        <f>VLOOKUP(Closest_5!B137,'Station centroid'!$B:$C,2,0)</f>
        <v>5118</v>
      </c>
      <c r="C137">
        <f>VLOOKUP(Closest_5!C137,'Station centroid'!$B:$C,2,0)</f>
        <v>5130</v>
      </c>
      <c r="D137">
        <f>VLOOKUP(Closest_5!D137,'Station centroid'!$B:$C,2,0)</f>
        <v>5132</v>
      </c>
      <c r="E137">
        <f>VLOOKUP(Closest_5!E137,'Station centroid'!$B:$C,2,0)</f>
        <v>5132</v>
      </c>
      <c r="F137">
        <f>VLOOKUP(Closest_5!F137,'Station centroid'!$B:$C,2,0)</f>
        <v>5133</v>
      </c>
      <c r="G137" s="1">
        <f ca="1">VLOOKUP(Closest_5_Trips!$A137,Closest_5!$A$3:$AB$544,COLUMN(Closest_5_Trips!X135),0)</f>
        <v>100</v>
      </c>
      <c r="H137" s="1">
        <f>VLOOKUP(Closest_5_Trips!$A137,Closest_5!$A$3:$AB$544,COLUMN(Closest_5_Trips!Y135),0)</f>
        <v>0</v>
      </c>
      <c r="I137" s="1">
        <f>VLOOKUP(Closest_5_Trips!$A137,Closest_5!$A$3:$AB$544,COLUMN(Closest_5_Trips!Z135),0)</f>
        <v>0</v>
      </c>
      <c r="J137" s="1">
        <f>VLOOKUP(Closest_5_Trips!$A137,Closest_5!$A$3:$AB$544,COLUMN(Closest_5_Trips!AA135),0)</f>
        <v>0</v>
      </c>
      <c r="K137" s="1">
        <f>VLOOKUP(Closest_5_Trips!$A137,Closest_5!$A$3:$AB$544,COLUMN(Closest_5_Trips!AB135),0)</f>
        <v>0</v>
      </c>
    </row>
    <row r="138" spans="1:11" x14ac:dyDescent="0.3">
      <c r="A138">
        <v>5119</v>
      </c>
      <c r="B138">
        <f>VLOOKUP(Closest_5!B138,'Station centroid'!$B:$C,2,0)</f>
        <v>573</v>
      </c>
      <c r="C138">
        <f>VLOOKUP(Closest_5!C138,'Station centroid'!$B:$C,2,0)</f>
        <v>5136</v>
      </c>
      <c r="D138">
        <f>VLOOKUP(Closest_5!D138,'Station centroid'!$B:$C,2,0)</f>
        <v>5010</v>
      </c>
      <c r="E138">
        <f>VLOOKUP(Closest_5!E138,'Station centroid'!$B:$C,2,0)</f>
        <v>5007</v>
      </c>
      <c r="F138">
        <f>VLOOKUP(Closest_5!F138,'Station centroid'!$B:$C,2,0)</f>
        <v>5002</v>
      </c>
      <c r="G138" s="1">
        <f ca="1">VLOOKUP(Closest_5_Trips!$A138,Closest_5!$A$3:$AB$544,COLUMN(Closest_5_Trips!X136),0)</f>
        <v>100</v>
      </c>
      <c r="H138" s="1">
        <f>VLOOKUP(Closest_5_Trips!$A138,Closest_5!$A$3:$AB$544,COLUMN(Closest_5_Trips!Y136),0)</f>
        <v>0</v>
      </c>
      <c r="I138" s="1">
        <f>VLOOKUP(Closest_5_Trips!$A138,Closest_5!$A$3:$AB$544,COLUMN(Closest_5_Trips!Z136),0)</f>
        <v>0</v>
      </c>
      <c r="J138" s="1">
        <f>VLOOKUP(Closest_5_Trips!$A138,Closest_5!$A$3:$AB$544,COLUMN(Closest_5_Trips!AA136),0)</f>
        <v>0</v>
      </c>
      <c r="K138" s="1">
        <f>VLOOKUP(Closest_5_Trips!$A138,Closest_5!$A$3:$AB$544,COLUMN(Closest_5_Trips!AB136),0)</f>
        <v>0</v>
      </c>
    </row>
    <row r="139" spans="1:11" x14ac:dyDescent="0.3">
      <c r="A139">
        <v>5120</v>
      </c>
      <c r="B139">
        <f>VLOOKUP(Closest_5!B139,'Station centroid'!$B:$C,2,0)</f>
        <v>5121</v>
      </c>
      <c r="C139">
        <f>VLOOKUP(Closest_5!C139,'Station centroid'!$B:$C,2,0)</f>
        <v>5121</v>
      </c>
      <c r="D139">
        <f>VLOOKUP(Closest_5!D139,'Station centroid'!$B:$C,2,0)</f>
        <v>5121</v>
      </c>
      <c r="E139">
        <f>VLOOKUP(Closest_5!E139,'Station centroid'!$B:$C,2,0)</f>
        <v>5121</v>
      </c>
      <c r="F139">
        <f>VLOOKUP(Closest_5!F139,'Station centroid'!$B:$C,2,0)</f>
        <v>5121</v>
      </c>
      <c r="G139" s="1">
        <f ca="1">VLOOKUP(Closest_5_Trips!$A139,Closest_5!$A$3:$AB$544,COLUMN(Closest_5_Trips!X137),0)</f>
        <v>100</v>
      </c>
      <c r="H139" s="1">
        <f ca="1">VLOOKUP(Closest_5_Trips!$A139,Closest_5!$A$3:$AB$544,COLUMN(Closest_5_Trips!Y137),0)</f>
        <v>0</v>
      </c>
      <c r="I139" s="1">
        <f>VLOOKUP(Closest_5_Trips!$A139,Closest_5!$A$3:$AB$544,COLUMN(Closest_5_Trips!Z137),0)</f>
        <v>0</v>
      </c>
      <c r="J139" s="1">
        <f>VLOOKUP(Closest_5_Trips!$A139,Closest_5!$A$3:$AB$544,COLUMN(Closest_5_Trips!AA137),0)</f>
        <v>0</v>
      </c>
      <c r="K139" s="1">
        <f>VLOOKUP(Closest_5_Trips!$A139,Closest_5!$A$3:$AB$544,COLUMN(Closest_5_Trips!AB137),0)</f>
        <v>0</v>
      </c>
    </row>
    <row r="140" spans="1:11" x14ac:dyDescent="0.3">
      <c r="A140">
        <v>5121</v>
      </c>
      <c r="B140">
        <f>VLOOKUP(Closest_5!B140,'Station centroid'!$B:$C,2,0)</f>
        <v>5121</v>
      </c>
      <c r="C140">
        <f>VLOOKUP(Closest_5!C140,'Station centroid'!$B:$C,2,0)</f>
        <v>5121</v>
      </c>
      <c r="D140">
        <f>VLOOKUP(Closest_5!D140,'Station centroid'!$B:$C,2,0)</f>
        <v>5121</v>
      </c>
      <c r="E140">
        <f>VLOOKUP(Closest_5!E140,'Station centroid'!$B:$C,2,0)</f>
        <v>5121</v>
      </c>
      <c r="F140">
        <f>VLOOKUP(Closest_5!F140,'Station centroid'!$B:$C,2,0)</f>
        <v>5121</v>
      </c>
      <c r="G140" s="1">
        <f ca="1">VLOOKUP(Closest_5_Trips!$A140,Closest_5!$A$3:$AB$544,COLUMN(Closest_5_Trips!X138),0)</f>
        <v>50.492940924234773</v>
      </c>
      <c r="H140" s="1">
        <f ca="1">VLOOKUP(Closest_5_Trips!$A140,Closest_5!$A$3:$AB$544,COLUMN(Closest_5_Trips!Y138),0)</f>
        <v>49.507059075765227</v>
      </c>
      <c r="I140" s="1">
        <f>VLOOKUP(Closest_5_Trips!$A140,Closest_5!$A$3:$AB$544,COLUMN(Closest_5_Trips!Z138),0)</f>
        <v>0</v>
      </c>
      <c r="J140" s="1">
        <f>VLOOKUP(Closest_5_Trips!$A140,Closest_5!$A$3:$AB$544,COLUMN(Closest_5_Trips!AA138),0)</f>
        <v>0</v>
      </c>
      <c r="K140" s="1">
        <f>VLOOKUP(Closest_5_Trips!$A140,Closest_5!$A$3:$AB$544,COLUMN(Closest_5_Trips!AB138),0)</f>
        <v>0</v>
      </c>
    </row>
    <row r="141" spans="1:11" x14ac:dyDescent="0.3">
      <c r="A141">
        <v>5122</v>
      </c>
      <c r="B141">
        <f>VLOOKUP(Closest_5!B141,'Station centroid'!$B:$C,2,0)</f>
        <v>5122</v>
      </c>
      <c r="C141">
        <f>VLOOKUP(Closest_5!C141,'Station centroid'!$B:$C,2,0)</f>
        <v>5122</v>
      </c>
      <c r="D141">
        <f>VLOOKUP(Closest_5!D141,'Station centroid'!$B:$C,2,0)</f>
        <v>5121</v>
      </c>
      <c r="E141">
        <f>VLOOKUP(Closest_5!E141,'Station centroid'!$B:$C,2,0)</f>
        <v>5124</v>
      </c>
      <c r="F141">
        <f>VLOOKUP(Closest_5!F141,'Station centroid'!$B:$C,2,0)</f>
        <v>5121</v>
      </c>
      <c r="G141" s="1">
        <f ca="1">VLOOKUP(Closest_5_Trips!$A141,Closest_5!$A$3:$AB$544,COLUMN(Closest_5_Trips!X139),0)</f>
        <v>100</v>
      </c>
      <c r="H141" s="1">
        <f ca="1">VLOOKUP(Closest_5_Trips!$A141,Closest_5!$A$3:$AB$544,COLUMN(Closest_5_Trips!Y139),0)</f>
        <v>0</v>
      </c>
      <c r="I141" s="1">
        <f>VLOOKUP(Closest_5_Trips!$A141,Closest_5!$A$3:$AB$544,COLUMN(Closest_5_Trips!Z139),0)</f>
        <v>0</v>
      </c>
      <c r="J141" s="1">
        <f>VLOOKUP(Closest_5_Trips!$A141,Closest_5!$A$3:$AB$544,COLUMN(Closest_5_Trips!AA139),0)</f>
        <v>0</v>
      </c>
      <c r="K141" s="1">
        <f>VLOOKUP(Closest_5_Trips!$A141,Closest_5!$A$3:$AB$544,COLUMN(Closest_5_Trips!AB139),0)</f>
        <v>0</v>
      </c>
    </row>
    <row r="142" spans="1:11" x14ac:dyDescent="0.3">
      <c r="A142">
        <v>5124</v>
      </c>
      <c r="B142">
        <f>VLOOKUP(Closest_5!B142,'Station centroid'!$B:$C,2,0)</f>
        <v>5124</v>
      </c>
      <c r="C142">
        <f>VLOOKUP(Closest_5!C142,'Station centroid'!$B:$C,2,0)</f>
        <v>5122</v>
      </c>
      <c r="D142">
        <f>VLOOKUP(Closest_5!D142,'Station centroid'!$B:$C,2,0)</f>
        <v>5131</v>
      </c>
      <c r="E142">
        <f>VLOOKUP(Closest_5!E142,'Station centroid'!$B:$C,2,0)</f>
        <v>5131</v>
      </c>
      <c r="F142">
        <f>VLOOKUP(Closest_5!F142,'Station centroid'!$B:$C,2,0)</f>
        <v>5122</v>
      </c>
      <c r="G142" s="1">
        <f ca="1">VLOOKUP(Closest_5_Trips!$A142,Closest_5!$A$3:$AB$544,COLUMN(Closest_5_Trips!X140),0)</f>
        <v>55.624278054279451</v>
      </c>
      <c r="H142" s="1">
        <f ca="1">VLOOKUP(Closest_5_Trips!$A142,Closest_5!$A$3:$AB$544,COLUMN(Closest_5_Trips!Y140),0)</f>
        <v>44.375721945720549</v>
      </c>
      <c r="I142" s="1">
        <f>VLOOKUP(Closest_5_Trips!$A142,Closest_5!$A$3:$AB$544,COLUMN(Closest_5_Trips!Z140),0)</f>
        <v>0</v>
      </c>
      <c r="J142" s="1">
        <f>VLOOKUP(Closest_5_Trips!$A142,Closest_5!$A$3:$AB$544,COLUMN(Closest_5_Trips!AA140),0)</f>
        <v>0</v>
      </c>
      <c r="K142" s="1">
        <f>VLOOKUP(Closest_5_Trips!$A142,Closest_5!$A$3:$AB$544,COLUMN(Closest_5_Trips!AB140),0)</f>
        <v>0</v>
      </c>
    </row>
    <row r="143" spans="1:11" x14ac:dyDescent="0.3">
      <c r="A143">
        <v>5125</v>
      </c>
      <c r="B143">
        <f>VLOOKUP(Closest_5!B143,'Station centroid'!$B:$C,2,0)</f>
        <v>5124</v>
      </c>
      <c r="C143">
        <f>VLOOKUP(Closest_5!C143,'Station centroid'!$B:$C,2,0)</f>
        <v>5131</v>
      </c>
      <c r="D143">
        <f>VLOOKUP(Closest_5!D143,'Station centroid'!$B:$C,2,0)</f>
        <v>5122</v>
      </c>
      <c r="E143">
        <f>VLOOKUP(Closest_5!E143,'Station centroid'!$B:$C,2,0)</f>
        <v>5003</v>
      </c>
      <c r="F143">
        <f>VLOOKUP(Closest_5!F143,'Station centroid'!$B:$C,2,0)</f>
        <v>5122</v>
      </c>
      <c r="G143" s="1">
        <f ca="1">VLOOKUP(Closest_5_Trips!$A143,Closest_5!$A$3:$AB$544,COLUMN(Closest_5_Trips!X141),0)</f>
        <v>13.644820554642536</v>
      </c>
      <c r="H143" s="1">
        <f>VLOOKUP(Closest_5_Trips!$A143,Closest_5!$A$3:$AB$544,COLUMN(Closest_5_Trips!Y141),0)</f>
        <v>0</v>
      </c>
      <c r="I143" s="1">
        <f>VLOOKUP(Closest_5_Trips!$A143,Closest_5!$A$3:$AB$544,COLUMN(Closest_5_Trips!Z141),0)</f>
        <v>0</v>
      </c>
      <c r="J143" s="1">
        <f ca="1">VLOOKUP(Closest_5_Trips!$A143,Closest_5!$A$3:$AB$544,COLUMN(Closest_5_Trips!AA141),0)</f>
        <v>86.355179445357464</v>
      </c>
      <c r="K143" s="1">
        <f>VLOOKUP(Closest_5_Trips!$A143,Closest_5!$A$3:$AB$544,COLUMN(Closest_5_Trips!AB141),0)</f>
        <v>0</v>
      </c>
    </row>
    <row r="144" spans="1:11" x14ac:dyDescent="0.3">
      <c r="A144">
        <v>5126</v>
      </c>
      <c r="B144">
        <f>VLOOKUP(Closest_5!B144,'Station centroid'!$B:$C,2,0)</f>
        <v>5132</v>
      </c>
      <c r="C144">
        <f>VLOOKUP(Closest_5!C144,'Station centroid'!$B:$C,2,0)</f>
        <v>5132</v>
      </c>
      <c r="D144">
        <f>VLOOKUP(Closest_5!D144,'Station centroid'!$B:$C,2,0)</f>
        <v>5132</v>
      </c>
      <c r="E144">
        <f>VLOOKUP(Closest_5!E144,'Station centroid'!$B:$C,2,0)</f>
        <v>5132</v>
      </c>
      <c r="F144">
        <f>VLOOKUP(Closest_5!F144,'Station centroid'!$B:$C,2,0)</f>
        <v>5132</v>
      </c>
      <c r="G144" s="1">
        <f ca="1">VLOOKUP(Closest_5_Trips!$A144,Closest_5!$A$3:$AB$544,COLUMN(Closest_5_Trips!X142),0)</f>
        <v>58.276650826082665</v>
      </c>
      <c r="H144" s="1">
        <f ca="1">VLOOKUP(Closest_5_Trips!$A144,Closest_5!$A$3:$AB$544,COLUMN(Closest_5_Trips!Y142),0)</f>
        <v>41.723349173917335</v>
      </c>
      <c r="I144" s="1">
        <f>VLOOKUP(Closest_5_Trips!$A144,Closest_5!$A$3:$AB$544,COLUMN(Closest_5_Trips!Z142),0)</f>
        <v>0</v>
      </c>
      <c r="J144" s="1">
        <f>VLOOKUP(Closest_5_Trips!$A144,Closest_5!$A$3:$AB$544,COLUMN(Closest_5_Trips!AA142),0)</f>
        <v>0</v>
      </c>
      <c r="K144" s="1">
        <f>VLOOKUP(Closest_5_Trips!$A144,Closest_5!$A$3:$AB$544,COLUMN(Closest_5_Trips!AB142),0)</f>
        <v>0</v>
      </c>
    </row>
    <row r="145" spans="1:11" x14ac:dyDescent="0.3">
      <c r="A145">
        <v>5127</v>
      </c>
      <c r="B145">
        <f>VLOOKUP(Closest_5!B145,'Station centroid'!$B:$C,2,0)</f>
        <v>573</v>
      </c>
      <c r="C145">
        <f>VLOOKUP(Closest_5!C145,'Station centroid'!$B:$C,2,0)</f>
        <v>5136</v>
      </c>
      <c r="D145">
        <f>VLOOKUP(Closest_5!D145,'Station centroid'!$B:$C,2,0)</f>
        <v>5132</v>
      </c>
      <c r="E145">
        <f>VLOOKUP(Closest_5!E145,'Station centroid'!$B:$C,2,0)</f>
        <v>5132</v>
      </c>
      <c r="F145">
        <f>VLOOKUP(Closest_5!F145,'Station centroid'!$B:$C,2,0)</f>
        <v>5010</v>
      </c>
      <c r="G145" s="1">
        <f ca="1">VLOOKUP(Closest_5_Trips!$A145,Closest_5!$A$3:$AB$544,COLUMN(Closest_5_Trips!X143),0)</f>
        <v>100</v>
      </c>
      <c r="H145" s="1">
        <f>VLOOKUP(Closest_5_Trips!$A145,Closest_5!$A$3:$AB$544,COLUMN(Closest_5_Trips!Y143),0)</f>
        <v>0</v>
      </c>
      <c r="I145" s="1">
        <f>VLOOKUP(Closest_5_Trips!$A145,Closest_5!$A$3:$AB$544,COLUMN(Closest_5_Trips!Z143),0)</f>
        <v>0</v>
      </c>
      <c r="J145" s="1">
        <f>VLOOKUP(Closest_5_Trips!$A145,Closest_5!$A$3:$AB$544,COLUMN(Closest_5_Trips!AA143),0)</f>
        <v>0</v>
      </c>
      <c r="K145" s="1">
        <f>VLOOKUP(Closest_5_Trips!$A145,Closest_5!$A$3:$AB$544,COLUMN(Closest_5_Trips!AB143),0)</f>
        <v>0</v>
      </c>
    </row>
    <row r="146" spans="1:11" x14ac:dyDescent="0.3">
      <c r="A146">
        <v>5128</v>
      </c>
      <c r="B146">
        <f>VLOOKUP(Closest_5!B146,'Station centroid'!$B:$C,2,0)</f>
        <v>5132</v>
      </c>
      <c r="C146">
        <f>VLOOKUP(Closest_5!C146,'Station centroid'!$B:$C,2,0)</f>
        <v>5003</v>
      </c>
      <c r="D146">
        <f>VLOOKUP(Closest_5!D146,'Station centroid'!$B:$C,2,0)</f>
        <v>5122</v>
      </c>
      <c r="E146">
        <f>VLOOKUP(Closest_5!E146,'Station centroid'!$B:$C,2,0)</f>
        <v>5122</v>
      </c>
      <c r="F146">
        <f>VLOOKUP(Closest_5!F146,'Station centroid'!$B:$C,2,0)</f>
        <v>5121</v>
      </c>
      <c r="G146" s="1">
        <f ca="1">VLOOKUP(Closest_5_Trips!$A146,Closest_5!$A$3:$AB$544,COLUMN(Closest_5_Trips!X144),0)</f>
        <v>2.8333630736165105</v>
      </c>
      <c r="H146" s="1">
        <f ca="1">VLOOKUP(Closest_5_Trips!$A146,Closest_5!$A$3:$AB$544,COLUMN(Closest_5_Trips!Y144),0)</f>
        <v>97.166636926383489</v>
      </c>
      <c r="I146" s="1">
        <f>VLOOKUP(Closest_5_Trips!$A146,Closest_5!$A$3:$AB$544,COLUMN(Closest_5_Trips!Z144),0)</f>
        <v>0</v>
      </c>
      <c r="J146" s="1">
        <f>VLOOKUP(Closest_5_Trips!$A146,Closest_5!$A$3:$AB$544,COLUMN(Closest_5_Trips!AA144),0)</f>
        <v>0</v>
      </c>
      <c r="K146" s="1">
        <f>VLOOKUP(Closest_5_Trips!$A146,Closest_5!$A$3:$AB$544,COLUMN(Closest_5_Trips!AB144),0)</f>
        <v>0</v>
      </c>
    </row>
    <row r="147" spans="1:11" x14ac:dyDescent="0.3">
      <c r="A147">
        <v>5129</v>
      </c>
      <c r="B147">
        <f>VLOOKUP(Closest_5!B147,'Station centroid'!$B:$C,2,0)</f>
        <v>5136</v>
      </c>
      <c r="C147">
        <f>VLOOKUP(Closest_5!C147,'Station centroid'!$B:$C,2,0)</f>
        <v>5010</v>
      </c>
      <c r="D147">
        <f>VLOOKUP(Closest_5!D147,'Station centroid'!$B:$C,2,0)</f>
        <v>5019</v>
      </c>
      <c r="E147">
        <f>VLOOKUP(Closest_5!E147,'Station centroid'!$B:$C,2,0)</f>
        <v>573</v>
      </c>
      <c r="F147">
        <f>VLOOKUP(Closest_5!F147,'Station centroid'!$B:$C,2,0)</f>
        <v>5133</v>
      </c>
      <c r="G147" s="1">
        <f ca="1">VLOOKUP(Closest_5_Trips!$A147,Closest_5!$A$3:$AB$544,COLUMN(Closest_5_Trips!X145),0)</f>
        <v>11.436485547237808</v>
      </c>
      <c r="H147" s="1">
        <f>VLOOKUP(Closest_5_Trips!$A147,Closest_5!$A$3:$AB$544,COLUMN(Closest_5_Trips!Y145),0)</f>
        <v>0</v>
      </c>
      <c r="I147" s="1">
        <f>VLOOKUP(Closest_5_Trips!$A147,Closest_5!$A$3:$AB$544,COLUMN(Closest_5_Trips!Z145),0)</f>
        <v>0</v>
      </c>
      <c r="J147" s="1">
        <f ca="1">VLOOKUP(Closest_5_Trips!$A147,Closest_5!$A$3:$AB$544,COLUMN(Closest_5_Trips!AA145),0)</f>
        <v>88.563514452762192</v>
      </c>
      <c r="K147" s="1">
        <f>VLOOKUP(Closest_5_Trips!$A147,Closest_5!$A$3:$AB$544,COLUMN(Closest_5_Trips!AB145),0)</f>
        <v>0</v>
      </c>
    </row>
    <row r="148" spans="1:11" x14ac:dyDescent="0.3">
      <c r="A148">
        <v>5130</v>
      </c>
      <c r="B148">
        <f>VLOOKUP(Closest_5!B148,'Station centroid'!$B:$C,2,0)</f>
        <v>5132</v>
      </c>
      <c r="C148">
        <f>VLOOKUP(Closest_5!C148,'Station centroid'!$B:$C,2,0)</f>
        <v>5132</v>
      </c>
      <c r="D148">
        <f>VLOOKUP(Closest_5!D148,'Station centroid'!$B:$C,2,0)</f>
        <v>5130</v>
      </c>
      <c r="E148">
        <f>VLOOKUP(Closest_5!E148,'Station centroid'!$B:$C,2,0)</f>
        <v>5132</v>
      </c>
      <c r="F148">
        <f>VLOOKUP(Closest_5!F148,'Station centroid'!$B:$C,2,0)</f>
        <v>5003</v>
      </c>
      <c r="G148" s="1">
        <f ca="1">VLOOKUP(Closest_5_Trips!$A148,Closest_5!$A$3:$AB$544,COLUMN(Closest_5_Trips!X146),0)</f>
        <v>29.984251486319295</v>
      </c>
      <c r="H148" s="1">
        <f>VLOOKUP(Closest_5_Trips!$A148,Closest_5!$A$3:$AB$544,COLUMN(Closest_5_Trips!Y146),0)</f>
        <v>0</v>
      </c>
      <c r="I148" s="1">
        <f>VLOOKUP(Closest_5_Trips!$A148,Closest_5!$A$3:$AB$544,COLUMN(Closest_5_Trips!Z146),0)</f>
        <v>0</v>
      </c>
      <c r="J148" s="1">
        <f>VLOOKUP(Closest_5_Trips!$A148,Closest_5!$A$3:$AB$544,COLUMN(Closest_5_Trips!AA146),0)</f>
        <v>0</v>
      </c>
      <c r="K148" s="1">
        <f ca="1">VLOOKUP(Closest_5_Trips!$A148,Closest_5!$A$3:$AB$544,COLUMN(Closest_5_Trips!AB146),0)</f>
        <v>70.015748513680705</v>
      </c>
    </row>
    <row r="149" spans="1:11" x14ac:dyDescent="0.3">
      <c r="A149">
        <v>5131</v>
      </c>
      <c r="B149">
        <f>VLOOKUP(Closest_5!B149,'Station centroid'!$B:$C,2,0)</f>
        <v>5131</v>
      </c>
      <c r="C149">
        <f>VLOOKUP(Closest_5!C149,'Station centroid'!$B:$C,2,0)</f>
        <v>5131</v>
      </c>
      <c r="D149">
        <f>VLOOKUP(Closest_5!D149,'Station centroid'!$B:$C,2,0)</f>
        <v>5131</v>
      </c>
      <c r="E149">
        <f>VLOOKUP(Closest_5!E149,'Station centroid'!$B:$C,2,0)</f>
        <v>5131</v>
      </c>
      <c r="F149">
        <f>VLOOKUP(Closest_5!F149,'Station centroid'!$B:$C,2,0)</f>
        <v>5131</v>
      </c>
      <c r="G149" s="1">
        <f ca="1">VLOOKUP(Closest_5_Trips!$A149,Closest_5!$A$3:$AB$544,COLUMN(Closest_5_Trips!X147),0)</f>
        <v>100</v>
      </c>
      <c r="H149" s="1">
        <f ca="1">VLOOKUP(Closest_5_Trips!$A149,Closest_5!$A$3:$AB$544,COLUMN(Closest_5_Trips!Y147),0)</f>
        <v>0</v>
      </c>
      <c r="I149" s="1">
        <f>VLOOKUP(Closest_5_Trips!$A149,Closest_5!$A$3:$AB$544,COLUMN(Closest_5_Trips!Z147),0)</f>
        <v>0</v>
      </c>
      <c r="J149" s="1">
        <f>VLOOKUP(Closest_5_Trips!$A149,Closest_5!$A$3:$AB$544,COLUMN(Closest_5_Trips!AA147),0)</f>
        <v>0</v>
      </c>
      <c r="K149" s="1">
        <f>VLOOKUP(Closest_5_Trips!$A149,Closest_5!$A$3:$AB$544,COLUMN(Closest_5_Trips!AB147),0)</f>
        <v>0</v>
      </c>
    </row>
    <row r="150" spans="1:11" x14ac:dyDescent="0.3">
      <c r="A150">
        <v>5132</v>
      </c>
      <c r="B150">
        <f>VLOOKUP(Closest_5!B150,'Station centroid'!$B:$C,2,0)</f>
        <v>5132</v>
      </c>
      <c r="C150">
        <f>VLOOKUP(Closest_5!C150,'Station centroid'!$B:$C,2,0)</f>
        <v>5132</v>
      </c>
      <c r="D150">
        <f>VLOOKUP(Closest_5!D150,'Station centroid'!$B:$C,2,0)</f>
        <v>5132</v>
      </c>
      <c r="E150">
        <f>VLOOKUP(Closest_5!E150,'Station centroid'!$B:$C,2,0)</f>
        <v>5132</v>
      </c>
      <c r="F150">
        <f>VLOOKUP(Closest_5!F150,'Station centroid'!$B:$C,2,0)</f>
        <v>5132</v>
      </c>
      <c r="G150" s="1">
        <f ca="1">VLOOKUP(Closest_5_Trips!$A150,Closest_5!$A$3:$AB$544,COLUMN(Closest_5_Trips!X148),0)</f>
        <v>95.37465109476247</v>
      </c>
      <c r="H150" s="1">
        <f ca="1">VLOOKUP(Closest_5_Trips!$A150,Closest_5!$A$3:$AB$544,COLUMN(Closest_5_Trips!Y148),0)</f>
        <v>4.6253489052375301</v>
      </c>
      <c r="I150" s="1">
        <f>VLOOKUP(Closest_5_Trips!$A150,Closest_5!$A$3:$AB$544,COLUMN(Closest_5_Trips!Z148),0)</f>
        <v>0</v>
      </c>
      <c r="J150" s="1">
        <f>VLOOKUP(Closest_5_Trips!$A150,Closest_5!$A$3:$AB$544,COLUMN(Closest_5_Trips!AA148),0)</f>
        <v>0</v>
      </c>
      <c r="K150" s="1">
        <f>VLOOKUP(Closest_5_Trips!$A150,Closest_5!$A$3:$AB$544,COLUMN(Closest_5_Trips!AB148),0)</f>
        <v>0</v>
      </c>
    </row>
    <row r="151" spans="1:11" x14ac:dyDescent="0.3">
      <c r="A151">
        <v>5133</v>
      </c>
      <c r="B151">
        <f>VLOOKUP(Closest_5!B151,'Station centroid'!$B:$C,2,0)</f>
        <v>5133</v>
      </c>
      <c r="C151">
        <f>VLOOKUP(Closest_5!C151,'Station centroid'!$B:$C,2,0)</f>
        <v>5019</v>
      </c>
      <c r="D151">
        <f>VLOOKUP(Closest_5!D151,'Station centroid'!$B:$C,2,0)</f>
        <v>5132</v>
      </c>
      <c r="E151">
        <f>VLOOKUP(Closest_5!E151,'Station centroid'!$B:$C,2,0)</f>
        <v>5132</v>
      </c>
      <c r="F151">
        <f>VLOOKUP(Closest_5!F151,'Station centroid'!$B:$C,2,0)</f>
        <v>5002</v>
      </c>
      <c r="G151" s="1">
        <f ca="1">VLOOKUP(Closest_5_Trips!$A151,Closest_5!$A$3:$AB$544,COLUMN(Closest_5_Trips!X149),0)</f>
        <v>100</v>
      </c>
      <c r="H151" s="1">
        <f>VLOOKUP(Closest_5_Trips!$A151,Closest_5!$A$3:$AB$544,COLUMN(Closest_5_Trips!Y149),0)</f>
        <v>0</v>
      </c>
      <c r="I151" s="1">
        <f>VLOOKUP(Closest_5_Trips!$A151,Closest_5!$A$3:$AB$544,COLUMN(Closest_5_Trips!Z149),0)</f>
        <v>0</v>
      </c>
      <c r="J151" s="1">
        <f>VLOOKUP(Closest_5_Trips!$A151,Closest_5!$A$3:$AB$544,COLUMN(Closest_5_Trips!AA149),0)</f>
        <v>0</v>
      </c>
      <c r="K151" s="1">
        <f>VLOOKUP(Closest_5_Trips!$A151,Closest_5!$A$3:$AB$544,COLUMN(Closest_5_Trips!AB149),0)</f>
        <v>0</v>
      </c>
    </row>
    <row r="152" spans="1:11" x14ac:dyDescent="0.3">
      <c r="A152">
        <v>5134</v>
      </c>
      <c r="B152">
        <f>VLOOKUP(Closest_5!B152,'Station centroid'!$B:$C,2,0)</f>
        <v>5136</v>
      </c>
      <c r="C152">
        <f>VLOOKUP(Closest_5!C152,'Station centroid'!$B:$C,2,0)</f>
        <v>5010</v>
      </c>
      <c r="D152">
        <f>VLOOKUP(Closest_5!D152,'Station centroid'!$B:$C,2,0)</f>
        <v>573</v>
      </c>
      <c r="E152">
        <f>VLOOKUP(Closest_5!E152,'Station centroid'!$B:$C,2,0)</f>
        <v>5007</v>
      </c>
      <c r="F152">
        <f>VLOOKUP(Closest_5!F152,'Station centroid'!$B:$C,2,0)</f>
        <v>5002</v>
      </c>
      <c r="G152" s="1">
        <f ca="1">VLOOKUP(Closest_5_Trips!$A152,Closest_5!$A$3:$AB$544,COLUMN(Closest_5_Trips!X150),0)</f>
        <v>32.382409830106297</v>
      </c>
      <c r="H152" s="1">
        <f>VLOOKUP(Closest_5_Trips!$A152,Closest_5!$A$3:$AB$544,COLUMN(Closest_5_Trips!Y150),0)</f>
        <v>0</v>
      </c>
      <c r="I152" s="1">
        <f ca="1">VLOOKUP(Closest_5_Trips!$A152,Closest_5!$A$3:$AB$544,COLUMN(Closest_5_Trips!Z150),0)</f>
        <v>67.617590169893703</v>
      </c>
      <c r="J152" s="1">
        <f>VLOOKUP(Closest_5_Trips!$A152,Closest_5!$A$3:$AB$544,COLUMN(Closest_5_Trips!AA150),0)</f>
        <v>0</v>
      </c>
      <c r="K152" s="1">
        <f>VLOOKUP(Closest_5_Trips!$A152,Closest_5!$A$3:$AB$544,COLUMN(Closest_5_Trips!AB150),0)</f>
        <v>0</v>
      </c>
    </row>
    <row r="153" spans="1:11" x14ac:dyDescent="0.3">
      <c r="A153">
        <v>5135</v>
      </c>
      <c r="B153">
        <f>VLOOKUP(Closest_5!B153,'Station centroid'!$B:$C,2,0)</f>
        <v>5136</v>
      </c>
      <c r="C153">
        <f>VLOOKUP(Closest_5!C153,'Station centroid'!$B:$C,2,0)</f>
        <v>573</v>
      </c>
      <c r="D153">
        <f>VLOOKUP(Closest_5!D153,'Station centroid'!$B:$C,2,0)</f>
        <v>5010</v>
      </c>
      <c r="E153">
        <f>VLOOKUP(Closest_5!E153,'Station centroid'!$B:$C,2,0)</f>
        <v>5007</v>
      </c>
      <c r="F153">
        <f>VLOOKUP(Closest_5!F153,'Station centroid'!$B:$C,2,0)</f>
        <v>5002</v>
      </c>
      <c r="G153" s="1">
        <f ca="1">VLOOKUP(Closest_5_Trips!$A153,Closest_5!$A$3:$AB$544,COLUMN(Closest_5_Trips!X151),0)</f>
        <v>8.6456558742115419</v>
      </c>
      <c r="H153" s="1">
        <f ca="1">VLOOKUP(Closest_5_Trips!$A153,Closest_5!$A$3:$AB$544,COLUMN(Closest_5_Trips!Y151),0)</f>
        <v>91.354344125788458</v>
      </c>
      <c r="I153" s="1">
        <f>VLOOKUP(Closest_5_Trips!$A153,Closest_5!$A$3:$AB$544,COLUMN(Closest_5_Trips!Z151),0)</f>
        <v>0</v>
      </c>
      <c r="J153" s="1">
        <f>VLOOKUP(Closest_5_Trips!$A153,Closest_5!$A$3:$AB$544,COLUMN(Closest_5_Trips!AA151),0)</f>
        <v>0</v>
      </c>
      <c r="K153" s="1">
        <f>VLOOKUP(Closest_5_Trips!$A153,Closest_5!$A$3:$AB$544,COLUMN(Closest_5_Trips!AB151),0)</f>
        <v>0</v>
      </c>
    </row>
    <row r="154" spans="1:11" x14ac:dyDescent="0.3">
      <c r="A154">
        <v>5136</v>
      </c>
      <c r="B154">
        <f>VLOOKUP(Closest_5!B154,'Station centroid'!$B:$C,2,0)</f>
        <v>5136</v>
      </c>
      <c r="C154">
        <f>VLOOKUP(Closest_5!C154,'Station centroid'!$B:$C,2,0)</f>
        <v>5010</v>
      </c>
      <c r="D154">
        <f>VLOOKUP(Closest_5!D154,'Station centroid'!$B:$C,2,0)</f>
        <v>573</v>
      </c>
      <c r="E154">
        <f>VLOOKUP(Closest_5!E154,'Station centroid'!$B:$C,2,0)</f>
        <v>5007</v>
      </c>
      <c r="F154">
        <f>VLOOKUP(Closest_5!F154,'Station centroid'!$B:$C,2,0)</f>
        <v>5002</v>
      </c>
      <c r="G154" s="1">
        <f ca="1">VLOOKUP(Closest_5_Trips!$A154,Closest_5!$A$3:$AB$544,COLUMN(Closest_5_Trips!X152),0)</f>
        <v>76.091032199159201</v>
      </c>
      <c r="H154" s="1">
        <f>VLOOKUP(Closest_5_Trips!$A154,Closest_5!$A$3:$AB$544,COLUMN(Closest_5_Trips!Y152),0)</f>
        <v>0</v>
      </c>
      <c r="I154" s="1">
        <f ca="1">VLOOKUP(Closest_5_Trips!$A154,Closest_5!$A$3:$AB$544,COLUMN(Closest_5_Trips!Z152),0)</f>
        <v>23.908967800840799</v>
      </c>
      <c r="J154" s="1">
        <f>VLOOKUP(Closest_5_Trips!$A154,Closest_5!$A$3:$AB$544,COLUMN(Closest_5_Trips!AA152),0)</f>
        <v>0</v>
      </c>
      <c r="K154" s="1">
        <f>VLOOKUP(Closest_5_Trips!$A154,Closest_5!$A$3:$AB$544,COLUMN(Closest_5_Trips!AB152),0)</f>
        <v>0</v>
      </c>
    </row>
    <row r="155" spans="1:11" x14ac:dyDescent="0.3">
      <c r="A155">
        <v>5137</v>
      </c>
      <c r="B155">
        <f>VLOOKUP(Closest_5!B155,'Station centroid'!$B:$C,2,0)</f>
        <v>5010</v>
      </c>
      <c r="C155">
        <f>VLOOKUP(Closest_5!C155,'Station centroid'!$B:$C,2,0)</f>
        <v>5136</v>
      </c>
      <c r="D155">
        <f>VLOOKUP(Closest_5!D155,'Station centroid'!$B:$C,2,0)</f>
        <v>5002</v>
      </c>
      <c r="E155">
        <f>VLOOKUP(Closest_5!E155,'Station centroid'!$B:$C,2,0)</f>
        <v>5002</v>
      </c>
      <c r="F155">
        <f>VLOOKUP(Closest_5!F155,'Station centroid'!$B:$C,2,0)</f>
        <v>573</v>
      </c>
      <c r="G155" s="1">
        <f ca="1">VLOOKUP(Closest_5_Trips!$A155,Closest_5!$A$3:$AB$544,COLUMN(Closest_5_Trips!X153),0)</f>
        <v>100</v>
      </c>
      <c r="H155" s="1">
        <f>VLOOKUP(Closest_5_Trips!$A155,Closest_5!$A$3:$AB$544,COLUMN(Closest_5_Trips!Y153),0)</f>
        <v>0</v>
      </c>
      <c r="I155" s="1">
        <f>VLOOKUP(Closest_5_Trips!$A155,Closest_5!$A$3:$AB$544,COLUMN(Closest_5_Trips!Z153),0)</f>
        <v>0</v>
      </c>
      <c r="J155" s="1">
        <f>VLOOKUP(Closest_5_Trips!$A155,Closest_5!$A$3:$AB$544,COLUMN(Closest_5_Trips!AA153),0)</f>
        <v>0</v>
      </c>
      <c r="K155" s="1">
        <f ca="1">VLOOKUP(Closest_5_Trips!$A155,Closest_5!$A$3:$AB$544,COLUMN(Closest_5_Trips!AB153),0)</f>
        <v>0</v>
      </c>
    </row>
    <row r="156" spans="1:11" x14ac:dyDescent="0.3">
      <c r="A156">
        <v>5138</v>
      </c>
      <c r="B156">
        <f>VLOOKUP(Closest_5!B156,'Station centroid'!$B:$C,2,0)</f>
        <v>5010</v>
      </c>
      <c r="C156">
        <f>VLOOKUP(Closest_5!C156,'Station centroid'!$B:$C,2,0)</f>
        <v>5136</v>
      </c>
      <c r="D156">
        <f>VLOOKUP(Closest_5!D156,'Station centroid'!$B:$C,2,0)</f>
        <v>5002</v>
      </c>
      <c r="E156">
        <f>VLOOKUP(Closest_5!E156,'Station centroid'!$B:$C,2,0)</f>
        <v>5007</v>
      </c>
      <c r="F156">
        <f>VLOOKUP(Closest_5!F156,'Station centroid'!$B:$C,2,0)</f>
        <v>573</v>
      </c>
      <c r="G156" s="1">
        <f ca="1">VLOOKUP(Closest_5_Trips!$A156,Closest_5!$A$3:$AB$544,COLUMN(Closest_5_Trips!X154),0)</f>
        <v>100</v>
      </c>
      <c r="H156" s="1">
        <f>VLOOKUP(Closest_5_Trips!$A156,Closest_5!$A$3:$AB$544,COLUMN(Closest_5_Trips!Y154),0)</f>
        <v>0</v>
      </c>
      <c r="I156" s="1">
        <f>VLOOKUP(Closest_5_Trips!$A156,Closest_5!$A$3:$AB$544,COLUMN(Closest_5_Trips!Z154),0)</f>
        <v>0</v>
      </c>
      <c r="J156" s="1">
        <f>VLOOKUP(Closest_5_Trips!$A156,Closest_5!$A$3:$AB$544,COLUMN(Closest_5_Trips!AA154),0)</f>
        <v>0</v>
      </c>
      <c r="K156" s="1">
        <f ca="1">VLOOKUP(Closest_5_Trips!$A156,Closest_5!$A$3:$AB$544,COLUMN(Closest_5_Trips!AB154),0)</f>
        <v>0</v>
      </c>
    </row>
    <row r="157" spans="1:11" x14ac:dyDescent="0.3">
      <c r="A157">
        <v>5139</v>
      </c>
      <c r="B157">
        <f>VLOOKUP(Closest_5!B157,'Station centroid'!$B:$C,2,0)</f>
        <v>5068</v>
      </c>
      <c r="C157">
        <f>VLOOKUP(Closest_5!C157,'Station centroid'!$B:$C,2,0)</f>
        <v>5139</v>
      </c>
      <c r="D157">
        <f>VLOOKUP(Closest_5!D157,'Station centroid'!$B:$C,2,0)</f>
        <v>5002</v>
      </c>
      <c r="E157">
        <f>VLOOKUP(Closest_5!E157,'Station centroid'!$B:$C,2,0)</f>
        <v>5002</v>
      </c>
      <c r="F157">
        <f>VLOOKUP(Closest_5!F157,'Station centroid'!$B:$C,2,0)</f>
        <v>5002</v>
      </c>
      <c r="G157" s="1">
        <f ca="1">VLOOKUP(Closest_5_Trips!$A157,Closest_5!$A$3:$AB$544,COLUMN(Closest_5_Trips!X155),0)</f>
        <v>100</v>
      </c>
      <c r="H157" s="1">
        <f>VLOOKUP(Closest_5_Trips!$A157,Closest_5!$A$3:$AB$544,COLUMN(Closest_5_Trips!Y155),0)</f>
        <v>0</v>
      </c>
      <c r="I157" s="1">
        <f>VLOOKUP(Closest_5_Trips!$A157,Closest_5!$A$3:$AB$544,COLUMN(Closest_5_Trips!Z155),0)</f>
        <v>0</v>
      </c>
      <c r="J157" s="1">
        <f>VLOOKUP(Closest_5_Trips!$A157,Closest_5!$A$3:$AB$544,COLUMN(Closest_5_Trips!AA155),0)</f>
        <v>0</v>
      </c>
      <c r="K157" s="1">
        <f>VLOOKUP(Closest_5_Trips!$A157,Closest_5!$A$3:$AB$544,COLUMN(Closest_5_Trips!AB155),0)</f>
        <v>0</v>
      </c>
    </row>
    <row r="158" spans="1:11" x14ac:dyDescent="0.3">
      <c r="A158">
        <v>5140</v>
      </c>
      <c r="B158">
        <f>VLOOKUP(Closest_5!B158,'Station centroid'!$B:$C,2,0)</f>
        <v>573</v>
      </c>
      <c r="C158">
        <f>VLOOKUP(Closest_5!C158,'Station centroid'!$B:$C,2,0)</f>
        <v>5136</v>
      </c>
      <c r="D158">
        <f>VLOOKUP(Closest_5!D158,'Station centroid'!$B:$C,2,0)</f>
        <v>5010</v>
      </c>
      <c r="E158">
        <f>VLOOKUP(Closest_5!E158,'Station centroid'!$B:$C,2,0)</f>
        <v>5019</v>
      </c>
      <c r="F158">
        <f>VLOOKUP(Closest_5!F158,'Station centroid'!$B:$C,2,0)</f>
        <v>5133</v>
      </c>
      <c r="G158" s="1">
        <f ca="1">VLOOKUP(Closest_5_Trips!$A158,Closest_5!$A$3:$AB$544,COLUMN(Closest_5_Trips!X156),0)</f>
        <v>100</v>
      </c>
      <c r="H158" s="1">
        <f>VLOOKUP(Closest_5_Trips!$A158,Closest_5!$A$3:$AB$544,COLUMN(Closest_5_Trips!Y156),0)</f>
        <v>0</v>
      </c>
      <c r="I158" s="1">
        <f>VLOOKUP(Closest_5_Trips!$A158,Closest_5!$A$3:$AB$544,COLUMN(Closest_5_Trips!Z156),0)</f>
        <v>0</v>
      </c>
      <c r="J158" s="1">
        <f>VLOOKUP(Closest_5_Trips!$A158,Closest_5!$A$3:$AB$544,COLUMN(Closest_5_Trips!AA156),0)</f>
        <v>0</v>
      </c>
      <c r="K158" s="1">
        <f>VLOOKUP(Closest_5_Trips!$A158,Closest_5!$A$3:$AB$544,COLUMN(Closest_5_Trips!AB156),0)</f>
        <v>0</v>
      </c>
    </row>
    <row r="159" spans="1:11" x14ac:dyDescent="0.3">
      <c r="A159">
        <v>5141</v>
      </c>
      <c r="B159">
        <f>VLOOKUP(Closest_5!B159,'Station centroid'!$B:$C,2,0)</f>
        <v>5136</v>
      </c>
      <c r="C159">
        <f>VLOOKUP(Closest_5!C159,'Station centroid'!$B:$C,2,0)</f>
        <v>573</v>
      </c>
      <c r="D159">
        <f>VLOOKUP(Closest_5!D159,'Station centroid'!$B:$C,2,0)</f>
        <v>5010</v>
      </c>
      <c r="E159">
        <f>VLOOKUP(Closest_5!E159,'Station centroid'!$B:$C,2,0)</f>
        <v>5007</v>
      </c>
      <c r="F159">
        <f>VLOOKUP(Closest_5!F159,'Station centroid'!$B:$C,2,0)</f>
        <v>5002</v>
      </c>
      <c r="G159" s="1">
        <f ca="1">VLOOKUP(Closest_5_Trips!$A159,Closest_5!$A$3:$AB$544,COLUMN(Closest_5_Trips!X157),0)</f>
        <v>22.166939932463109</v>
      </c>
      <c r="H159" s="1">
        <f ca="1">VLOOKUP(Closest_5_Trips!$A159,Closest_5!$A$3:$AB$544,COLUMN(Closest_5_Trips!Y157),0)</f>
        <v>77.833060067536891</v>
      </c>
      <c r="I159" s="1">
        <f>VLOOKUP(Closest_5_Trips!$A159,Closest_5!$A$3:$AB$544,COLUMN(Closest_5_Trips!Z157),0)</f>
        <v>0</v>
      </c>
      <c r="J159" s="1">
        <f>VLOOKUP(Closest_5_Trips!$A159,Closest_5!$A$3:$AB$544,COLUMN(Closest_5_Trips!AA157),0)</f>
        <v>0</v>
      </c>
      <c r="K159" s="1">
        <f>VLOOKUP(Closest_5_Trips!$A159,Closest_5!$A$3:$AB$544,COLUMN(Closest_5_Trips!AB157),0)</f>
        <v>0</v>
      </c>
    </row>
    <row r="160" spans="1:11" x14ac:dyDescent="0.3">
      <c r="A160">
        <v>5142</v>
      </c>
      <c r="B160">
        <f>VLOOKUP(Closest_5!B160,'Station centroid'!$B:$C,2,0)</f>
        <v>5136</v>
      </c>
      <c r="C160">
        <f>VLOOKUP(Closest_5!C160,'Station centroid'!$B:$C,2,0)</f>
        <v>573</v>
      </c>
      <c r="D160">
        <f>VLOOKUP(Closest_5!D160,'Station centroid'!$B:$C,2,0)</f>
        <v>5010</v>
      </c>
      <c r="E160">
        <f>VLOOKUP(Closest_5!E160,'Station centroid'!$B:$C,2,0)</f>
        <v>5007</v>
      </c>
      <c r="F160">
        <f>VLOOKUP(Closest_5!F160,'Station centroid'!$B:$C,2,0)</f>
        <v>5002</v>
      </c>
      <c r="G160" s="1">
        <f ca="1">VLOOKUP(Closest_5_Trips!$A160,Closest_5!$A$3:$AB$544,COLUMN(Closest_5_Trips!X158),0)</f>
        <v>2.6609684324048146</v>
      </c>
      <c r="H160" s="1">
        <f ca="1">VLOOKUP(Closest_5_Trips!$A160,Closest_5!$A$3:$AB$544,COLUMN(Closest_5_Trips!Y158),0)</f>
        <v>97.339031567595185</v>
      </c>
      <c r="I160" s="1">
        <f>VLOOKUP(Closest_5_Trips!$A160,Closest_5!$A$3:$AB$544,COLUMN(Closest_5_Trips!Z158),0)</f>
        <v>0</v>
      </c>
      <c r="J160" s="1">
        <f>VLOOKUP(Closest_5_Trips!$A160,Closest_5!$A$3:$AB$544,COLUMN(Closest_5_Trips!AA158),0)</f>
        <v>0</v>
      </c>
      <c r="K160" s="1">
        <f>VLOOKUP(Closest_5_Trips!$A160,Closest_5!$A$3:$AB$544,COLUMN(Closest_5_Trips!AB158),0)</f>
        <v>0</v>
      </c>
    </row>
    <row r="161" spans="1:11" x14ac:dyDescent="0.3">
      <c r="A161">
        <v>5143</v>
      </c>
      <c r="B161">
        <f>VLOOKUP(Closest_5!B161,'Station centroid'!$B:$C,2,0)</f>
        <v>5136</v>
      </c>
      <c r="C161">
        <f>VLOOKUP(Closest_5!C161,'Station centroid'!$B:$C,2,0)</f>
        <v>573</v>
      </c>
      <c r="D161">
        <f>VLOOKUP(Closest_5!D161,'Station centroid'!$B:$C,2,0)</f>
        <v>5010</v>
      </c>
      <c r="E161">
        <f>VLOOKUP(Closest_5!E161,'Station centroid'!$B:$C,2,0)</f>
        <v>5007</v>
      </c>
      <c r="F161">
        <f>VLOOKUP(Closest_5!F161,'Station centroid'!$B:$C,2,0)</f>
        <v>5002</v>
      </c>
      <c r="G161" s="1">
        <f ca="1">VLOOKUP(Closest_5_Trips!$A161,Closest_5!$A$3:$AB$544,COLUMN(Closest_5_Trips!X159),0)</f>
        <v>7.1621336507618594</v>
      </c>
      <c r="H161" s="1">
        <f ca="1">VLOOKUP(Closest_5_Trips!$A161,Closest_5!$A$3:$AB$544,COLUMN(Closest_5_Trips!Y159),0)</f>
        <v>92.837866349238141</v>
      </c>
      <c r="I161" s="1">
        <f>VLOOKUP(Closest_5_Trips!$A161,Closest_5!$A$3:$AB$544,COLUMN(Closest_5_Trips!Z159),0)</f>
        <v>0</v>
      </c>
      <c r="J161" s="1">
        <f>VLOOKUP(Closest_5_Trips!$A161,Closest_5!$A$3:$AB$544,COLUMN(Closest_5_Trips!AA159),0)</f>
        <v>0</v>
      </c>
      <c r="K161" s="1">
        <f>VLOOKUP(Closest_5_Trips!$A161,Closest_5!$A$3:$AB$544,COLUMN(Closest_5_Trips!AB159),0)</f>
        <v>0</v>
      </c>
    </row>
    <row r="162" spans="1:11" x14ac:dyDescent="0.3">
      <c r="A162">
        <v>9001</v>
      </c>
      <c r="B162">
        <f>VLOOKUP(Closest_5!B162,'Station centroid'!$B:$C,2,0)</f>
        <v>5069</v>
      </c>
      <c r="C162">
        <f>VLOOKUP(Closest_5!C162,'Station centroid'!$B:$C,2,0)</f>
        <v>573</v>
      </c>
      <c r="D162">
        <f>VLOOKUP(Closest_5!D162,'Station centroid'!$B:$C,2,0)</f>
        <v>5136</v>
      </c>
      <c r="E162">
        <f>VLOOKUP(Closest_5!E162,'Station centroid'!$B:$C,2,0)</f>
        <v>5007</v>
      </c>
      <c r="F162">
        <f>VLOOKUP(Closest_5!F162,'Station centroid'!$B:$C,2,0)</f>
        <v>5010</v>
      </c>
      <c r="G162" s="1">
        <f ca="1">VLOOKUP(Closest_5_Trips!$A162,Closest_5!$A$3:$AB$544,COLUMN(Closest_5_Trips!X160),0)</f>
        <v>100</v>
      </c>
      <c r="H162" s="1">
        <f>VLOOKUP(Closest_5_Trips!$A162,Closest_5!$A$3:$AB$544,COLUMN(Closest_5_Trips!Y160),0)</f>
        <v>0</v>
      </c>
      <c r="I162" s="1">
        <f>VLOOKUP(Closest_5_Trips!$A162,Closest_5!$A$3:$AB$544,COLUMN(Closest_5_Trips!Z160),0)</f>
        <v>0</v>
      </c>
      <c r="J162" s="1">
        <f>VLOOKUP(Closest_5_Trips!$A162,Closest_5!$A$3:$AB$544,COLUMN(Closest_5_Trips!AA160),0)</f>
        <v>0</v>
      </c>
      <c r="K162" s="1">
        <f>VLOOKUP(Closest_5_Trips!$A162,Closest_5!$A$3:$AB$544,COLUMN(Closest_5_Trips!AB160),0)</f>
        <v>0</v>
      </c>
    </row>
    <row r="163" spans="1:11" x14ac:dyDescent="0.3">
      <c r="A163">
        <v>9002</v>
      </c>
      <c r="B163">
        <f>VLOOKUP(Closest_5!B163,'Station centroid'!$B:$C,2,0)</f>
        <v>5069</v>
      </c>
      <c r="C163">
        <f>VLOOKUP(Closest_5!C163,'Station centroid'!$B:$C,2,0)</f>
        <v>573</v>
      </c>
      <c r="D163">
        <f>VLOOKUP(Closest_5!D163,'Station centroid'!$B:$C,2,0)</f>
        <v>5136</v>
      </c>
      <c r="E163">
        <f>VLOOKUP(Closest_5!E163,'Station centroid'!$B:$C,2,0)</f>
        <v>5007</v>
      </c>
      <c r="F163">
        <f>VLOOKUP(Closest_5!F163,'Station centroid'!$B:$C,2,0)</f>
        <v>5010</v>
      </c>
      <c r="G163" s="1">
        <f ca="1">VLOOKUP(Closest_5_Trips!$A163,Closest_5!$A$3:$AB$544,COLUMN(Closest_5_Trips!X161),0)</f>
        <v>100</v>
      </c>
      <c r="H163" s="1">
        <f>VLOOKUP(Closest_5_Trips!$A163,Closest_5!$A$3:$AB$544,COLUMN(Closest_5_Trips!Y161),0)</f>
        <v>0</v>
      </c>
      <c r="I163" s="1">
        <f>VLOOKUP(Closest_5_Trips!$A163,Closest_5!$A$3:$AB$544,COLUMN(Closest_5_Trips!Z161),0)</f>
        <v>0</v>
      </c>
      <c r="J163" s="1">
        <f>VLOOKUP(Closest_5_Trips!$A163,Closest_5!$A$3:$AB$544,COLUMN(Closest_5_Trips!AA161),0)</f>
        <v>0</v>
      </c>
      <c r="K163" s="1">
        <f>VLOOKUP(Closest_5_Trips!$A163,Closest_5!$A$3:$AB$544,COLUMN(Closest_5_Trips!AB161),0)</f>
        <v>0</v>
      </c>
    </row>
    <row r="164" spans="1:11" x14ac:dyDescent="0.3">
      <c r="A164">
        <v>9003</v>
      </c>
      <c r="B164">
        <f>VLOOKUP(Closest_5!B164,'Station centroid'!$B:$C,2,0)</f>
        <v>5069</v>
      </c>
      <c r="C164">
        <f>VLOOKUP(Closest_5!C164,'Station centroid'!$B:$C,2,0)</f>
        <v>5007</v>
      </c>
      <c r="D164">
        <f>VLOOKUP(Closest_5!D164,'Station centroid'!$B:$C,2,0)</f>
        <v>573</v>
      </c>
      <c r="E164">
        <f>VLOOKUP(Closest_5!E164,'Station centroid'!$B:$C,2,0)</f>
        <v>5136</v>
      </c>
      <c r="F164">
        <f>VLOOKUP(Closest_5!F164,'Station centroid'!$B:$C,2,0)</f>
        <v>5010</v>
      </c>
      <c r="G164" s="1">
        <f ca="1">VLOOKUP(Closest_5_Trips!$A164,Closest_5!$A$3:$AB$544,COLUMN(Closest_5_Trips!X162),0)</f>
        <v>100</v>
      </c>
      <c r="H164" s="1">
        <f>VLOOKUP(Closest_5_Trips!$A164,Closest_5!$A$3:$AB$544,COLUMN(Closest_5_Trips!Y162),0)</f>
        <v>0</v>
      </c>
      <c r="I164" s="1">
        <f>VLOOKUP(Closest_5_Trips!$A164,Closest_5!$A$3:$AB$544,COLUMN(Closest_5_Trips!Z162),0)</f>
        <v>0</v>
      </c>
      <c r="J164" s="1">
        <f>VLOOKUP(Closest_5_Trips!$A164,Closest_5!$A$3:$AB$544,COLUMN(Closest_5_Trips!AA162),0)</f>
        <v>0</v>
      </c>
      <c r="K164" s="1">
        <f>VLOOKUP(Closest_5_Trips!$A164,Closest_5!$A$3:$AB$544,COLUMN(Closest_5_Trips!AB162),0)</f>
        <v>0</v>
      </c>
    </row>
    <row r="165" spans="1:11" x14ac:dyDescent="0.3">
      <c r="A165">
        <v>9004</v>
      </c>
      <c r="B165">
        <f>VLOOKUP(Closest_5!B165,'Station centroid'!$B:$C,2,0)</f>
        <v>5069</v>
      </c>
      <c r="C165">
        <f>VLOOKUP(Closest_5!C165,'Station centroid'!$B:$C,2,0)</f>
        <v>573</v>
      </c>
      <c r="D165">
        <f>VLOOKUP(Closest_5!D165,'Station centroid'!$B:$C,2,0)</f>
        <v>5136</v>
      </c>
      <c r="E165">
        <f>VLOOKUP(Closest_5!E165,'Station centroid'!$B:$C,2,0)</f>
        <v>5007</v>
      </c>
      <c r="F165">
        <f>VLOOKUP(Closest_5!F165,'Station centroid'!$B:$C,2,0)</f>
        <v>5010</v>
      </c>
      <c r="G165" s="1">
        <f ca="1">VLOOKUP(Closest_5_Trips!$A165,Closest_5!$A$3:$AB$544,COLUMN(Closest_5_Trips!X163),0)</f>
        <v>100</v>
      </c>
      <c r="H165" s="1">
        <f>VLOOKUP(Closest_5_Trips!$A165,Closest_5!$A$3:$AB$544,COLUMN(Closest_5_Trips!Y163),0)</f>
        <v>0</v>
      </c>
      <c r="I165" s="1">
        <f>VLOOKUP(Closest_5_Trips!$A165,Closest_5!$A$3:$AB$544,COLUMN(Closest_5_Trips!Z163),0)</f>
        <v>0</v>
      </c>
      <c r="J165" s="1">
        <f>VLOOKUP(Closest_5_Trips!$A165,Closest_5!$A$3:$AB$544,COLUMN(Closest_5_Trips!AA163),0)</f>
        <v>0</v>
      </c>
      <c r="K165" s="1">
        <f>VLOOKUP(Closest_5_Trips!$A165,Closest_5!$A$3:$AB$544,COLUMN(Closest_5_Trips!AB163),0)</f>
        <v>0</v>
      </c>
    </row>
    <row r="166" spans="1:11" x14ac:dyDescent="0.3">
      <c r="A166">
        <v>9005</v>
      </c>
      <c r="B166">
        <f>VLOOKUP(Closest_5!B166,'Station centroid'!$B:$C,2,0)</f>
        <v>5069</v>
      </c>
      <c r="C166">
        <f>VLOOKUP(Closest_5!C166,'Station centroid'!$B:$C,2,0)</f>
        <v>5007</v>
      </c>
      <c r="D166">
        <f>VLOOKUP(Closest_5!D166,'Station centroid'!$B:$C,2,0)</f>
        <v>5068</v>
      </c>
      <c r="E166">
        <f>VLOOKUP(Closest_5!E166,'Station centroid'!$B:$C,2,0)</f>
        <v>9009</v>
      </c>
      <c r="F166">
        <f>VLOOKUP(Closest_5!F166,'Station centroid'!$B:$C,2,0)</f>
        <v>5139</v>
      </c>
      <c r="G166" s="1">
        <f ca="1">VLOOKUP(Closest_5_Trips!$A166,Closest_5!$A$3:$AB$544,COLUMN(Closest_5_Trips!X164),0)</f>
        <v>100</v>
      </c>
      <c r="H166" s="1">
        <f>VLOOKUP(Closest_5_Trips!$A166,Closest_5!$A$3:$AB$544,COLUMN(Closest_5_Trips!Y164),0)</f>
        <v>0</v>
      </c>
      <c r="I166" s="1">
        <f>VLOOKUP(Closest_5_Trips!$A166,Closest_5!$A$3:$AB$544,COLUMN(Closest_5_Trips!Z164),0)</f>
        <v>0</v>
      </c>
      <c r="J166" s="1">
        <f>VLOOKUP(Closest_5_Trips!$A166,Closest_5!$A$3:$AB$544,COLUMN(Closest_5_Trips!AA164),0)</f>
        <v>0</v>
      </c>
      <c r="K166" s="1">
        <f>VLOOKUP(Closest_5_Trips!$A166,Closest_5!$A$3:$AB$544,COLUMN(Closest_5_Trips!AB164),0)</f>
        <v>0</v>
      </c>
    </row>
    <row r="167" spans="1:11" x14ac:dyDescent="0.3">
      <c r="A167">
        <v>9006</v>
      </c>
      <c r="B167">
        <f>VLOOKUP(Closest_5!B167,'Station centroid'!$B:$C,2,0)</f>
        <v>5069</v>
      </c>
      <c r="C167">
        <f>VLOOKUP(Closest_5!C167,'Station centroid'!$B:$C,2,0)</f>
        <v>5007</v>
      </c>
      <c r="D167">
        <f>VLOOKUP(Closest_5!D167,'Station centroid'!$B:$C,2,0)</f>
        <v>5068</v>
      </c>
      <c r="E167">
        <f>VLOOKUP(Closest_5!E167,'Station centroid'!$B:$C,2,0)</f>
        <v>5139</v>
      </c>
      <c r="F167">
        <f>VLOOKUP(Closest_5!F167,'Station centroid'!$B:$C,2,0)</f>
        <v>5002</v>
      </c>
      <c r="G167" s="1">
        <f ca="1">VLOOKUP(Closest_5_Trips!$A167,Closest_5!$A$3:$AB$544,COLUMN(Closest_5_Trips!X165),0)</f>
        <v>100</v>
      </c>
      <c r="H167" s="1">
        <f>VLOOKUP(Closest_5_Trips!$A167,Closest_5!$A$3:$AB$544,COLUMN(Closest_5_Trips!Y165),0)</f>
        <v>0</v>
      </c>
      <c r="I167" s="1">
        <f>VLOOKUP(Closest_5_Trips!$A167,Closest_5!$A$3:$AB$544,COLUMN(Closest_5_Trips!Z165),0)</f>
        <v>0</v>
      </c>
      <c r="J167" s="1">
        <f>VLOOKUP(Closest_5_Trips!$A167,Closest_5!$A$3:$AB$544,COLUMN(Closest_5_Trips!AA165),0)</f>
        <v>0</v>
      </c>
      <c r="K167" s="1">
        <f>VLOOKUP(Closest_5_Trips!$A167,Closest_5!$A$3:$AB$544,COLUMN(Closest_5_Trips!AB165),0)</f>
        <v>0</v>
      </c>
    </row>
    <row r="168" spans="1:11" x14ac:dyDescent="0.3">
      <c r="A168">
        <v>9007</v>
      </c>
      <c r="B168">
        <f>VLOOKUP(Closest_5!B168,'Station centroid'!$B:$C,2,0)</f>
        <v>9009</v>
      </c>
      <c r="C168">
        <f>VLOOKUP(Closest_5!C168,'Station centroid'!$B:$C,2,0)</f>
        <v>9009</v>
      </c>
      <c r="D168">
        <f>VLOOKUP(Closest_5!D168,'Station centroid'!$B:$C,2,0)</f>
        <v>5015</v>
      </c>
      <c r="E168">
        <f>VLOOKUP(Closest_5!E168,'Station centroid'!$B:$C,2,0)</f>
        <v>5068</v>
      </c>
      <c r="F168">
        <f>VLOOKUP(Closest_5!F168,'Station centroid'!$B:$C,2,0)</f>
        <v>5015</v>
      </c>
      <c r="G168" s="1">
        <f ca="1">VLOOKUP(Closest_5_Trips!$A168,Closest_5!$A$3:$AB$544,COLUMN(Closest_5_Trips!X166),0)</f>
        <v>100</v>
      </c>
      <c r="H168" s="1">
        <f>VLOOKUP(Closest_5_Trips!$A168,Closest_5!$A$3:$AB$544,COLUMN(Closest_5_Trips!Y166),0)</f>
        <v>0</v>
      </c>
      <c r="I168" s="1">
        <f>VLOOKUP(Closest_5_Trips!$A168,Closest_5!$A$3:$AB$544,COLUMN(Closest_5_Trips!Z166),0)</f>
        <v>0</v>
      </c>
      <c r="J168" s="1">
        <f>VLOOKUP(Closest_5_Trips!$A168,Closest_5!$A$3:$AB$544,COLUMN(Closest_5_Trips!AA166),0)</f>
        <v>0</v>
      </c>
      <c r="K168" s="1">
        <f>VLOOKUP(Closest_5_Trips!$A168,Closest_5!$A$3:$AB$544,COLUMN(Closest_5_Trips!AB166),0)</f>
        <v>0</v>
      </c>
    </row>
    <row r="169" spans="1:11" x14ac:dyDescent="0.3">
      <c r="A169">
        <v>9008</v>
      </c>
      <c r="B169">
        <f>VLOOKUP(Closest_5!B169,'Station centroid'!$B:$C,2,0)</f>
        <v>9009</v>
      </c>
      <c r="C169">
        <f>VLOOKUP(Closest_5!C169,'Station centroid'!$B:$C,2,0)</f>
        <v>9009</v>
      </c>
      <c r="D169">
        <f>VLOOKUP(Closest_5!D169,'Station centroid'!$B:$C,2,0)</f>
        <v>5015</v>
      </c>
      <c r="E169">
        <f>VLOOKUP(Closest_5!E169,'Station centroid'!$B:$C,2,0)</f>
        <v>5015</v>
      </c>
      <c r="F169">
        <f>VLOOKUP(Closest_5!F169,'Station centroid'!$B:$C,2,0)</f>
        <v>5015</v>
      </c>
      <c r="G169" s="1">
        <f ca="1">VLOOKUP(Closest_5_Trips!$A169,Closest_5!$A$3:$AB$544,COLUMN(Closest_5_Trips!X167),0)</f>
        <v>100</v>
      </c>
      <c r="H169" s="1">
        <f>VLOOKUP(Closest_5_Trips!$A169,Closest_5!$A$3:$AB$544,COLUMN(Closest_5_Trips!Y167),0)</f>
        <v>0</v>
      </c>
      <c r="I169" s="1">
        <f>VLOOKUP(Closest_5_Trips!$A169,Closest_5!$A$3:$AB$544,COLUMN(Closest_5_Trips!Z167),0)</f>
        <v>0</v>
      </c>
      <c r="J169" s="1">
        <f>VLOOKUP(Closest_5_Trips!$A169,Closest_5!$A$3:$AB$544,COLUMN(Closest_5_Trips!AA167),0)</f>
        <v>0</v>
      </c>
      <c r="K169" s="1">
        <f>VLOOKUP(Closest_5_Trips!$A169,Closest_5!$A$3:$AB$544,COLUMN(Closest_5_Trips!AB167),0)</f>
        <v>0</v>
      </c>
    </row>
    <row r="170" spans="1:11" x14ac:dyDescent="0.3">
      <c r="A170">
        <v>9009</v>
      </c>
      <c r="B170">
        <f>VLOOKUP(Closest_5!B170,'Station centroid'!$B:$C,2,0)</f>
        <v>9009</v>
      </c>
      <c r="C170">
        <f>VLOOKUP(Closest_5!C170,'Station centroid'!$B:$C,2,0)</f>
        <v>9009</v>
      </c>
      <c r="D170">
        <f>VLOOKUP(Closest_5!D170,'Station centroid'!$B:$C,2,0)</f>
        <v>5015</v>
      </c>
      <c r="E170">
        <f>VLOOKUP(Closest_5!E170,'Station centroid'!$B:$C,2,0)</f>
        <v>5015</v>
      </c>
      <c r="F170">
        <f>VLOOKUP(Closest_5!F170,'Station centroid'!$B:$C,2,0)</f>
        <v>5015</v>
      </c>
      <c r="G170" s="1">
        <f ca="1">VLOOKUP(Closest_5_Trips!$A170,Closest_5!$A$3:$AB$544,COLUMN(Closest_5_Trips!X168),0)</f>
        <v>100</v>
      </c>
      <c r="H170" s="1">
        <f>VLOOKUP(Closest_5_Trips!$A170,Closest_5!$A$3:$AB$544,COLUMN(Closest_5_Trips!Y168),0)</f>
        <v>0</v>
      </c>
      <c r="I170" s="1">
        <f>VLOOKUP(Closest_5_Trips!$A170,Closest_5!$A$3:$AB$544,COLUMN(Closest_5_Trips!Z168),0)</f>
        <v>0</v>
      </c>
      <c r="J170" s="1">
        <f>VLOOKUP(Closest_5_Trips!$A170,Closest_5!$A$3:$AB$544,COLUMN(Closest_5_Trips!AA168),0)</f>
        <v>0</v>
      </c>
      <c r="K170" s="1">
        <f>VLOOKUP(Closest_5_Trips!$A170,Closest_5!$A$3:$AB$544,COLUMN(Closest_5_Trips!AB168),0)</f>
        <v>0</v>
      </c>
    </row>
  </sheetData>
  <mergeCells count="2">
    <mergeCell ref="B1:F1"/>
    <mergeCell ref="G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E619-C987-4033-AEEE-C9957B75F156}">
  <dimension ref="A1:W51"/>
  <sheetViews>
    <sheetView workbookViewId="0">
      <selection activeCell="D8" sqref="D8"/>
    </sheetView>
  </sheetViews>
  <sheetFormatPr defaultRowHeight="14.4" x14ac:dyDescent="0.3"/>
  <cols>
    <col min="2" max="2" width="26.109375" bestFit="1" customWidth="1"/>
    <col min="3" max="3" width="8.109375" bestFit="1" customWidth="1"/>
  </cols>
  <sheetData>
    <row r="1" spans="1:23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</row>
    <row r="2" spans="1:23" x14ac:dyDescent="0.3">
      <c r="A2">
        <v>1</v>
      </c>
      <c r="B2" t="s">
        <v>0</v>
      </c>
      <c r="C2">
        <v>5003</v>
      </c>
      <c r="E2">
        <v>623911.69999999995</v>
      </c>
      <c r="F2">
        <v>308334.05</v>
      </c>
      <c r="G2" s="12">
        <v>4</v>
      </c>
      <c r="H2" s="12">
        <v>6.4809724020000001E-2</v>
      </c>
      <c r="I2" s="12">
        <v>1</v>
      </c>
      <c r="J2" s="12">
        <v>2</v>
      </c>
      <c r="K2" s="12">
        <v>0</v>
      </c>
      <c r="L2" s="12">
        <v>0</v>
      </c>
      <c r="M2" s="12"/>
      <c r="N2" s="12" t="s">
        <v>87</v>
      </c>
      <c r="O2" s="12"/>
      <c r="P2" s="12">
        <v>120</v>
      </c>
      <c r="Q2" s="12" t="s">
        <v>88</v>
      </c>
      <c r="R2" s="12" t="s">
        <v>89</v>
      </c>
      <c r="S2" s="12" t="s">
        <v>90</v>
      </c>
      <c r="T2" s="12" t="s">
        <v>89</v>
      </c>
      <c r="U2" s="12">
        <v>0</v>
      </c>
      <c r="V2" s="12">
        <v>0</v>
      </c>
      <c r="W2" s="12">
        <v>16</v>
      </c>
    </row>
    <row r="3" spans="1:23" x14ac:dyDescent="0.3">
      <c r="A3">
        <v>2</v>
      </c>
      <c r="B3" t="s">
        <v>1</v>
      </c>
      <c r="C3">
        <v>5118</v>
      </c>
      <c r="E3">
        <v>615679.24</v>
      </c>
      <c r="F3">
        <v>243795.76</v>
      </c>
      <c r="G3" s="12">
        <v>6</v>
      </c>
      <c r="H3" s="12">
        <v>27593.017402248301</v>
      </c>
      <c r="I3" s="12">
        <v>2</v>
      </c>
      <c r="J3" s="12">
        <v>0</v>
      </c>
      <c r="K3" s="12">
        <v>0</v>
      </c>
      <c r="L3" s="12">
        <v>0</v>
      </c>
      <c r="M3" s="12" t="s">
        <v>91</v>
      </c>
      <c r="N3" s="12" t="s">
        <v>87</v>
      </c>
      <c r="O3" s="12"/>
      <c r="P3" s="12">
        <v>381</v>
      </c>
      <c r="Q3" s="12" t="s">
        <v>92</v>
      </c>
      <c r="R3" s="12" t="s">
        <v>93</v>
      </c>
      <c r="S3" s="12" t="s">
        <v>90</v>
      </c>
      <c r="T3" s="12" t="s">
        <v>94</v>
      </c>
      <c r="U3" s="12">
        <v>468</v>
      </c>
      <c r="V3" s="12">
        <v>6468</v>
      </c>
      <c r="W3" s="12">
        <v>3</v>
      </c>
    </row>
    <row r="4" spans="1:23" x14ac:dyDescent="0.3">
      <c r="A4">
        <v>3</v>
      </c>
      <c r="B4" t="s">
        <v>2</v>
      </c>
      <c r="C4">
        <v>9009</v>
      </c>
      <c r="E4">
        <v>533216.15</v>
      </c>
      <c r="F4">
        <v>181760.2</v>
      </c>
      <c r="G4" s="12">
        <v>9</v>
      </c>
      <c r="H4" s="12">
        <v>1590.50126262305</v>
      </c>
      <c r="I4" s="12">
        <v>2</v>
      </c>
      <c r="J4" s="12">
        <v>0</v>
      </c>
      <c r="K4" s="12">
        <v>0</v>
      </c>
      <c r="L4" s="12">
        <v>0</v>
      </c>
      <c r="M4" s="12" t="s">
        <v>95</v>
      </c>
      <c r="N4" s="12" t="s">
        <v>87</v>
      </c>
      <c r="O4" s="12"/>
      <c r="P4" s="12">
        <v>386</v>
      </c>
      <c r="Q4" s="12" t="s">
        <v>96</v>
      </c>
      <c r="R4" s="12" t="s">
        <v>97</v>
      </c>
      <c r="S4" s="12" t="s">
        <v>97</v>
      </c>
      <c r="T4" s="12" t="s">
        <v>94</v>
      </c>
      <c r="U4" s="12">
        <v>0</v>
      </c>
      <c r="V4" s="12">
        <v>0</v>
      </c>
      <c r="W4" s="12">
        <v>4</v>
      </c>
    </row>
    <row r="5" spans="1:23" x14ac:dyDescent="0.3">
      <c r="A5">
        <v>4</v>
      </c>
      <c r="B5" t="s">
        <v>3</v>
      </c>
      <c r="C5">
        <v>5131</v>
      </c>
      <c r="E5">
        <v>632899.13</v>
      </c>
      <c r="F5">
        <v>307953.45</v>
      </c>
      <c r="G5" s="12">
        <v>1</v>
      </c>
      <c r="H5" s="12">
        <v>4.4828825105199996</v>
      </c>
      <c r="I5" s="12">
        <v>1</v>
      </c>
      <c r="J5" s="12">
        <v>0</v>
      </c>
      <c r="K5" s="12">
        <v>0</v>
      </c>
      <c r="L5" s="12">
        <v>0</v>
      </c>
      <c r="M5" s="12"/>
      <c r="N5" s="12" t="s">
        <v>87</v>
      </c>
      <c r="O5" s="12"/>
      <c r="P5" s="12">
        <v>356</v>
      </c>
      <c r="Q5" s="12" t="s">
        <v>98</v>
      </c>
      <c r="R5" s="12" t="s">
        <v>99</v>
      </c>
      <c r="S5" s="12" t="s">
        <v>90</v>
      </c>
      <c r="T5" s="12" t="s">
        <v>99</v>
      </c>
      <c r="U5" s="12">
        <v>0</v>
      </c>
      <c r="V5" s="12">
        <v>0</v>
      </c>
      <c r="W5" s="12">
        <v>14</v>
      </c>
    </row>
    <row r="6" spans="1:23" x14ac:dyDescent="0.3">
      <c r="A6">
        <v>5</v>
      </c>
      <c r="B6" t="s">
        <v>4</v>
      </c>
      <c r="C6">
        <v>5130</v>
      </c>
      <c r="E6">
        <v>612722.80000000005</v>
      </c>
      <c r="F6">
        <v>279662.94</v>
      </c>
      <c r="G6" s="12">
        <v>3</v>
      </c>
      <c r="H6" s="12">
        <v>10.510084119249999</v>
      </c>
      <c r="I6" s="12">
        <v>2</v>
      </c>
      <c r="J6" s="12">
        <v>0</v>
      </c>
      <c r="K6" s="12">
        <v>0</v>
      </c>
      <c r="L6" s="12">
        <v>0</v>
      </c>
      <c r="M6" s="12" t="s">
        <v>100</v>
      </c>
      <c r="N6" s="12" t="s">
        <v>87</v>
      </c>
      <c r="O6" s="12"/>
      <c r="P6" s="12">
        <v>427</v>
      </c>
      <c r="Q6" s="12" t="s">
        <v>101</v>
      </c>
      <c r="R6" s="12" t="s">
        <v>102</v>
      </c>
      <c r="S6" s="12" t="s">
        <v>90</v>
      </c>
      <c r="T6" s="12" t="s">
        <v>102</v>
      </c>
      <c r="U6" s="12">
        <v>0</v>
      </c>
      <c r="V6" s="12">
        <v>0</v>
      </c>
      <c r="W6" s="12">
        <v>11</v>
      </c>
    </row>
    <row r="7" spans="1:23" x14ac:dyDescent="0.3">
      <c r="A7">
        <v>6</v>
      </c>
      <c r="B7" t="s">
        <v>5</v>
      </c>
      <c r="G7" s="12">
        <v>6</v>
      </c>
      <c r="H7" s="12">
        <v>27593.017402248301</v>
      </c>
      <c r="I7" s="12">
        <v>2</v>
      </c>
      <c r="J7" s="12">
        <v>0</v>
      </c>
      <c r="K7" s="12">
        <v>0</v>
      </c>
      <c r="L7" s="12">
        <v>0</v>
      </c>
      <c r="M7" s="12" t="s">
        <v>91</v>
      </c>
      <c r="N7" s="12" t="s">
        <v>87</v>
      </c>
      <c r="O7" s="12"/>
      <c r="P7" s="12">
        <v>381</v>
      </c>
      <c r="Q7" s="12" t="s">
        <v>92</v>
      </c>
      <c r="R7" s="12" t="s">
        <v>93</v>
      </c>
      <c r="S7" s="12" t="s">
        <v>90</v>
      </c>
      <c r="T7" s="12" t="s">
        <v>94</v>
      </c>
      <c r="U7" s="12">
        <v>468</v>
      </c>
      <c r="V7" s="12">
        <v>6468</v>
      </c>
      <c r="W7" s="12">
        <v>3</v>
      </c>
    </row>
    <row r="8" spans="1:23" x14ac:dyDescent="0.3">
      <c r="A8">
        <v>7</v>
      </c>
      <c r="B8" t="s">
        <v>6</v>
      </c>
      <c r="C8">
        <v>5002</v>
      </c>
      <c r="E8">
        <v>554349.84</v>
      </c>
      <c r="F8">
        <v>279406.86</v>
      </c>
      <c r="G8" s="12">
        <v>6</v>
      </c>
      <c r="H8" s="12">
        <v>4619.0118775604496</v>
      </c>
      <c r="I8" s="12">
        <v>2</v>
      </c>
      <c r="J8" s="12">
        <v>0</v>
      </c>
      <c r="K8" s="12">
        <v>0</v>
      </c>
      <c r="L8" s="12">
        <v>0</v>
      </c>
      <c r="M8" s="12" t="s">
        <v>103</v>
      </c>
      <c r="N8" s="12" t="s">
        <v>87</v>
      </c>
      <c r="O8" s="12"/>
      <c r="P8" s="12">
        <v>379</v>
      </c>
      <c r="Q8" s="12" t="s">
        <v>92</v>
      </c>
      <c r="R8" s="12" t="s">
        <v>104</v>
      </c>
      <c r="S8" s="12" t="s">
        <v>90</v>
      </c>
      <c r="T8" s="12" t="s">
        <v>94</v>
      </c>
      <c r="U8" s="12">
        <v>0</v>
      </c>
      <c r="V8" s="12">
        <v>0</v>
      </c>
      <c r="W8" s="12">
        <v>3</v>
      </c>
    </row>
    <row r="9" spans="1:23" x14ac:dyDescent="0.3">
      <c r="A9">
        <v>8</v>
      </c>
      <c r="B9" t="s">
        <v>7</v>
      </c>
      <c r="C9">
        <v>5133</v>
      </c>
      <c r="E9">
        <v>586782.36</v>
      </c>
      <c r="F9">
        <v>283673.21000000002</v>
      </c>
      <c r="G9" s="12">
        <v>2</v>
      </c>
      <c r="H9" s="12">
        <v>8.55172541516</v>
      </c>
      <c r="I9" s="12">
        <v>2</v>
      </c>
      <c r="J9" s="12">
        <v>0</v>
      </c>
      <c r="K9" s="12">
        <v>0</v>
      </c>
      <c r="L9" s="12">
        <v>0</v>
      </c>
      <c r="M9" s="12" t="s">
        <v>105</v>
      </c>
      <c r="N9" s="12" t="s">
        <v>87</v>
      </c>
      <c r="O9" s="12"/>
      <c r="P9" s="12">
        <v>423</v>
      </c>
      <c r="Q9" s="12" t="s">
        <v>106</v>
      </c>
      <c r="R9" s="12" t="s">
        <v>107</v>
      </c>
      <c r="S9" s="12" t="s">
        <v>90</v>
      </c>
      <c r="T9" s="12" t="s">
        <v>107</v>
      </c>
      <c r="U9" s="12">
        <v>0</v>
      </c>
      <c r="V9" s="12">
        <v>0</v>
      </c>
      <c r="W9" s="12">
        <v>9</v>
      </c>
    </row>
    <row r="10" spans="1:23" x14ac:dyDescent="0.3">
      <c r="A10">
        <v>9</v>
      </c>
      <c r="B10" t="s">
        <v>8</v>
      </c>
      <c r="G10" s="12">
        <v>6</v>
      </c>
      <c r="H10" s="12">
        <v>27593.017402248301</v>
      </c>
      <c r="I10" s="12">
        <v>2</v>
      </c>
      <c r="J10" s="12">
        <v>0</v>
      </c>
      <c r="K10" s="12">
        <v>0</v>
      </c>
      <c r="L10" s="12">
        <v>0</v>
      </c>
      <c r="M10" s="12" t="s">
        <v>91</v>
      </c>
      <c r="N10" s="12" t="s">
        <v>87</v>
      </c>
      <c r="O10" s="12"/>
      <c r="P10" s="12">
        <v>381</v>
      </c>
      <c r="Q10" s="12" t="s">
        <v>92</v>
      </c>
      <c r="R10" s="12" t="s">
        <v>93</v>
      </c>
      <c r="S10" s="12" t="s">
        <v>90</v>
      </c>
      <c r="T10" s="12" t="s">
        <v>94</v>
      </c>
      <c r="U10" s="12">
        <v>468</v>
      </c>
      <c r="V10" s="12">
        <v>6468</v>
      </c>
      <c r="W10" s="12">
        <v>3</v>
      </c>
    </row>
    <row r="11" spans="1:23" x14ac:dyDescent="0.3">
      <c r="A11">
        <v>11</v>
      </c>
      <c r="B11" t="s">
        <v>9</v>
      </c>
      <c r="C11">
        <v>5020</v>
      </c>
      <c r="E11">
        <v>651984.99</v>
      </c>
      <c r="F11">
        <v>308089.94</v>
      </c>
      <c r="G11" s="12">
        <v>5</v>
      </c>
      <c r="H11" s="12">
        <v>10.803079738299999</v>
      </c>
      <c r="I11" s="12">
        <v>2</v>
      </c>
      <c r="J11" s="12">
        <v>0</v>
      </c>
      <c r="K11" s="12">
        <v>0</v>
      </c>
      <c r="L11" s="12">
        <v>0</v>
      </c>
      <c r="M11" s="12" t="s">
        <v>108</v>
      </c>
      <c r="N11" s="12" t="s">
        <v>87</v>
      </c>
      <c r="O11" s="12"/>
      <c r="P11" s="12">
        <v>424</v>
      </c>
      <c r="Q11" s="12" t="s">
        <v>109</v>
      </c>
      <c r="R11" s="12" t="s">
        <v>110</v>
      </c>
      <c r="S11" s="12" t="s">
        <v>90</v>
      </c>
      <c r="T11" s="12" t="s">
        <v>94</v>
      </c>
      <c r="U11" s="12">
        <v>0</v>
      </c>
      <c r="V11" s="12">
        <v>0</v>
      </c>
      <c r="W11" s="12">
        <v>7</v>
      </c>
    </row>
    <row r="12" spans="1:23" x14ac:dyDescent="0.3">
      <c r="A12">
        <v>12</v>
      </c>
      <c r="B12" t="s">
        <v>10</v>
      </c>
      <c r="C12">
        <v>5132</v>
      </c>
      <c r="E12">
        <v>605105.22</v>
      </c>
      <c r="F12">
        <v>294959.24</v>
      </c>
      <c r="G12" s="12">
        <v>2</v>
      </c>
      <c r="H12" s="12">
        <v>21.290418218959999</v>
      </c>
      <c r="I12" s="12">
        <v>2</v>
      </c>
      <c r="J12" s="12">
        <v>0</v>
      </c>
      <c r="K12" s="12">
        <v>0</v>
      </c>
      <c r="L12" s="12">
        <v>0</v>
      </c>
      <c r="M12" s="12" t="s">
        <v>111</v>
      </c>
      <c r="N12" s="12" t="s">
        <v>87</v>
      </c>
      <c r="O12" s="12"/>
      <c r="P12" s="12">
        <v>395</v>
      </c>
      <c r="Q12" s="12" t="s">
        <v>106</v>
      </c>
      <c r="R12" s="12" t="s">
        <v>107</v>
      </c>
      <c r="S12" s="12" t="s">
        <v>90</v>
      </c>
      <c r="T12" s="12" t="s">
        <v>107</v>
      </c>
      <c r="U12" s="12">
        <v>0</v>
      </c>
      <c r="V12" s="12">
        <v>0</v>
      </c>
      <c r="W12" s="12">
        <v>9</v>
      </c>
    </row>
    <row r="13" spans="1:23" x14ac:dyDescent="0.3">
      <c r="A13">
        <v>13</v>
      </c>
      <c r="B13" t="s">
        <v>11</v>
      </c>
      <c r="C13">
        <v>5132</v>
      </c>
      <c r="E13">
        <v>611435.03</v>
      </c>
      <c r="F13">
        <v>300960.33</v>
      </c>
      <c r="G13" s="12">
        <v>3</v>
      </c>
      <c r="H13" s="12">
        <v>6.7540022023899997</v>
      </c>
      <c r="I13" s="12">
        <v>0</v>
      </c>
      <c r="J13" s="12">
        <v>0</v>
      </c>
      <c r="K13" s="12">
        <v>0</v>
      </c>
      <c r="L13" s="12">
        <v>0</v>
      </c>
      <c r="M13" s="12"/>
      <c r="N13" s="12"/>
      <c r="O13" s="12"/>
      <c r="P13" s="12">
        <v>0</v>
      </c>
      <c r="Q13" s="12"/>
      <c r="R13" s="12" t="s">
        <v>102</v>
      </c>
      <c r="S13" s="12"/>
      <c r="T13" s="12" t="s">
        <v>102</v>
      </c>
      <c r="U13" s="12">
        <v>0</v>
      </c>
      <c r="V13" s="12">
        <v>0</v>
      </c>
      <c r="W13" s="12">
        <v>10</v>
      </c>
    </row>
    <row r="14" spans="1:23" x14ac:dyDescent="0.3">
      <c r="A14">
        <v>14</v>
      </c>
      <c r="B14" t="s">
        <v>12</v>
      </c>
      <c r="C14">
        <v>5131</v>
      </c>
      <c r="E14">
        <v>631470.52</v>
      </c>
      <c r="F14">
        <v>308332.96000000002</v>
      </c>
      <c r="G14" s="12">
        <v>1</v>
      </c>
      <c r="H14" s="12">
        <v>4.4828825105199996</v>
      </c>
      <c r="I14" s="12">
        <v>1</v>
      </c>
      <c r="J14" s="12">
        <v>0</v>
      </c>
      <c r="K14" s="12">
        <v>0</v>
      </c>
      <c r="L14" s="12">
        <v>0</v>
      </c>
      <c r="M14" s="12"/>
      <c r="N14" s="12" t="s">
        <v>87</v>
      </c>
      <c r="O14" s="12"/>
      <c r="P14" s="12">
        <v>356</v>
      </c>
      <c r="Q14" s="12" t="s">
        <v>98</v>
      </c>
      <c r="R14" s="12" t="s">
        <v>99</v>
      </c>
      <c r="S14" s="12" t="s">
        <v>90</v>
      </c>
      <c r="T14" s="12" t="s">
        <v>99</v>
      </c>
      <c r="U14" s="12">
        <v>0</v>
      </c>
      <c r="V14" s="12">
        <v>0</v>
      </c>
      <c r="W14" s="12">
        <v>14</v>
      </c>
    </row>
    <row r="15" spans="1:23" x14ac:dyDescent="0.3">
      <c r="A15">
        <v>15</v>
      </c>
      <c r="B15" t="s">
        <v>13</v>
      </c>
      <c r="C15">
        <v>5116</v>
      </c>
      <c r="E15">
        <v>652405.37</v>
      </c>
      <c r="F15">
        <v>293132.81</v>
      </c>
      <c r="G15" s="12">
        <v>6</v>
      </c>
      <c r="H15" s="12">
        <v>18.566394617429999</v>
      </c>
      <c r="I15" s="12">
        <v>2</v>
      </c>
      <c r="J15" s="12">
        <v>0</v>
      </c>
      <c r="K15" s="12">
        <v>0</v>
      </c>
      <c r="L15" s="12">
        <v>0</v>
      </c>
      <c r="M15" s="12" t="s">
        <v>112</v>
      </c>
      <c r="N15" s="12" t="s">
        <v>87</v>
      </c>
      <c r="O15" s="12"/>
      <c r="P15" s="12">
        <v>422</v>
      </c>
      <c r="Q15" s="12" t="s">
        <v>92</v>
      </c>
      <c r="R15" s="12" t="s">
        <v>113</v>
      </c>
      <c r="S15" s="12" t="s">
        <v>90</v>
      </c>
      <c r="T15" s="12" t="s">
        <v>94</v>
      </c>
      <c r="U15" s="12">
        <v>0</v>
      </c>
      <c r="V15" s="12">
        <v>0</v>
      </c>
      <c r="W15" s="12">
        <v>3</v>
      </c>
    </row>
    <row r="16" spans="1:23" x14ac:dyDescent="0.3">
      <c r="A16">
        <v>16</v>
      </c>
      <c r="B16" t="s">
        <v>14</v>
      </c>
      <c r="C16">
        <v>5116</v>
      </c>
      <c r="E16">
        <v>654740.51</v>
      </c>
      <c r="F16">
        <v>292872.71000000002</v>
      </c>
      <c r="G16" s="12">
        <v>6</v>
      </c>
      <c r="H16" s="12">
        <v>18.566394617429999</v>
      </c>
      <c r="I16" s="12">
        <v>2</v>
      </c>
      <c r="J16" s="12">
        <v>0</v>
      </c>
      <c r="K16" s="12">
        <v>0</v>
      </c>
      <c r="L16" s="12">
        <v>0</v>
      </c>
      <c r="M16" s="12" t="s">
        <v>112</v>
      </c>
      <c r="N16" s="12" t="s">
        <v>87</v>
      </c>
      <c r="O16" s="12"/>
      <c r="P16" s="12">
        <v>422</v>
      </c>
      <c r="Q16" s="12" t="s">
        <v>92</v>
      </c>
      <c r="R16" s="12" t="s">
        <v>113</v>
      </c>
      <c r="S16" s="12" t="s">
        <v>90</v>
      </c>
      <c r="T16" s="12" t="s">
        <v>94</v>
      </c>
      <c r="U16" s="12">
        <v>0</v>
      </c>
      <c r="V16" s="12">
        <v>0</v>
      </c>
      <c r="W16" s="12">
        <v>3</v>
      </c>
    </row>
    <row r="17" spans="1:23" x14ac:dyDescent="0.3">
      <c r="A17">
        <v>17</v>
      </c>
      <c r="B17" t="s">
        <v>15</v>
      </c>
      <c r="C17">
        <v>5131</v>
      </c>
      <c r="E17">
        <v>641336.79</v>
      </c>
      <c r="F17">
        <v>302241.02</v>
      </c>
      <c r="G17" s="12">
        <v>1</v>
      </c>
      <c r="H17" s="12">
        <v>53.69867486519</v>
      </c>
      <c r="I17" s="12">
        <v>0</v>
      </c>
      <c r="J17" s="12">
        <v>0</v>
      </c>
      <c r="K17" s="12">
        <v>0</v>
      </c>
      <c r="L17" s="12">
        <v>60489</v>
      </c>
      <c r="M17" s="12" t="s">
        <v>114</v>
      </c>
      <c r="N17" s="12" t="s">
        <v>87</v>
      </c>
      <c r="O17" s="12"/>
      <c r="P17" s="12">
        <v>719</v>
      </c>
      <c r="Q17" s="12" t="s">
        <v>98</v>
      </c>
      <c r="R17" s="12" t="s">
        <v>99</v>
      </c>
      <c r="S17" s="12" t="s">
        <v>90</v>
      </c>
      <c r="T17" s="12" t="s">
        <v>99</v>
      </c>
      <c r="U17" s="12">
        <v>0</v>
      </c>
      <c r="V17" s="12">
        <v>0</v>
      </c>
      <c r="W17" s="12">
        <v>14</v>
      </c>
    </row>
    <row r="18" spans="1:23" x14ac:dyDescent="0.3">
      <c r="A18">
        <v>18</v>
      </c>
      <c r="B18" t="s">
        <v>16</v>
      </c>
      <c r="C18">
        <v>5131</v>
      </c>
      <c r="E18">
        <v>639902.85</v>
      </c>
      <c r="F18">
        <v>309995.44</v>
      </c>
      <c r="G18" s="12">
        <v>1</v>
      </c>
      <c r="H18" s="12">
        <v>9.3408233241600005</v>
      </c>
      <c r="I18" s="12">
        <v>0</v>
      </c>
      <c r="J18" s="12">
        <v>0</v>
      </c>
      <c r="K18" s="12">
        <v>0</v>
      </c>
      <c r="L18" s="12">
        <v>60490</v>
      </c>
      <c r="M18" s="12" t="s">
        <v>114</v>
      </c>
      <c r="N18" s="12" t="s">
        <v>87</v>
      </c>
      <c r="O18" s="12"/>
      <c r="P18" s="12">
        <v>717</v>
      </c>
      <c r="Q18" s="12" t="s">
        <v>98</v>
      </c>
      <c r="R18" s="12" t="s">
        <v>99</v>
      </c>
      <c r="S18" s="12" t="s">
        <v>90</v>
      </c>
      <c r="T18" s="12" t="s">
        <v>99</v>
      </c>
      <c r="U18" s="12">
        <v>0</v>
      </c>
      <c r="V18" s="12">
        <v>0</v>
      </c>
      <c r="W18" s="12">
        <v>14</v>
      </c>
    </row>
    <row r="19" spans="1:23" x14ac:dyDescent="0.3">
      <c r="A19">
        <v>19</v>
      </c>
      <c r="B19" t="s">
        <v>17</v>
      </c>
      <c r="C19">
        <v>5131</v>
      </c>
      <c r="E19">
        <v>636312.56000000006</v>
      </c>
      <c r="F19">
        <v>308419.18</v>
      </c>
      <c r="G19" s="12">
        <v>1</v>
      </c>
      <c r="H19" s="12">
        <v>9.3554726135900008</v>
      </c>
      <c r="I19" s="12">
        <v>0</v>
      </c>
      <c r="J19" s="12">
        <v>0</v>
      </c>
      <c r="K19" s="12">
        <v>0</v>
      </c>
      <c r="L19" s="12">
        <v>60487</v>
      </c>
      <c r="M19" s="12" t="s">
        <v>115</v>
      </c>
      <c r="N19" s="12" t="s">
        <v>87</v>
      </c>
      <c r="O19" s="12"/>
      <c r="P19" s="12">
        <v>716</v>
      </c>
      <c r="Q19" s="12" t="s">
        <v>98</v>
      </c>
      <c r="R19" s="12" t="s">
        <v>99</v>
      </c>
      <c r="S19" s="12" t="s">
        <v>90</v>
      </c>
      <c r="T19" s="12" t="s">
        <v>99</v>
      </c>
      <c r="U19" s="12">
        <v>0</v>
      </c>
      <c r="V19" s="12">
        <v>0</v>
      </c>
      <c r="W19" s="12">
        <v>14</v>
      </c>
    </row>
    <row r="20" spans="1:23" x14ac:dyDescent="0.3">
      <c r="A20">
        <v>20</v>
      </c>
      <c r="B20" t="s">
        <v>18</v>
      </c>
      <c r="C20">
        <v>5124</v>
      </c>
      <c r="E20">
        <v>630272.84</v>
      </c>
      <c r="F20">
        <v>318516.09999999998</v>
      </c>
      <c r="G20" s="12">
        <v>5</v>
      </c>
      <c r="H20" s="12">
        <v>1.80328220815</v>
      </c>
      <c r="I20" s="12">
        <v>1</v>
      </c>
      <c r="J20" s="12">
        <v>0</v>
      </c>
      <c r="K20" s="12">
        <v>0</v>
      </c>
      <c r="L20" s="12">
        <v>0</v>
      </c>
      <c r="M20" s="12"/>
      <c r="N20" s="12" t="s">
        <v>87</v>
      </c>
      <c r="O20" s="12"/>
      <c r="P20" s="12">
        <v>370</v>
      </c>
      <c r="Q20" s="12" t="s">
        <v>109</v>
      </c>
      <c r="R20" s="12" t="s">
        <v>116</v>
      </c>
      <c r="S20" s="12" t="s">
        <v>90</v>
      </c>
      <c r="T20" s="12" t="s">
        <v>94</v>
      </c>
      <c r="U20" s="12">
        <v>0</v>
      </c>
      <c r="V20" s="12">
        <v>0</v>
      </c>
      <c r="W20" s="12">
        <v>6</v>
      </c>
    </row>
    <row r="21" spans="1:23" x14ac:dyDescent="0.3">
      <c r="A21">
        <v>21</v>
      </c>
      <c r="B21" t="s">
        <v>19</v>
      </c>
      <c r="C21">
        <v>5122</v>
      </c>
      <c r="E21">
        <v>628166.07999999996</v>
      </c>
      <c r="F21">
        <v>329736.2</v>
      </c>
      <c r="G21" s="12">
        <v>5</v>
      </c>
      <c r="H21" s="12">
        <v>14.55277857944</v>
      </c>
      <c r="I21" s="12">
        <v>2</v>
      </c>
      <c r="J21" s="12">
        <v>0</v>
      </c>
      <c r="K21" s="12">
        <v>0</v>
      </c>
      <c r="L21" s="12">
        <v>0</v>
      </c>
      <c r="M21" s="12" t="s">
        <v>117</v>
      </c>
      <c r="N21" s="12" t="s">
        <v>87</v>
      </c>
      <c r="O21" s="12"/>
      <c r="P21" s="12">
        <v>367</v>
      </c>
      <c r="Q21" s="12" t="s">
        <v>109</v>
      </c>
      <c r="R21" s="12" t="s">
        <v>116</v>
      </c>
      <c r="S21" s="12" t="s">
        <v>90</v>
      </c>
      <c r="T21" s="12" t="s">
        <v>94</v>
      </c>
      <c r="U21" s="12">
        <v>0</v>
      </c>
      <c r="V21" s="12">
        <v>0</v>
      </c>
      <c r="W21" s="12">
        <v>6</v>
      </c>
    </row>
    <row r="22" spans="1:23" x14ac:dyDescent="0.3">
      <c r="A22">
        <v>22</v>
      </c>
      <c r="B22" t="s">
        <v>20</v>
      </c>
      <c r="C22">
        <v>5121</v>
      </c>
      <c r="E22">
        <v>621361.18000000005</v>
      </c>
      <c r="F22">
        <v>342035.17</v>
      </c>
      <c r="G22" s="12">
        <v>5</v>
      </c>
      <c r="H22" s="12">
        <v>4.63561492932</v>
      </c>
      <c r="I22" s="12">
        <v>2</v>
      </c>
      <c r="J22" s="12">
        <v>0</v>
      </c>
      <c r="K22" s="12">
        <v>0</v>
      </c>
      <c r="L22" s="12">
        <v>0</v>
      </c>
      <c r="M22" s="12" t="s">
        <v>118</v>
      </c>
      <c r="N22" s="12" t="s">
        <v>87</v>
      </c>
      <c r="O22" s="12"/>
      <c r="P22" s="12">
        <v>408</v>
      </c>
      <c r="Q22" s="12" t="s">
        <v>109</v>
      </c>
      <c r="R22" s="12" t="s">
        <v>116</v>
      </c>
      <c r="S22" s="12" t="s">
        <v>90</v>
      </c>
      <c r="T22" s="12" t="s">
        <v>94</v>
      </c>
      <c r="U22" s="12">
        <v>0</v>
      </c>
      <c r="V22" s="12">
        <v>0</v>
      </c>
      <c r="W22" s="12">
        <v>6</v>
      </c>
    </row>
    <row r="23" spans="1:23" x14ac:dyDescent="0.3">
      <c r="A23">
        <v>23</v>
      </c>
      <c r="B23" t="s">
        <v>21</v>
      </c>
      <c r="C23">
        <v>5131</v>
      </c>
      <c r="E23">
        <v>638139.56000000006</v>
      </c>
      <c r="F23">
        <v>303680.08</v>
      </c>
      <c r="G23" s="12">
        <v>1</v>
      </c>
      <c r="H23" s="12">
        <v>24.496937204249999</v>
      </c>
      <c r="I23" s="12">
        <v>0</v>
      </c>
      <c r="J23" s="12">
        <v>0</v>
      </c>
      <c r="K23" s="12">
        <v>0</v>
      </c>
      <c r="L23" s="12">
        <v>60418</v>
      </c>
      <c r="M23" s="12" t="s">
        <v>119</v>
      </c>
      <c r="N23" s="12" t="s">
        <v>87</v>
      </c>
      <c r="O23" s="12"/>
      <c r="P23" s="12">
        <v>718</v>
      </c>
      <c r="Q23" s="12" t="s">
        <v>98</v>
      </c>
      <c r="R23" s="12" t="s">
        <v>99</v>
      </c>
      <c r="S23" s="12" t="s">
        <v>90</v>
      </c>
      <c r="T23" s="12" t="s">
        <v>99</v>
      </c>
      <c r="U23" s="12">
        <v>0</v>
      </c>
      <c r="V23" s="12">
        <v>0</v>
      </c>
      <c r="W23" s="12">
        <v>14</v>
      </c>
    </row>
    <row r="24" spans="1:23" x14ac:dyDescent="0.3">
      <c r="A24">
        <v>24</v>
      </c>
      <c r="B24" t="s">
        <v>22</v>
      </c>
      <c r="C24">
        <v>5121</v>
      </c>
      <c r="E24">
        <v>618219.68999999994</v>
      </c>
      <c r="F24">
        <v>342503.08</v>
      </c>
      <c r="G24" s="12">
        <v>5</v>
      </c>
      <c r="H24" s="12">
        <v>56.502241864570003</v>
      </c>
      <c r="I24" s="12">
        <v>2</v>
      </c>
      <c r="J24" s="12">
        <v>0</v>
      </c>
      <c r="K24" s="12">
        <v>0</v>
      </c>
      <c r="L24" s="12">
        <v>0</v>
      </c>
      <c r="M24" s="12" t="s">
        <v>118</v>
      </c>
      <c r="N24" s="12" t="s">
        <v>87</v>
      </c>
      <c r="O24" s="12"/>
      <c r="P24" s="12">
        <v>408</v>
      </c>
      <c r="Q24" s="12" t="s">
        <v>109</v>
      </c>
      <c r="R24" s="12" t="s">
        <v>116</v>
      </c>
      <c r="S24" s="12" t="s">
        <v>90</v>
      </c>
      <c r="T24" s="12" t="s">
        <v>94</v>
      </c>
      <c r="U24" s="12">
        <v>0</v>
      </c>
      <c r="V24" s="12">
        <v>0</v>
      </c>
      <c r="W24" s="12">
        <v>6</v>
      </c>
    </row>
    <row r="25" spans="1:23" x14ac:dyDescent="0.3">
      <c r="A25">
        <v>25</v>
      </c>
      <c r="B25" t="s">
        <v>23</v>
      </c>
      <c r="C25">
        <v>5121</v>
      </c>
      <c r="E25">
        <v>615842.06000000006</v>
      </c>
      <c r="F25">
        <v>343043.08</v>
      </c>
      <c r="G25" s="12">
        <v>5</v>
      </c>
      <c r="H25" s="12">
        <v>3.9830562682799999</v>
      </c>
      <c r="I25" s="12">
        <v>2</v>
      </c>
      <c r="J25" s="12">
        <v>0</v>
      </c>
      <c r="K25" s="12">
        <v>0</v>
      </c>
      <c r="L25" s="12">
        <v>0</v>
      </c>
      <c r="M25" s="12" t="s">
        <v>118</v>
      </c>
      <c r="N25" s="12" t="s">
        <v>87</v>
      </c>
      <c r="O25" s="12"/>
      <c r="P25" s="12">
        <v>408</v>
      </c>
      <c r="Q25" s="12" t="s">
        <v>109</v>
      </c>
      <c r="R25" s="12" t="s">
        <v>116</v>
      </c>
      <c r="S25" s="12" t="s">
        <v>90</v>
      </c>
      <c r="T25" s="12" t="s">
        <v>94</v>
      </c>
      <c r="U25" s="12">
        <v>0</v>
      </c>
      <c r="V25" s="12">
        <v>0</v>
      </c>
      <c r="W25" s="12">
        <v>6</v>
      </c>
    </row>
    <row r="26" spans="1:23" x14ac:dyDescent="0.3">
      <c r="A26">
        <v>26</v>
      </c>
      <c r="B26" t="s">
        <v>24</v>
      </c>
      <c r="C26">
        <v>5019</v>
      </c>
      <c r="E26">
        <v>578433.74</v>
      </c>
      <c r="F26">
        <v>287229.65000000002</v>
      </c>
      <c r="G26" s="12">
        <v>2</v>
      </c>
      <c r="H26" s="12">
        <v>232.63188925758999</v>
      </c>
      <c r="I26" s="12">
        <v>2</v>
      </c>
      <c r="J26" s="12">
        <v>0</v>
      </c>
      <c r="K26" s="12">
        <v>0</v>
      </c>
      <c r="L26" s="12">
        <v>0</v>
      </c>
      <c r="M26" s="12" t="s">
        <v>120</v>
      </c>
      <c r="N26" s="12" t="s">
        <v>87</v>
      </c>
      <c r="O26" s="12"/>
      <c r="P26" s="12">
        <v>421</v>
      </c>
      <c r="Q26" s="12" t="s">
        <v>106</v>
      </c>
      <c r="R26" s="12" t="s">
        <v>107</v>
      </c>
      <c r="S26" s="12" t="s">
        <v>90</v>
      </c>
      <c r="T26" s="12" t="s">
        <v>107</v>
      </c>
      <c r="U26" s="12">
        <v>0</v>
      </c>
      <c r="V26" s="12">
        <v>0</v>
      </c>
      <c r="W26" s="12">
        <v>9</v>
      </c>
    </row>
    <row r="27" spans="1:23" x14ac:dyDescent="0.3">
      <c r="A27">
        <v>27</v>
      </c>
      <c r="B27" t="s">
        <v>25</v>
      </c>
      <c r="C27">
        <v>5068</v>
      </c>
      <c r="E27">
        <v>546202.14</v>
      </c>
      <c r="F27">
        <v>257240.66</v>
      </c>
      <c r="G27" s="12">
        <v>6</v>
      </c>
      <c r="H27" s="12">
        <v>4619.0118775604496</v>
      </c>
      <c r="I27" s="12">
        <v>2</v>
      </c>
      <c r="J27" s="12">
        <v>0</v>
      </c>
      <c r="K27" s="12">
        <v>0</v>
      </c>
      <c r="L27" s="12">
        <v>0</v>
      </c>
      <c r="M27" s="12" t="s">
        <v>103</v>
      </c>
      <c r="N27" s="12" t="s">
        <v>87</v>
      </c>
      <c r="O27" s="12"/>
      <c r="P27" s="12">
        <v>379</v>
      </c>
      <c r="Q27" s="12" t="s">
        <v>92</v>
      </c>
      <c r="R27" s="12" t="s">
        <v>104</v>
      </c>
      <c r="S27" s="12" t="s">
        <v>90</v>
      </c>
      <c r="T27" s="12" t="s">
        <v>94</v>
      </c>
      <c r="U27" s="12">
        <v>0</v>
      </c>
      <c r="V27" s="12">
        <v>0</v>
      </c>
      <c r="W27" s="12">
        <v>3</v>
      </c>
    </row>
    <row r="28" spans="1:23" x14ac:dyDescent="0.3">
      <c r="A28">
        <v>28</v>
      </c>
      <c r="B28" t="s">
        <v>26</v>
      </c>
      <c r="G28" s="12">
        <v>6</v>
      </c>
      <c r="H28" s="12">
        <v>27593.017402248301</v>
      </c>
      <c r="I28" s="12">
        <v>2</v>
      </c>
      <c r="J28" s="12">
        <v>0</v>
      </c>
      <c r="K28" s="12">
        <v>0</v>
      </c>
      <c r="L28" s="12">
        <v>0</v>
      </c>
      <c r="M28" s="12" t="s">
        <v>91</v>
      </c>
      <c r="N28" s="12" t="s">
        <v>87</v>
      </c>
      <c r="O28" s="12"/>
      <c r="P28" s="12">
        <v>381</v>
      </c>
      <c r="Q28" s="12" t="s">
        <v>92</v>
      </c>
      <c r="R28" s="12" t="s">
        <v>93</v>
      </c>
      <c r="S28" s="12" t="s">
        <v>90</v>
      </c>
      <c r="T28" s="12" t="s">
        <v>94</v>
      </c>
      <c r="U28" s="12">
        <v>468</v>
      </c>
      <c r="V28" s="12">
        <v>6468</v>
      </c>
      <c r="W28" s="12">
        <v>3</v>
      </c>
    </row>
    <row r="29" spans="1:23" x14ac:dyDescent="0.3">
      <c r="A29">
        <v>30</v>
      </c>
      <c r="B29" t="s">
        <v>28</v>
      </c>
      <c r="C29">
        <v>5069</v>
      </c>
      <c r="E29">
        <v>518685.38</v>
      </c>
      <c r="F29">
        <v>298845.02</v>
      </c>
      <c r="G29" s="12">
        <v>6</v>
      </c>
      <c r="H29" s="12">
        <v>4619.0118775604496</v>
      </c>
      <c r="I29" s="12">
        <v>2</v>
      </c>
      <c r="J29" s="12">
        <v>0</v>
      </c>
      <c r="K29" s="12">
        <v>0</v>
      </c>
      <c r="L29" s="12">
        <v>0</v>
      </c>
      <c r="M29" s="12" t="s">
        <v>103</v>
      </c>
      <c r="N29" s="12" t="s">
        <v>87</v>
      </c>
      <c r="O29" s="12"/>
      <c r="P29" s="12">
        <v>379</v>
      </c>
      <c r="Q29" s="12" t="s">
        <v>92</v>
      </c>
      <c r="R29" s="12" t="s">
        <v>104</v>
      </c>
      <c r="S29" s="12" t="s">
        <v>90</v>
      </c>
      <c r="T29" s="12" t="s">
        <v>94</v>
      </c>
      <c r="U29" s="12">
        <v>0</v>
      </c>
      <c r="V29" s="12">
        <v>0</v>
      </c>
      <c r="W29" s="12">
        <v>3</v>
      </c>
    </row>
    <row r="30" spans="1:23" x14ac:dyDescent="0.3">
      <c r="A30">
        <v>31</v>
      </c>
      <c r="B30" t="s">
        <v>29</v>
      </c>
      <c r="C30">
        <v>9009</v>
      </c>
      <c r="E30">
        <v>538578.4</v>
      </c>
      <c r="F30">
        <v>184357.75</v>
      </c>
      <c r="G30" s="12">
        <v>9</v>
      </c>
      <c r="H30" s="12">
        <v>1590.50126262305</v>
      </c>
      <c r="I30" s="12">
        <v>2</v>
      </c>
      <c r="J30" s="12">
        <v>0</v>
      </c>
      <c r="K30" s="12">
        <v>0</v>
      </c>
      <c r="L30" s="12">
        <v>0</v>
      </c>
      <c r="M30" s="12" t="s">
        <v>95</v>
      </c>
      <c r="N30" s="12" t="s">
        <v>87</v>
      </c>
      <c r="O30" s="12"/>
      <c r="P30" s="12">
        <v>386</v>
      </c>
      <c r="Q30" s="12" t="s">
        <v>96</v>
      </c>
      <c r="R30" s="12" t="s">
        <v>97</v>
      </c>
      <c r="S30" s="12" t="s">
        <v>97</v>
      </c>
      <c r="T30" s="12" t="s">
        <v>94</v>
      </c>
      <c r="U30" s="12">
        <v>0</v>
      </c>
      <c r="V30" s="12">
        <v>0</v>
      </c>
      <c r="W30" s="12">
        <v>4</v>
      </c>
    </row>
    <row r="31" spans="1:23" x14ac:dyDescent="0.3">
      <c r="A31">
        <v>32</v>
      </c>
      <c r="B31" t="s">
        <v>30</v>
      </c>
      <c r="C31">
        <v>5116</v>
      </c>
      <c r="E31">
        <v>647921.15</v>
      </c>
      <c r="F31">
        <v>296525.23</v>
      </c>
      <c r="G31" s="12">
        <v>6</v>
      </c>
      <c r="H31" s="12">
        <v>37.732146203040003</v>
      </c>
      <c r="I31" s="12">
        <v>2</v>
      </c>
      <c r="J31" s="12">
        <v>0</v>
      </c>
      <c r="K31" s="12">
        <v>0</v>
      </c>
      <c r="L31" s="12">
        <v>0</v>
      </c>
      <c r="M31" s="12" t="s">
        <v>112</v>
      </c>
      <c r="N31" s="12" t="s">
        <v>87</v>
      </c>
      <c r="O31" s="12"/>
      <c r="P31" s="12">
        <v>422</v>
      </c>
      <c r="Q31" s="12" t="s">
        <v>92</v>
      </c>
      <c r="R31" s="12" t="s">
        <v>113</v>
      </c>
      <c r="S31" s="12" t="s">
        <v>90</v>
      </c>
      <c r="T31" s="12" t="s">
        <v>94</v>
      </c>
      <c r="U31" s="12">
        <v>0</v>
      </c>
      <c r="V31" s="12">
        <v>0</v>
      </c>
      <c r="W31" s="12">
        <v>3</v>
      </c>
    </row>
    <row r="32" spans="1:23" x14ac:dyDescent="0.3">
      <c r="A32">
        <v>33</v>
      </c>
      <c r="B32" t="s">
        <v>31</v>
      </c>
      <c r="C32">
        <v>5131</v>
      </c>
      <c r="E32">
        <v>645828.1</v>
      </c>
      <c r="F32">
        <v>298535.96999999997</v>
      </c>
      <c r="G32" s="12">
        <v>3</v>
      </c>
      <c r="H32" s="12">
        <v>98.775730920889998</v>
      </c>
      <c r="I32" s="12">
        <v>2</v>
      </c>
      <c r="J32" s="12">
        <v>0</v>
      </c>
      <c r="K32" s="12">
        <v>0</v>
      </c>
      <c r="L32" s="12">
        <v>0</v>
      </c>
      <c r="M32" s="12" t="s">
        <v>121</v>
      </c>
      <c r="N32" s="12" t="s">
        <v>87</v>
      </c>
      <c r="O32" s="12"/>
      <c r="P32" s="12">
        <v>392</v>
      </c>
      <c r="Q32" s="12" t="s">
        <v>101</v>
      </c>
      <c r="R32" s="12" t="s">
        <v>102</v>
      </c>
      <c r="S32" s="12" t="s">
        <v>90</v>
      </c>
      <c r="T32" s="12" t="s">
        <v>102</v>
      </c>
      <c r="U32" s="12">
        <v>0</v>
      </c>
      <c r="V32" s="12">
        <v>0</v>
      </c>
      <c r="W32" s="12">
        <v>12</v>
      </c>
    </row>
    <row r="33" spans="1:23" x14ac:dyDescent="0.3">
      <c r="A33">
        <v>34</v>
      </c>
      <c r="B33" t="s">
        <v>32</v>
      </c>
      <c r="C33">
        <v>5121</v>
      </c>
      <c r="E33">
        <v>621942.99</v>
      </c>
      <c r="F33">
        <v>340700.94</v>
      </c>
      <c r="G33" s="12">
        <v>5</v>
      </c>
      <c r="H33" s="12">
        <v>4.63561492932</v>
      </c>
      <c r="I33" s="12">
        <v>2</v>
      </c>
      <c r="J33" s="12">
        <v>0</v>
      </c>
      <c r="K33" s="12">
        <v>0</v>
      </c>
      <c r="L33" s="12">
        <v>0</v>
      </c>
      <c r="M33" s="12" t="s">
        <v>118</v>
      </c>
      <c r="N33" s="12" t="s">
        <v>87</v>
      </c>
      <c r="O33" s="12"/>
      <c r="P33" s="12">
        <v>408</v>
      </c>
      <c r="Q33" s="12" t="s">
        <v>109</v>
      </c>
      <c r="R33" s="12" t="s">
        <v>116</v>
      </c>
      <c r="S33" s="12" t="s">
        <v>90</v>
      </c>
      <c r="T33" s="12" t="s">
        <v>94</v>
      </c>
      <c r="U33" s="12">
        <v>0</v>
      </c>
      <c r="V33" s="12">
        <v>0</v>
      </c>
      <c r="W33" s="12">
        <v>6</v>
      </c>
    </row>
    <row r="34" spans="1:23" x14ac:dyDescent="0.3">
      <c r="A34">
        <v>35</v>
      </c>
      <c r="B34" t="s">
        <v>33</v>
      </c>
      <c r="C34">
        <v>5015</v>
      </c>
      <c r="E34">
        <v>570556.68000000005</v>
      </c>
      <c r="F34">
        <v>207083.84</v>
      </c>
      <c r="G34" s="12">
        <v>6</v>
      </c>
      <c r="H34" s="12">
        <v>27593.017402248301</v>
      </c>
      <c r="I34" s="12">
        <v>2</v>
      </c>
      <c r="J34" s="12">
        <v>0</v>
      </c>
      <c r="K34" s="12">
        <v>0</v>
      </c>
      <c r="L34" s="12">
        <v>0</v>
      </c>
      <c r="M34" s="12" t="s">
        <v>91</v>
      </c>
      <c r="N34" s="12" t="s">
        <v>87</v>
      </c>
      <c r="O34" s="12"/>
      <c r="P34" s="12">
        <v>381</v>
      </c>
      <c r="Q34" s="12" t="s">
        <v>92</v>
      </c>
      <c r="R34" s="12" t="s">
        <v>93</v>
      </c>
      <c r="S34" s="12" t="s">
        <v>90</v>
      </c>
      <c r="T34" s="12" t="s">
        <v>94</v>
      </c>
      <c r="U34" s="12">
        <v>468</v>
      </c>
      <c r="V34" s="12">
        <v>6468</v>
      </c>
      <c r="W34" s="12">
        <v>3</v>
      </c>
    </row>
    <row r="35" spans="1:23" x14ac:dyDescent="0.3">
      <c r="A35">
        <v>36</v>
      </c>
      <c r="B35" t="s">
        <v>34</v>
      </c>
      <c r="C35">
        <v>5122</v>
      </c>
      <c r="E35">
        <v>629684.19999999995</v>
      </c>
      <c r="F35">
        <v>325414.45</v>
      </c>
      <c r="G35" s="12">
        <v>5</v>
      </c>
      <c r="H35" s="12">
        <v>55.96659420132</v>
      </c>
      <c r="I35" s="12">
        <v>2</v>
      </c>
      <c r="J35" s="12">
        <v>0</v>
      </c>
      <c r="K35" s="12">
        <v>0</v>
      </c>
      <c r="L35" s="12">
        <v>0</v>
      </c>
      <c r="M35" s="12" t="s">
        <v>122</v>
      </c>
      <c r="N35" s="12" t="s">
        <v>87</v>
      </c>
      <c r="O35" s="12"/>
      <c r="P35" s="12">
        <v>357</v>
      </c>
      <c r="Q35" s="12" t="s">
        <v>109</v>
      </c>
      <c r="R35" s="12" t="s">
        <v>116</v>
      </c>
      <c r="S35" s="12" t="s">
        <v>90</v>
      </c>
      <c r="T35" s="12" t="s">
        <v>94</v>
      </c>
      <c r="U35" s="12">
        <v>0</v>
      </c>
      <c r="V35" s="12">
        <v>0</v>
      </c>
      <c r="W35" s="12">
        <v>6</v>
      </c>
    </row>
    <row r="36" spans="1:23" x14ac:dyDescent="0.3">
      <c r="A36">
        <v>37</v>
      </c>
      <c r="B36" t="s">
        <v>35</v>
      </c>
      <c r="C36">
        <v>5121</v>
      </c>
      <c r="E36">
        <v>625536.84</v>
      </c>
      <c r="F36">
        <v>335127.15000000002</v>
      </c>
      <c r="G36" s="12">
        <v>5</v>
      </c>
      <c r="H36" s="12">
        <v>56.502241864570003</v>
      </c>
      <c r="I36" s="12">
        <v>2</v>
      </c>
      <c r="J36" s="12">
        <v>0</v>
      </c>
      <c r="K36" s="12">
        <v>0</v>
      </c>
      <c r="L36" s="12">
        <v>0</v>
      </c>
      <c r="M36" s="12" t="s">
        <v>118</v>
      </c>
      <c r="N36" s="12" t="s">
        <v>87</v>
      </c>
      <c r="O36" s="12"/>
      <c r="P36" s="12">
        <v>408</v>
      </c>
      <c r="Q36" s="12" t="s">
        <v>109</v>
      </c>
      <c r="R36" s="12" t="s">
        <v>116</v>
      </c>
      <c r="S36" s="12" t="s">
        <v>90</v>
      </c>
      <c r="T36" s="12" t="s">
        <v>94</v>
      </c>
      <c r="U36" s="12">
        <v>0</v>
      </c>
      <c r="V36" s="12">
        <v>0</v>
      </c>
      <c r="W36" s="12">
        <v>6</v>
      </c>
    </row>
    <row r="37" spans="1:23" x14ac:dyDescent="0.3">
      <c r="A37">
        <v>38</v>
      </c>
      <c r="B37" t="s">
        <v>36</v>
      </c>
      <c r="C37">
        <v>5131</v>
      </c>
      <c r="E37">
        <v>629370.47</v>
      </c>
      <c r="F37">
        <v>314056.21000000002</v>
      </c>
      <c r="G37" s="12">
        <v>1</v>
      </c>
      <c r="H37" s="12">
        <v>8.3462769455900006</v>
      </c>
      <c r="I37" s="12">
        <v>1</v>
      </c>
      <c r="J37" s="12">
        <v>0</v>
      </c>
      <c r="K37" s="12">
        <v>0</v>
      </c>
      <c r="L37" s="12">
        <v>0</v>
      </c>
      <c r="M37" s="12" t="s">
        <v>123</v>
      </c>
      <c r="N37" s="12" t="s">
        <v>87</v>
      </c>
      <c r="O37" s="12"/>
      <c r="P37" s="12">
        <v>301</v>
      </c>
      <c r="Q37" s="12" t="s">
        <v>98</v>
      </c>
      <c r="R37" s="12" t="s">
        <v>99</v>
      </c>
      <c r="S37" s="12" t="s">
        <v>90</v>
      </c>
      <c r="T37" s="12" t="s">
        <v>99</v>
      </c>
      <c r="U37" s="12">
        <v>0</v>
      </c>
      <c r="V37" s="12">
        <v>0</v>
      </c>
      <c r="W37" s="12">
        <v>14</v>
      </c>
    </row>
    <row r="38" spans="1:23" x14ac:dyDescent="0.3">
      <c r="A38">
        <v>39</v>
      </c>
      <c r="B38" t="s">
        <v>37</v>
      </c>
      <c r="C38">
        <v>5007</v>
      </c>
      <c r="E38">
        <v>541863.30000000005</v>
      </c>
      <c r="F38">
        <v>297857.42</v>
      </c>
      <c r="G38" s="12">
        <v>6</v>
      </c>
      <c r="H38" s="12">
        <v>4619.0118775604496</v>
      </c>
      <c r="I38" s="12">
        <v>2</v>
      </c>
      <c r="J38" s="12">
        <v>0</v>
      </c>
      <c r="K38" s="12">
        <v>0</v>
      </c>
      <c r="L38" s="12">
        <v>0</v>
      </c>
      <c r="M38" s="12" t="s">
        <v>103</v>
      </c>
      <c r="N38" s="12" t="s">
        <v>87</v>
      </c>
      <c r="O38" s="12"/>
      <c r="P38" s="12">
        <v>379</v>
      </c>
      <c r="Q38" s="12" t="s">
        <v>92</v>
      </c>
      <c r="R38" s="12" t="s">
        <v>104</v>
      </c>
      <c r="S38" s="12" t="s">
        <v>90</v>
      </c>
      <c r="T38" s="12" t="s">
        <v>94</v>
      </c>
      <c r="U38" s="12">
        <v>0</v>
      </c>
      <c r="V38" s="12">
        <v>0</v>
      </c>
      <c r="W38" s="12">
        <v>3</v>
      </c>
    </row>
    <row r="39" spans="1:23" x14ac:dyDescent="0.3">
      <c r="A39">
        <v>40</v>
      </c>
      <c r="B39" t="s">
        <v>38</v>
      </c>
      <c r="C39">
        <v>5131</v>
      </c>
      <c r="E39">
        <v>646056.80000000005</v>
      </c>
      <c r="F39">
        <v>305362.49</v>
      </c>
      <c r="G39" s="12">
        <v>1</v>
      </c>
      <c r="H39" s="12">
        <v>53.69867486519</v>
      </c>
      <c r="I39" s="12">
        <v>0</v>
      </c>
      <c r="J39" s="12">
        <v>0</v>
      </c>
      <c r="K39" s="12">
        <v>0</v>
      </c>
      <c r="L39" s="12">
        <v>60489</v>
      </c>
      <c r="M39" s="12" t="s">
        <v>114</v>
      </c>
      <c r="N39" s="12" t="s">
        <v>87</v>
      </c>
      <c r="O39" s="12"/>
      <c r="P39" s="12">
        <v>719</v>
      </c>
      <c r="Q39" s="12" t="s">
        <v>98</v>
      </c>
      <c r="R39" s="12" t="s">
        <v>99</v>
      </c>
      <c r="S39" s="12" t="s">
        <v>90</v>
      </c>
      <c r="T39" s="12" t="s">
        <v>99</v>
      </c>
      <c r="U39" s="12">
        <v>0</v>
      </c>
      <c r="V39" s="12">
        <v>0</v>
      </c>
      <c r="W39" s="12">
        <v>14</v>
      </c>
    </row>
    <row r="40" spans="1:23" x14ac:dyDescent="0.3">
      <c r="A40">
        <v>41</v>
      </c>
      <c r="B40" t="s">
        <v>39</v>
      </c>
      <c r="C40">
        <v>5132</v>
      </c>
      <c r="E40">
        <v>601808.22</v>
      </c>
      <c r="F40">
        <v>290048.52</v>
      </c>
      <c r="G40" s="12">
        <v>2</v>
      </c>
      <c r="H40" s="12">
        <v>78.533507312279994</v>
      </c>
      <c r="I40" s="12">
        <v>2</v>
      </c>
      <c r="J40" s="12">
        <v>0</v>
      </c>
      <c r="K40" s="12">
        <v>0</v>
      </c>
      <c r="L40" s="12">
        <v>0</v>
      </c>
      <c r="M40" s="12" t="s">
        <v>105</v>
      </c>
      <c r="N40" s="12" t="s">
        <v>87</v>
      </c>
      <c r="O40" s="12"/>
      <c r="P40" s="12">
        <v>423</v>
      </c>
      <c r="Q40" s="12" t="s">
        <v>106</v>
      </c>
      <c r="R40" s="12" t="s">
        <v>107</v>
      </c>
      <c r="S40" s="12" t="s">
        <v>90</v>
      </c>
      <c r="T40" s="12" t="s">
        <v>107</v>
      </c>
      <c r="U40" s="12">
        <v>0</v>
      </c>
      <c r="V40" s="12">
        <v>0</v>
      </c>
      <c r="W40" s="12">
        <v>9</v>
      </c>
    </row>
    <row r="41" spans="1:23" x14ac:dyDescent="0.3">
      <c r="A41">
        <v>42</v>
      </c>
      <c r="B41" t="s">
        <v>40</v>
      </c>
      <c r="C41">
        <v>5132</v>
      </c>
      <c r="E41">
        <v>597822.93000000005</v>
      </c>
      <c r="F41">
        <v>287973.89</v>
      </c>
      <c r="G41" s="12">
        <v>2</v>
      </c>
      <c r="H41" s="12">
        <v>137.7519356395</v>
      </c>
      <c r="I41" s="12">
        <v>2</v>
      </c>
      <c r="J41" s="12">
        <v>0</v>
      </c>
      <c r="K41" s="12">
        <v>0</v>
      </c>
      <c r="L41" s="12">
        <v>0</v>
      </c>
      <c r="M41" s="12" t="s">
        <v>105</v>
      </c>
      <c r="N41" s="12" t="s">
        <v>87</v>
      </c>
      <c r="O41" s="12"/>
      <c r="P41" s="12">
        <v>423</v>
      </c>
      <c r="Q41" s="12" t="s">
        <v>106</v>
      </c>
      <c r="R41" s="12" t="s">
        <v>107</v>
      </c>
      <c r="S41" s="12" t="s">
        <v>90</v>
      </c>
      <c r="T41" s="12" t="s">
        <v>107</v>
      </c>
      <c r="U41" s="12">
        <v>0</v>
      </c>
      <c r="V41" s="12">
        <v>0</v>
      </c>
      <c r="W41" s="12">
        <v>9</v>
      </c>
    </row>
    <row r="42" spans="1:23" x14ac:dyDescent="0.3">
      <c r="A42">
        <v>43</v>
      </c>
      <c r="B42" t="s">
        <v>41</v>
      </c>
      <c r="C42">
        <v>5132</v>
      </c>
      <c r="E42">
        <v>609458.35</v>
      </c>
      <c r="F42">
        <v>297541.8</v>
      </c>
      <c r="G42" s="12">
        <v>3</v>
      </c>
      <c r="H42" s="12">
        <v>27.371495952410001</v>
      </c>
      <c r="I42" s="12">
        <v>2</v>
      </c>
      <c r="J42" s="12">
        <v>0</v>
      </c>
      <c r="K42" s="12">
        <v>0</v>
      </c>
      <c r="L42" s="12">
        <v>0</v>
      </c>
      <c r="M42" s="12" t="s">
        <v>124</v>
      </c>
      <c r="N42" s="12" t="s">
        <v>87</v>
      </c>
      <c r="O42" s="12"/>
      <c r="P42" s="12">
        <v>394</v>
      </c>
      <c r="Q42" s="12" t="s">
        <v>101</v>
      </c>
      <c r="R42" s="12" t="s">
        <v>102</v>
      </c>
      <c r="S42" s="12" t="s">
        <v>90</v>
      </c>
      <c r="T42" s="12" t="s">
        <v>102</v>
      </c>
      <c r="U42" s="12">
        <v>0</v>
      </c>
      <c r="V42" s="12">
        <v>0</v>
      </c>
      <c r="W42" s="12">
        <v>10</v>
      </c>
    </row>
    <row r="43" spans="1:23" x14ac:dyDescent="0.3">
      <c r="A43">
        <v>44</v>
      </c>
      <c r="B43" t="s">
        <v>42</v>
      </c>
      <c r="C43">
        <v>5139</v>
      </c>
      <c r="E43">
        <v>550029.91</v>
      </c>
      <c r="F43">
        <v>264971.81</v>
      </c>
      <c r="G43" s="12">
        <v>6</v>
      </c>
      <c r="H43" s="12">
        <v>4619.0118775604496</v>
      </c>
      <c r="I43" s="12">
        <v>2</v>
      </c>
      <c r="J43" s="12">
        <v>0</v>
      </c>
      <c r="K43" s="12">
        <v>0</v>
      </c>
      <c r="L43" s="12">
        <v>0</v>
      </c>
      <c r="M43" s="12" t="s">
        <v>103</v>
      </c>
      <c r="N43" s="12" t="s">
        <v>87</v>
      </c>
      <c r="O43" s="12"/>
      <c r="P43" s="12">
        <v>379</v>
      </c>
      <c r="Q43" s="12" t="s">
        <v>92</v>
      </c>
      <c r="R43" s="12" t="s">
        <v>104</v>
      </c>
      <c r="S43" s="12" t="s">
        <v>90</v>
      </c>
      <c r="T43" s="12" t="s">
        <v>94</v>
      </c>
      <c r="U43" s="12">
        <v>0</v>
      </c>
      <c r="V43" s="12">
        <v>0</v>
      </c>
      <c r="W43" s="12">
        <v>3</v>
      </c>
    </row>
    <row r="44" spans="1:23" x14ac:dyDescent="0.3">
      <c r="A44">
        <v>45</v>
      </c>
      <c r="B44" t="s">
        <v>43</v>
      </c>
      <c r="C44">
        <v>5002</v>
      </c>
      <c r="E44">
        <v>564144.88</v>
      </c>
      <c r="F44">
        <v>284102.26</v>
      </c>
      <c r="G44" s="12">
        <v>6</v>
      </c>
      <c r="H44" s="12">
        <v>4619.0118775604496</v>
      </c>
      <c r="I44" s="12">
        <v>2</v>
      </c>
      <c r="J44" s="12">
        <v>0</v>
      </c>
      <c r="K44" s="12">
        <v>0</v>
      </c>
      <c r="L44" s="12">
        <v>0</v>
      </c>
      <c r="M44" s="12" t="s">
        <v>103</v>
      </c>
      <c r="N44" s="12" t="s">
        <v>87</v>
      </c>
      <c r="O44" s="12"/>
      <c r="P44" s="12">
        <v>379</v>
      </c>
      <c r="Q44" s="12" t="s">
        <v>92</v>
      </c>
      <c r="R44" s="12" t="s">
        <v>104</v>
      </c>
      <c r="S44" s="12" t="s">
        <v>90</v>
      </c>
      <c r="T44" s="12" t="s">
        <v>94</v>
      </c>
      <c r="U44" s="12">
        <v>0</v>
      </c>
      <c r="V44" s="12">
        <v>0</v>
      </c>
      <c r="W44" s="12">
        <v>3</v>
      </c>
    </row>
    <row r="45" spans="1:23" x14ac:dyDescent="0.3">
      <c r="A45">
        <v>46</v>
      </c>
      <c r="B45" t="s">
        <v>44</v>
      </c>
      <c r="C45">
        <v>5015</v>
      </c>
      <c r="E45">
        <v>561350.30000000005</v>
      </c>
      <c r="F45">
        <v>195004.33</v>
      </c>
      <c r="G45" s="12">
        <v>6</v>
      </c>
      <c r="H45" s="12">
        <v>27593.017402248301</v>
      </c>
      <c r="I45" s="12">
        <v>2</v>
      </c>
      <c r="J45" s="12">
        <v>0</v>
      </c>
      <c r="K45" s="12">
        <v>0</v>
      </c>
      <c r="L45" s="12">
        <v>0</v>
      </c>
      <c r="M45" s="12" t="s">
        <v>91</v>
      </c>
      <c r="N45" s="12" t="s">
        <v>87</v>
      </c>
      <c r="O45" s="12"/>
      <c r="P45" s="12">
        <v>381</v>
      </c>
      <c r="Q45" s="12" t="s">
        <v>92</v>
      </c>
      <c r="R45" s="12" t="s">
        <v>93</v>
      </c>
      <c r="S45" s="12" t="s">
        <v>90</v>
      </c>
      <c r="T45" s="12" t="s">
        <v>94</v>
      </c>
      <c r="U45" s="12">
        <v>468</v>
      </c>
      <c r="V45" s="12">
        <v>6468</v>
      </c>
      <c r="W45" s="12">
        <v>3</v>
      </c>
    </row>
    <row r="46" spans="1:23" x14ac:dyDescent="0.3">
      <c r="A46">
        <v>47</v>
      </c>
      <c r="B46" t="s">
        <v>45</v>
      </c>
      <c r="C46">
        <v>5015</v>
      </c>
      <c r="E46">
        <v>582051.86</v>
      </c>
      <c r="F46">
        <v>215215.85</v>
      </c>
      <c r="G46" s="12">
        <v>6</v>
      </c>
      <c r="H46" s="12">
        <v>27593.017402248301</v>
      </c>
      <c r="I46" s="12">
        <v>2</v>
      </c>
      <c r="J46" s="12">
        <v>0</v>
      </c>
      <c r="K46" s="12">
        <v>0</v>
      </c>
      <c r="L46" s="12">
        <v>0</v>
      </c>
      <c r="M46" s="12" t="s">
        <v>91</v>
      </c>
      <c r="N46" s="12" t="s">
        <v>87</v>
      </c>
      <c r="O46" s="12"/>
      <c r="P46" s="12">
        <v>381</v>
      </c>
      <c r="Q46" s="12" t="s">
        <v>92</v>
      </c>
      <c r="R46" s="12" t="s">
        <v>93</v>
      </c>
      <c r="S46" s="12" t="s">
        <v>90</v>
      </c>
      <c r="T46" s="12" t="s">
        <v>94</v>
      </c>
      <c r="U46" s="12">
        <v>468</v>
      </c>
      <c r="V46" s="12">
        <v>6468</v>
      </c>
      <c r="W46" s="12">
        <v>3</v>
      </c>
    </row>
    <row r="47" spans="1:23" x14ac:dyDescent="0.3">
      <c r="A47">
        <v>48</v>
      </c>
      <c r="B47" t="s">
        <v>46</v>
      </c>
      <c r="C47">
        <v>573</v>
      </c>
      <c r="E47">
        <v>562319.64</v>
      </c>
      <c r="F47">
        <v>320059.93</v>
      </c>
      <c r="G47" s="12">
        <v>5</v>
      </c>
      <c r="H47" s="12">
        <v>15.40372252703</v>
      </c>
      <c r="I47" s="12">
        <v>2</v>
      </c>
      <c r="J47" s="12">
        <v>0</v>
      </c>
      <c r="K47" s="12">
        <v>0</v>
      </c>
      <c r="L47" s="12">
        <v>0</v>
      </c>
      <c r="M47" s="12" t="s">
        <v>125</v>
      </c>
      <c r="N47" s="12" t="s">
        <v>87</v>
      </c>
      <c r="O47" s="12"/>
      <c r="P47" s="12">
        <v>399</v>
      </c>
      <c r="Q47" s="12" t="s">
        <v>109</v>
      </c>
      <c r="R47" s="12" t="s">
        <v>126</v>
      </c>
      <c r="S47" s="12" t="s">
        <v>90</v>
      </c>
      <c r="T47" s="12" t="s">
        <v>94</v>
      </c>
      <c r="U47" s="12">
        <v>0</v>
      </c>
      <c r="V47" s="12">
        <v>0</v>
      </c>
      <c r="W47" s="12">
        <v>5</v>
      </c>
    </row>
    <row r="48" spans="1:23" x14ac:dyDescent="0.3">
      <c r="A48">
        <v>49</v>
      </c>
      <c r="B48" t="s">
        <v>47</v>
      </c>
      <c r="C48">
        <v>5136</v>
      </c>
      <c r="E48">
        <v>561236.04</v>
      </c>
      <c r="F48">
        <v>311059.82</v>
      </c>
      <c r="G48" s="12">
        <v>5</v>
      </c>
      <c r="H48" s="12">
        <v>72.166374851650005</v>
      </c>
      <c r="I48" s="12">
        <v>2</v>
      </c>
      <c r="J48" s="12">
        <v>0</v>
      </c>
      <c r="K48" s="12">
        <v>0</v>
      </c>
      <c r="L48" s="12">
        <v>0</v>
      </c>
      <c r="M48" s="12" t="s">
        <v>127</v>
      </c>
      <c r="N48" s="12" t="s">
        <v>87</v>
      </c>
      <c r="O48" s="12"/>
      <c r="P48" s="12">
        <v>400</v>
      </c>
      <c r="Q48" s="12" t="s">
        <v>109</v>
      </c>
      <c r="R48" s="12" t="s">
        <v>126</v>
      </c>
      <c r="S48" s="12" t="s">
        <v>90</v>
      </c>
      <c r="T48" s="12" t="s">
        <v>94</v>
      </c>
      <c r="U48" s="12">
        <v>0</v>
      </c>
      <c r="V48" s="12">
        <v>0</v>
      </c>
      <c r="W48" s="12">
        <v>5</v>
      </c>
    </row>
    <row r="49" spans="1:23" x14ac:dyDescent="0.3">
      <c r="A49">
        <v>50</v>
      </c>
      <c r="B49" t="s">
        <v>48</v>
      </c>
      <c r="C49">
        <v>5010</v>
      </c>
      <c r="E49">
        <v>560291</v>
      </c>
      <c r="F49">
        <v>303323.46000000002</v>
      </c>
      <c r="G49" s="12">
        <v>5</v>
      </c>
      <c r="H49" s="12">
        <v>0.33651035153999997</v>
      </c>
      <c r="I49" s="12">
        <v>2</v>
      </c>
      <c r="J49" s="12">
        <v>0</v>
      </c>
      <c r="K49" s="12">
        <v>0</v>
      </c>
      <c r="L49" s="12">
        <v>0</v>
      </c>
      <c r="M49" s="12" t="s">
        <v>128</v>
      </c>
      <c r="N49" s="12" t="s">
        <v>87</v>
      </c>
      <c r="O49" s="12"/>
      <c r="P49" s="12">
        <v>398</v>
      </c>
      <c r="Q49" s="12" t="s">
        <v>109</v>
      </c>
      <c r="R49" s="12" t="s">
        <v>126</v>
      </c>
      <c r="S49" s="12" t="s">
        <v>90</v>
      </c>
      <c r="T49" s="12" t="s">
        <v>94</v>
      </c>
      <c r="U49" s="12">
        <v>0</v>
      </c>
      <c r="V49" s="12">
        <v>0</v>
      </c>
      <c r="W49" s="12">
        <v>5</v>
      </c>
    </row>
    <row r="50" spans="1:23" x14ac:dyDescent="0.3">
      <c r="A50">
        <v>51</v>
      </c>
      <c r="B50" t="s">
        <v>49</v>
      </c>
      <c r="C50">
        <v>5002</v>
      </c>
      <c r="E50">
        <v>557470.62</v>
      </c>
      <c r="F50">
        <v>287473.96999999997</v>
      </c>
      <c r="G50" s="12">
        <v>6</v>
      </c>
      <c r="H50" s="12">
        <v>4619.0118775604496</v>
      </c>
      <c r="I50" s="12">
        <v>2</v>
      </c>
      <c r="J50" s="12">
        <v>0</v>
      </c>
      <c r="K50" s="12">
        <v>0</v>
      </c>
      <c r="L50" s="12">
        <v>0</v>
      </c>
      <c r="M50" s="12" t="s">
        <v>103</v>
      </c>
      <c r="N50" s="12" t="s">
        <v>87</v>
      </c>
      <c r="O50" s="12"/>
      <c r="P50" s="12">
        <v>379</v>
      </c>
      <c r="Q50" s="12" t="s">
        <v>92</v>
      </c>
      <c r="R50" s="12" t="s">
        <v>104</v>
      </c>
      <c r="S50" s="12" t="s">
        <v>90</v>
      </c>
      <c r="T50" s="12" t="s">
        <v>94</v>
      </c>
      <c r="U50" s="12">
        <v>0</v>
      </c>
      <c r="V50" s="12">
        <v>0</v>
      </c>
      <c r="W50" s="12">
        <v>3</v>
      </c>
    </row>
    <row r="51" spans="1:23" x14ac:dyDescent="0.3">
      <c r="A51">
        <v>29</v>
      </c>
      <c r="B51" t="s">
        <v>27</v>
      </c>
      <c r="G51" s="12">
        <v>6</v>
      </c>
      <c r="H51" s="12">
        <v>4619.0118775604496</v>
      </c>
      <c r="I51" s="12">
        <v>2</v>
      </c>
      <c r="J51" s="12">
        <v>0</v>
      </c>
      <c r="K51" s="12">
        <v>0</v>
      </c>
      <c r="L51" s="12">
        <v>0</v>
      </c>
      <c r="M51" s="12" t="s">
        <v>103</v>
      </c>
      <c r="N51" s="12" t="s">
        <v>87</v>
      </c>
      <c r="O51" s="12"/>
      <c r="P51" s="12">
        <v>379</v>
      </c>
      <c r="Q51" s="12" t="s">
        <v>92</v>
      </c>
      <c r="R51" s="12" t="s">
        <v>104</v>
      </c>
      <c r="S51" s="12" t="s">
        <v>90</v>
      </c>
      <c r="T51" s="12" t="s">
        <v>94</v>
      </c>
      <c r="U51" s="12">
        <v>0</v>
      </c>
      <c r="V51" s="12">
        <v>0</v>
      </c>
      <c r="W51" s="12"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17DD-99B5-4E3A-B27C-625B6BF786E2}">
  <dimension ref="A1:E545"/>
  <sheetViews>
    <sheetView tabSelected="1" workbookViewId="0"/>
  </sheetViews>
  <sheetFormatPr defaultRowHeight="14.4" x14ac:dyDescent="0.3"/>
  <sheetData>
    <row r="1" spans="1:5" x14ac:dyDescent="0.3">
      <c r="A1" s="9" t="s">
        <v>54</v>
      </c>
      <c r="B1" t="s">
        <v>157</v>
      </c>
      <c r="C1" t="s">
        <v>151</v>
      </c>
      <c r="D1" t="s">
        <v>158</v>
      </c>
      <c r="E1" t="s">
        <v>152</v>
      </c>
    </row>
    <row r="2" spans="1:5" x14ac:dyDescent="0.3">
      <c r="A2">
        <f>Closest_5_Trips!A3</f>
        <v>501</v>
      </c>
      <c r="B2">
        <f>Closest_5_Trips!B3</f>
        <v>573</v>
      </c>
      <c r="C2" s="1">
        <f ca="1">Closest_5_Trips!G3</f>
        <v>100</v>
      </c>
      <c r="D2" t="str">
        <f>IF(E2="","",INDEX(Closest_5_Trips!B3:F3,MATCH(Output!E2,Closest_5_Trips!G3:K3,0)))</f>
        <v/>
      </c>
      <c r="E2" t="str">
        <f>IF(SUM(Closest_5_Trips!H3:K3)=0,"",MAX(Closest_5_Trips!H3:K3))</f>
        <v/>
      </c>
    </row>
    <row r="3" spans="1:5" x14ac:dyDescent="0.3">
      <c r="A3">
        <f>Closest_5_Trips!A4</f>
        <v>502</v>
      </c>
      <c r="B3">
        <f>Closest_5_Trips!B4</f>
        <v>573</v>
      </c>
      <c r="C3" s="1">
        <f ca="1">Closest_5_Trips!G4</f>
        <v>100</v>
      </c>
      <c r="D3" t="str">
        <f>IF(E3="","",INDEX(Closest_5_Trips!B4:F4,MATCH(Output!E3,Closest_5_Trips!G4:K4,0)))</f>
        <v/>
      </c>
      <c r="E3" t="str">
        <f>IF(SUM(Closest_5_Trips!H4:K4)=0,"",MAX(Closest_5_Trips!H4:K4))</f>
        <v/>
      </c>
    </row>
    <row r="4" spans="1:5" x14ac:dyDescent="0.3">
      <c r="A4">
        <f>Closest_5_Trips!A5</f>
        <v>504</v>
      </c>
      <c r="B4">
        <f>Closest_5_Trips!B5</f>
        <v>573</v>
      </c>
      <c r="C4" s="1">
        <f ca="1">Closest_5_Trips!G5</f>
        <v>100</v>
      </c>
      <c r="D4" t="str">
        <f>IF(E4="","",INDEX(Closest_5_Trips!B5:F5,MATCH(Output!E4,Closest_5_Trips!G5:K5,0)))</f>
        <v/>
      </c>
      <c r="E4" t="str">
        <f>IF(SUM(Closest_5_Trips!H5:K5)=0,"",MAX(Closest_5_Trips!H5:K5))</f>
        <v/>
      </c>
    </row>
    <row r="5" spans="1:5" x14ac:dyDescent="0.3">
      <c r="A5">
        <f>Closest_5_Trips!A6</f>
        <v>505</v>
      </c>
      <c r="B5">
        <f>Closest_5_Trips!B6</f>
        <v>573</v>
      </c>
      <c r="C5" s="1">
        <f ca="1">Closest_5_Trips!G6</f>
        <v>100</v>
      </c>
      <c r="D5" t="str">
        <f>IF(E5="","",INDEX(Closest_5_Trips!B6:F6,MATCH(Output!E5,Closest_5_Trips!G6:K6,0)))</f>
        <v/>
      </c>
      <c r="E5" t="str">
        <f>IF(SUM(Closest_5_Trips!H6:K6)=0,"",MAX(Closest_5_Trips!H6:K6))</f>
        <v/>
      </c>
    </row>
    <row r="6" spans="1:5" x14ac:dyDescent="0.3">
      <c r="A6">
        <f>Closest_5_Trips!A7</f>
        <v>506</v>
      </c>
      <c r="B6">
        <f>Closest_5_Trips!B7</f>
        <v>573</v>
      </c>
      <c r="C6" s="1">
        <f ca="1">Closest_5_Trips!G7</f>
        <v>100</v>
      </c>
      <c r="D6" t="str">
        <f>IF(E6="","",INDEX(Closest_5_Trips!B7:F7,MATCH(Output!E6,Closest_5_Trips!G7:K7,0)))</f>
        <v/>
      </c>
      <c r="E6" t="str">
        <f>IF(SUM(Closest_5_Trips!H7:K7)=0,"",MAX(Closest_5_Trips!H7:K7))</f>
        <v/>
      </c>
    </row>
    <row r="7" spans="1:5" x14ac:dyDescent="0.3">
      <c r="A7">
        <f>Closest_5_Trips!A8</f>
        <v>509</v>
      </c>
      <c r="B7">
        <f>Closest_5_Trips!B8</f>
        <v>573</v>
      </c>
      <c r="C7" s="1">
        <f ca="1">Closest_5_Trips!G8</f>
        <v>100</v>
      </c>
      <c r="D7" t="str">
        <f>IF(E7="","",INDEX(Closest_5_Trips!B8:F8,MATCH(Output!E7,Closest_5_Trips!G8:K8,0)))</f>
        <v/>
      </c>
      <c r="E7" t="str">
        <f>IF(SUM(Closest_5_Trips!H8:K8)=0,"",MAX(Closest_5_Trips!H8:K8))</f>
        <v/>
      </c>
    </row>
    <row r="8" spans="1:5" x14ac:dyDescent="0.3">
      <c r="A8">
        <f>Closest_5_Trips!A9</f>
        <v>511</v>
      </c>
      <c r="B8">
        <f>Closest_5_Trips!B9</f>
        <v>573</v>
      </c>
      <c r="C8" s="1">
        <f ca="1">Closest_5_Trips!G9</f>
        <v>100</v>
      </c>
      <c r="D8" t="str">
        <f>IF(E8="","",INDEX(Closest_5_Trips!B9:F9,MATCH(Output!E8,Closest_5_Trips!G9:K9,0)))</f>
        <v/>
      </c>
      <c r="E8" t="str">
        <f>IF(SUM(Closest_5_Trips!H9:K9)=0,"",MAX(Closest_5_Trips!H9:K9))</f>
        <v/>
      </c>
    </row>
    <row r="9" spans="1:5" x14ac:dyDescent="0.3">
      <c r="A9">
        <f>Closest_5_Trips!A10</f>
        <v>512</v>
      </c>
      <c r="B9">
        <f>Closest_5_Trips!B10</f>
        <v>573</v>
      </c>
      <c r="C9" s="1">
        <f ca="1">Closest_5_Trips!G10</f>
        <v>100</v>
      </c>
      <c r="D9" t="str">
        <f>IF(E9="","",INDEX(Closest_5_Trips!B10:F10,MATCH(Output!E9,Closest_5_Trips!G10:K10,0)))</f>
        <v/>
      </c>
      <c r="E9" t="str">
        <f>IF(SUM(Closest_5_Trips!H10:K10)=0,"",MAX(Closest_5_Trips!H10:K10))</f>
        <v/>
      </c>
    </row>
    <row r="10" spans="1:5" x14ac:dyDescent="0.3">
      <c r="A10">
        <f>Closest_5_Trips!A11</f>
        <v>513</v>
      </c>
      <c r="B10">
        <f>Closest_5_Trips!B11</f>
        <v>573</v>
      </c>
      <c r="C10" s="1">
        <f ca="1">Closest_5_Trips!G11</f>
        <v>100</v>
      </c>
      <c r="D10" t="str">
        <f>IF(E10="","",INDEX(Closest_5_Trips!B11:F11,MATCH(Output!E10,Closest_5_Trips!G11:K11,0)))</f>
        <v/>
      </c>
      <c r="E10" t="str">
        <f>IF(SUM(Closest_5_Trips!H11:K11)=0,"",MAX(Closest_5_Trips!H11:K11))</f>
        <v/>
      </c>
    </row>
    <row r="11" spans="1:5" x14ac:dyDescent="0.3">
      <c r="A11">
        <f>Closest_5_Trips!A12</f>
        <v>514</v>
      </c>
      <c r="B11">
        <f>Closest_5_Trips!B12</f>
        <v>573</v>
      </c>
      <c r="C11" s="1">
        <f ca="1">Closest_5_Trips!G12</f>
        <v>100</v>
      </c>
      <c r="D11" t="str">
        <f>IF(E11="","",INDEX(Closest_5_Trips!B12:F12,MATCH(Output!E11,Closest_5_Trips!G12:K12,0)))</f>
        <v/>
      </c>
      <c r="E11" t="str">
        <f>IF(SUM(Closest_5_Trips!H12:K12)=0,"",MAX(Closest_5_Trips!H12:K12))</f>
        <v/>
      </c>
    </row>
    <row r="12" spans="1:5" x14ac:dyDescent="0.3">
      <c r="A12">
        <f>Closest_5_Trips!A13</f>
        <v>515</v>
      </c>
      <c r="B12">
        <f>Closest_5_Trips!B13</f>
        <v>573</v>
      </c>
      <c r="C12" s="1">
        <f ca="1">Closest_5_Trips!G13</f>
        <v>100</v>
      </c>
      <c r="D12" t="str">
        <f>IF(E12="","",INDEX(Closest_5_Trips!B13:F13,MATCH(Output!E12,Closest_5_Trips!G13:K13,0)))</f>
        <v/>
      </c>
      <c r="E12" t="str">
        <f>IF(SUM(Closest_5_Trips!H13:K13)=0,"",MAX(Closest_5_Trips!H13:K13))</f>
        <v/>
      </c>
    </row>
    <row r="13" spans="1:5" x14ac:dyDescent="0.3">
      <c r="A13">
        <f>Closest_5_Trips!A14</f>
        <v>516</v>
      </c>
      <c r="B13">
        <f>Closest_5_Trips!B14</f>
        <v>573</v>
      </c>
      <c r="C13" s="1">
        <f ca="1">Closest_5_Trips!G14</f>
        <v>100</v>
      </c>
      <c r="D13" t="str">
        <f>IF(E13="","",INDEX(Closest_5_Trips!B14:F14,MATCH(Output!E13,Closest_5_Trips!G14:K14,0)))</f>
        <v/>
      </c>
      <c r="E13" t="str">
        <f>IF(SUM(Closest_5_Trips!H14:K14)=0,"",MAX(Closest_5_Trips!H14:K14))</f>
        <v/>
      </c>
    </row>
    <row r="14" spans="1:5" x14ac:dyDescent="0.3">
      <c r="A14">
        <f>Closest_5_Trips!A15</f>
        <v>517</v>
      </c>
      <c r="B14">
        <f>Closest_5_Trips!B15</f>
        <v>573</v>
      </c>
      <c r="C14" s="1">
        <f ca="1">Closest_5_Trips!G15</f>
        <v>100</v>
      </c>
      <c r="D14" t="str">
        <f>IF(E14="","",INDEX(Closest_5_Trips!B15:F15,MATCH(Output!E14,Closest_5_Trips!G15:K15,0)))</f>
        <v/>
      </c>
      <c r="E14" t="str">
        <f>IF(SUM(Closest_5_Trips!H15:K15)=0,"",MAX(Closest_5_Trips!H15:K15))</f>
        <v/>
      </c>
    </row>
    <row r="15" spans="1:5" x14ac:dyDescent="0.3">
      <c r="A15">
        <f>Closest_5_Trips!A16</f>
        <v>519</v>
      </c>
      <c r="B15">
        <f>Closest_5_Trips!B16</f>
        <v>573</v>
      </c>
      <c r="C15" s="1">
        <f ca="1">Closest_5_Trips!G16</f>
        <v>100</v>
      </c>
      <c r="D15" t="str">
        <f>IF(E15="","",INDEX(Closest_5_Trips!B16:F16,MATCH(Output!E15,Closest_5_Trips!G16:K16,0)))</f>
        <v/>
      </c>
      <c r="E15" t="str">
        <f>IF(SUM(Closest_5_Trips!H16:K16)=0,"",MAX(Closest_5_Trips!H16:K16))</f>
        <v/>
      </c>
    </row>
    <row r="16" spans="1:5" x14ac:dyDescent="0.3">
      <c r="A16">
        <f>Closest_5_Trips!A17</f>
        <v>520</v>
      </c>
      <c r="B16">
        <f>Closest_5_Trips!B17</f>
        <v>573</v>
      </c>
      <c r="C16" s="1">
        <f ca="1">Closest_5_Trips!G17</f>
        <v>100</v>
      </c>
      <c r="D16" t="str">
        <f>IF(E16="","",INDEX(Closest_5_Trips!B17:F17,MATCH(Output!E16,Closest_5_Trips!G17:K17,0)))</f>
        <v/>
      </c>
      <c r="E16" t="str">
        <f>IF(SUM(Closest_5_Trips!H17:K17)=0,"",MAX(Closest_5_Trips!H17:K17))</f>
        <v/>
      </c>
    </row>
    <row r="17" spans="1:5" x14ac:dyDescent="0.3">
      <c r="A17">
        <f>Closest_5_Trips!A18</f>
        <v>521</v>
      </c>
      <c r="B17">
        <f>Closest_5_Trips!B18</f>
        <v>573</v>
      </c>
      <c r="C17" s="1">
        <f ca="1">Closest_5_Trips!G18</f>
        <v>100</v>
      </c>
      <c r="D17" t="str">
        <f>IF(E17="","",INDEX(Closest_5_Trips!B18:F18,MATCH(Output!E17,Closest_5_Trips!G18:K18,0)))</f>
        <v/>
      </c>
      <c r="E17" t="str">
        <f>IF(SUM(Closest_5_Trips!H18:K18)=0,"",MAX(Closest_5_Trips!H18:K18))</f>
        <v/>
      </c>
    </row>
    <row r="18" spans="1:5" x14ac:dyDescent="0.3">
      <c r="A18">
        <f>Closest_5_Trips!A19</f>
        <v>523</v>
      </c>
      <c r="B18">
        <f>Closest_5_Trips!B19</f>
        <v>573</v>
      </c>
      <c r="C18" s="1">
        <f ca="1">Closest_5_Trips!G19</f>
        <v>100</v>
      </c>
      <c r="D18" t="str">
        <f>IF(E18="","",INDEX(Closest_5_Trips!B19:F19,MATCH(Output!E18,Closest_5_Trips!G19:K19,0)))</f>
        <v/>
      </c>
      <c r="E18" t="str">
        <f>IF(SUM(Closest_5_Trips!H19:K19)=0,"",MAX(Closest_5_Trips!H19:K19))</f>
        <v/>
      </c>
    </row>
    <row r="19" spans="1:5" x14ac:dyDescent="0.3">
      <c r="A19">
        <f>Closest_5_Trips!A20</f>
        <v>524</v>
      </c>
      <c r="B19">
        <f>Closest_5_Trips!B20</f>
        <v>573</v>
      </c>
      <c r="C19" s="1">
        <f ca="1">Closest_5_Trips!G20</f>
        <v>100</v>
      </c>
      <c r="D19" t="str">
        <f>IF(E19="","",INDEX(Closest_5_Trips!B20:F20,MATCH(Output!E19,Closest_5_Trips!G20:K20,0)))</f>
        <v/>
      </c>
      <c r="E19" t="str">
        <f>IF(SUM(Closest_5_Trips!H20:K20)=0,"",MAX(Closest_5_Trips!H20:K20))</f>
        <v/>
      </c>
    </row>
    <row r="20" spans="1:5" x14ac:dyDescent="0.3">
      <c r="A20">
        <f>Closest_5_Trips!A21</f>
        <v>525</v>
      </c>
      <c r="B20">
        <f>Closest_5_Trips!B21</f>
        <v>573</v>
      </c>
      <c r="C20" s="1">
        <f ca="1">Closest_5_Trips!G21</f>
        <v>100</v>
      </c>
      <c r="D20" t="str">
        <f>IF(E20="","",INDEX(Closest_5_Trips!B21:F21,MATCH(Output!E20,Closest_5_Trips!G21:K21,0)))</f>
        <v/>
      </c>
      <c r="E20" t="str">
        <f>IF(SUM(Closest_5_Trips!H21:K21)=0,"",MAX(Closest_5_Trips!H21:K21))</f>
        <v/>
      </c>
    </row>
    <row r="21" spans="1:5" x14ac:dyDescent="0.3">
      <c r="A21">
        <f>Closest_5_Trips!A22</f>
        <v>526</v>
      </c>
      <c r="B21">
        <f>Closest_5_Trips!B22</f>
        <v>573</v>
      </c>
      <c r="C21" s="1">
        <f ca="1">Closest_5_Trips!G22</f>
        <v>100</v>
      </c>
      <c r="D21" t="str">
        <f>IF(E21="","",INDEX(Closest_5_Trips!B22:F22,MATCH(Output!E21,Closest_5_Trips!G22:K22,0)))</f>
        <v/>
      </c>
      <c r="E21" t="str">
        <f>IF(SUM(Closest_5_Trips!H22:K22)=0,"",MAX(Closest_5_Trips!H22:K22))</f>
        <v/>
      </c>
    </row>
    <row r="22" spans="1:5" x14ac:dyDescent="0.3">
      <c r="A22">
        <f>Closest_5_Trips!A23</f>
        <v>527</v>
      </c>
      <c r="B22">
        <f>Closest_5_Trips!B23</f>
        <v>573</v>
      </c>
      <c r="C22" s="1">
        <f ca="1">Closest_5_Trips!G23</f>
        <v>100</v>
      </c>
      <c r="D22" t="str">
        <f>IF(E22="","",INDEX(Closest_5_Trips!B23:F23,MATCH(Output!E22,Closest_5_Trips!G23:K23,0)))</f>
        <v/>
      </c>
      <c r="E22" t="str">
        <f>IF(SUM(Closest_5_Trips!H23:K23)=0,"",MAX(Closest_5_Trips!H23:K23))</f>
        <v/>
      </c>
    </row>
    <row r="23" spans="1:5" x14ac:dyDescent="0.3">
      <c r="A23">
        <f>Closest_5_Trips!A24</f>
        <v>528</v>
      </c>
      <c r="B23">
        <f>Closest_5_Trips!B24</f>
        <v>573</v>
      </c>
      <c r="C23" s="1">
        <f ca="1">Closest_5_Trips!G24</f>
        <v>100</v>
      </c>
      <c r="D23" t="str">
        <f>IF(E23="","",INDEX(Closest_5_Trips!B24:F24,MATCH(Output!E23,Closest_5_Trips!G24:K24,0)))</f>
        <v/>
      </c>
      <c r="E23" t="str">
        <f>IF(SUM(Closest_5_Trips!H24:K24)=0,"",MAX(Closest_5_Trips!H24:K24))</f>
        <v/>
      </c>
    </row>
    <row r="24" spans="1:5" x14ac:dyDescent="0.3">
      <c r="A24">
        <f>Closest_5_Trips!A25</f>
        <v>531</v>
      </c>
      <c r="B24">
        <f>Closest_5_Trips!B25</f>
        <v>573</v>
      </c>
      <c r="C24" s="1">
        <f ca="1">Closest_5_Trips!G25</f>
        <v>100</v>
      </c>
      <c r="D24" t="str">
        <f>IF(E24="","",INDEX(Closest_5_Trips!B25:F25,MATCH(Output!E24,Closest_5_Trips!G25:K25,0)))</f>
        <v/>
      </c>
      <c r="E24" t="str">
        <f>IF(SUM(Closest_5_Trips!H25:K25)=0,"",MAX(Closest_5_Trips!H25:K25))</f>
        <v/>
      </c>
    </row>
    <row r="25" spans="1:5" x14ac:dyDescent="0.3">
      <c r="A25">
        <f>Closest_5_Trips!A26</f>
        <v>532</v>
      </c>
      <c r="B25">
        <f>Closest_5_Trips!B26</f>
        <v>573</v>
      </c>
      <c r="C25" s="1">
        <f ca="1">Closest_5_Trips!G26</f>
        <v>100</v>
      </c>
      <c r="D25" t="str">
        <f>IF(E25="","",INDEX(Closest_5_Trips!B26:F26,MATCH(Output!E25,Closest_5_Trips!G26:K26,0)))</f>
        <v/>
      </c>
      <c r="E25" t="str">
        <f>IF(SUM(Closest_5_Trips!H26:K26)=0,"",MAX(Closest_5_Trips!H26:K26))</f>
        <v/>
      </c>
    </row>
    <row r="26" spans="1:5" x14ac:dyDescent="0.3">
      <c r="A26">
        <f>Closest_5_Trips!A27</f>
        <v>533</v>
      </c>
      <c r="B26">
        <f>Closest_5_Trips!B27</f>
        <v>573</v>
      </c>
      <c r="C26" s="1">
        <f ca="1">Closest_5_Trips!G27</f>
        <v>100</v>
      </c>
      <c r="D26" t="str">
        <f>IF(E26="","",INDEX(Closest_5_Trips!B27:F27,MATCH(Output!E26,Closest_5_Trips!G27:K27,0)))</f>
        <v/>
      </c>
      <c r="E26" t="str">
        <f>IF(SUM(Closest_5_Trips!H27:K27)=0,"",MAX(Closest_5_Trips!H27:K27))</f>
        <v/>
      </c>
    </row>
    <row r="27" spans="1:5" x14ac:dyDescent="0.3">
      <c r="A27">
        <f>Closest_5_Trips!A28</f>
        <v>534</v>
      </c>
      <c r="B27">
        <f>Closest_5_Trips!B28</f>
        <v>573</v>
      </c>
      <c r="C27" s="1">
        <f ca="1">Closest_5_Trips!G28</f>
        <v>100</v>
      </c>
      <c r="D27" t="str">
        <f>IF(E27="","",INDEX(Closest_5_Trips!B28:F28,MATCH(Output!E27,Closest_5_Trips!G28:K28,0)))</f>
        <v/>
      </c>
      <c r="E27" t="str">
        <f>IF(SUM(Closest_5_Trips!H28:K28)=0,"",MAX(Closest_5_Trips!H28:K28))</f>
        <v/>
      </c>
    </row>
    <row r="28" spans="1:5" x14ac:dyDescent="0.3">
      <c r="A28">
        <f>Closest_5_Trips!A29</f>
        <v>535</v>
      </c>
      <c r="B28">
        <f>Closest_5_Trips!B29</f>
        <v>573</v>
      </c>
      <c r="C28" s="1">
        <f ca="1">Closest_5_Trips!G29</f>
        <v>100</v>
      </c>
      <c r="D28" t="str">
        <f>IF(E28="","",INDEX(Closest_5_Trips!B29:F29,MATCH(Output!E28,Closest_5_Trips!G29:K29,0)))</f>
        <v/>
      </c>
      <c r="E28" t="str">
        <f>IF(SUM(Closest_5_Trips!H29:K29)=0,"",MAX(Closest_5_Trips!H29:K29))</f>
        <v/>
      </c>
    </row>
    <row r="29" spans="1:5" x14ac:dyDescent="0.3">
      <c r="A29">
        <f>Closest_5_Trips!A30</f>
        <v>536</v>
      </c>
      <c r="B29">
        <f>Closest_5_Trips!B30</f>
        <v>573</v>
      </c>
      <c r="C29" s="1">
        <f ca="1">Closest_5_Trips!G30</f>
        <v>100</v>
      </c>
      <c r="D29" t="str">
        <f>IF(E29="","",INDEX(Closest_5_Trips!B30:F30,MATCH(Output!E29,Closest_5_Trips!G30:K30,0)))</f>
        <v/>
      </c>
      <c r="E29" t="str">
        <f>IF(SUM(Closest_5_Trips!H30:K30)=0,"",MAX(Closest_5_Trips!H30:K30))</f>
        <v/>
      </c>
    </row>
    <row r="30" spans="1:5" x14ac:dyDescent="0.3">
      <c r="A30">
        <f>Closest_5_Trips!A31</f>
        <v>537</v>
      </c>
      <c r="B30">
        <f>Closest_5_Trips!B31</f>
        <v>573</v>
      </c>
      <c r="C30" s="1">
        <f ca="1">Closest_5_Trips!G31</f>
        <v>100</v>
      </c>
      <c r="D30" t="str">
        <f>IF(E30="","",INDEX(Closest_5_Trips!B31:F31,MATCH(Output!E30,Closest_5_Trips!G31:K31,0)))</f>
        <v/>
      </c>
      <c r="E30" t="str">
        <f>IF(SUM(Closest_5_Trips!H31:K31)=0,"",MAX(Closest_5_Trips!H31:K31))</f>
        <v/>
      </c>
    </row>
    <row r="31" spans="1:5" x14ac:dyDescent="0.3">
      <c r="A31">
        <f>Closest_5_Trips!A32</f>
        <v>538</v>
      </c>
      <c r="B31">
        <f>Closest_5_Trips!B32</f>
        <v>573</v>
      </c>
      <c r="C31" s="1">
        <f ca="1">Closest_5_Trips!G32</f>
        <v>100</v>
      </c>
      <c r="D31" t="str">
        <f>IF(E31="","",INDEX(Closest_5_Trips!B32:F32,MATCH(Output!E31,Closest_5_Trips!G32:K32,0)))</f>
        <v/>
      </c>
      <c r="E31" t="str">
        <f>IF(SUM(Closest_5_Trips!H32:K32)=0,"",MAX(Closest_5_Trips!H32:K32))</f>
        <v/>
      </c>
    </row>
    <row r="32" spans="1:5" x14ac:dyDescent="0.3">
      <c r="A32">
        <f>Closest_5_Trips!A33</f>
        <v>539</v>
      </c>
      <c r="B32">
        <f>Closest_5_Trips!B33</f>
        <v>573</v>
      </c>
      <c r="C32" s="1">
        <f ca="1">Closest_5_Trips!G33</f>
        <v>100</v>
      </c>
      <c r="D32" t="str">
        <f>IF(E32="","",INDEX(Closest_5_Trips!B33:F33,MATCH(Output!E32,Closest_5_Trips!G33:K33,0)))</f>
        <v/>
      </c>
      <c r="E32" t="str">
        <f>IF(SUM(Closest_5_Trips!H33:K33)=0,"",MAX(Closest_5_Trips!H33:K33))</f>
        <v/>
      </c>
    </row>
    <row r="33" spans="1:5" x14ac:dyDescent="0.3">
      <c r="A33">
        <f>Closest_5_Trips!A34</f>
        <v>540</v>
      </c>
      <c r="B33">
        <f>Closest_5_Trips!B34</f>
        <v>573</v>
      </c>
      <c r="C33" s="1">
        <f ca="1">Closest_5_Trips!G34</f>
        <v>100</v>
      </c>
      <c r="D33" t="str">
        <f>IF(E33="","",INDEX(Closest_5_Trips!B34:F34,MATCH(Output!E33,Closest_5_Trips!G34:K34,0)))</f>
        <v/>
      </c>
      <c r="E33" t="str">
        <f>IF(SUM(Closest_5_Trips!H34:K34)=0,"",MAX(Closest_5_Trips!H34:K34))</f>
        <v/>
      </c>
    </row>
    <row r="34" spans="1:5" x14ac:dyDescent="0.3">
      <c r="A34">
        <f>Closest_5_Trips!A35</f>
        <v>541</v>
      </c>
      <c r="B34">
        <f>Closest_5_Trips!B35</f>
        <v>573</v>
      </c>
      <c r="C34" s="1">
        <f ca="1">Closest_5_Trips!G35</f>
        <v>100</v>
      </c>
      <c r="D34" t="str">
        <f>IF(E34="","",INDEX(Closest_5_Trips!B35:F35,MATCH(Output!E34,Closest_5_Trips!G35:K35,0)))</f>
        <v/>
      </c>
      <c r="E34" t="str">
        <f>IF(SUM(Closest_5_Trips!H35:K35)=0,"",MAX(Closest_5_Trips!H35:K35))</f>
        <v/>
      </c>
    </row>
    <row r="35" spans="1:5" x14ac:dyDescent="0.3">
      <c r="A35">
        <f>Closest_5_Trips!A36</f>
        <v>542</v>
      </c>
      <c r="B35">
        <f>Closest_5_Trips!B36</f>
        <v>573</v>
      </c>
      <c r="C35" s="1">
        <f ca="1">Closest_5_Trips!G36</f>
        <v>100</v>
      </c>
      <c r="D35" t="str">
        <f>IF(E35="","",INDEX(Closest_5_Trips!B36:F36,MATCH(Output!E35,Closest_5_Trips!G36:K36,0)))</f>
        <v/>
      </c>
      <c r="E35" t="str">
        <f>IF(SUM(Closest_5_Trips!H36:K36)=0,"",MAX(Closest_5_Trips!H36:K36))</f>
        <v/>
      </c>
    </row>
    <row r="36" spans="1:5" x14ac:dyDescent="0.3">
      <c r="A36">
        <f>Closest_5_Trips!A37</f>
        <v>543</v>
      </c>
      <c r="B36">
        <f>Closest_5_Trips!B37</f>
        <v>573</v>
      </c>
      <c r="C36" s="1">
        <f ca="1">Closest_5_Trips!G37</f>
        <v>100</v>
      </c>
      <c r="D36" t="str">
        <f>IF(E36="","",INDEX(Closest_5_Trips!B37:F37,MATCH(Output!E36,Closest_5_Trips!G37:K37,0)))</f>
        <v/>
      </c>
      <c r="E36" t="str">
        <f>IF(SUM(Closest_5_Trips!H37:K37)=0,"",MAX(Closest_5_Trips!H37:K37))</f>
        <v/>
      </c>
    </row>
    <row r="37" spans="1:5" x14ac:dyDescent="0.3">
      <c r="A37">
        <f>Closest_5_Trips!A38</f>
        <v>544</v>
      </c>
      <c r="B37">
        <f>Closest_5_Trips!B38</f>
        <v>573</v>
      </c>
      <c r="C37" s="1">
        <f ca="1">Closest_5_Trips!G38</f>
        <v>100</v>
      </c>
      <c r="D37" t="str">
        <f>IF(E37="","",INDEX(Closest_5_Trips!B38:F38,MATCH(Output!E37,Closest_5_Trips!G38:K38,0)))</f>
        <v/>
      </c>
      <c r="E37" t="str">
        <f>IF(SUM(Closest_5_Trips!H38:K38)=0,"",MAX(Closest_5_Trips!H38:K38))</f>
        <v/>
      </c>
    </row>
    <row r="38" spans="1:5" x14ac:dyDescent="0.3">
      <c r="A38">
        <f>Closest_5_Trips!A39</f>
        <v>545</v>
      </c>
      <c r="B38">
        <f>Closest_5_Trips!B39</f>
        <v>573</v>
      </c>
      <c r="C38" s="1">
        <f ca="1">Closest_5_Trips!G39</f>
        <v>100</v>
      </c>
      <c r="D38" t="str">
        <f>IF(E38="","",INDEX(Closest_5_Trips!B39:F39,MATCH(Output!E38,Closest_5_Trips!G39:K39,0)))</f>
        <v/>
      </c>
      <c r="E38" t="str">
        <f>IF(SUM(Closest_5_Trips!H39:K39)=0,"",MAX(Closest_5_Trips!H39:K39))</f>
        <v/>
      </c>
    </row>
    <row r="39" spans="1:5" x14ac:dyDescent="0.3">
      <c r="A39">
        <f>Closest_5_Trips!A40</f>
        <v>546</v>
      </c>
      <c r="B39">
        <f>Closest_5_Trips!B40</f>
        <v>573</v>
      </c>
      <c r="C39" s="1">
        <f ca="1">Closest_5_Trips!G40</f>
        <v>100</v>
      </c>
      <c r="D39" t="str">
        <f>IF(E39="","",INDEX(Closest_5_Trips!B40:F40,MATCH(Output!E39,Closest_5_Trips!G40:K40,0)))</f>
        <v/>
      </c>
      <c r="E39" t="str">
        <f>IF(SUM(Closest_5_Trips!H40:K40)=0,"",MAX(Closest_5_Trips!H40:K40))</f>
        <v/>
      </c>
    </row>
    <row r="40" spans="1:5" x14ac:dyDescent="0.3">
      <c r="A40">
        <f>Closest_5_Trips!A41</f>
        <v>547</v>
      </c>
      <c r="B40">
        <f>Closest_5_Trips!B41</f>
        <v>573</v>
      </c>
      <c r="C40" s="1">
        <f ca="1">Closest_5_Trips!G41</f>
        <v>100</v>
      </c>
      <c r="D40" t="str">
        <f>IF(E40="","",INDEX(Closest_5_Trips!B41:F41,MATCH(Output!E40,Closest_5_Trips!G41:K41,0)))</f>
        <v/>
      </c>
      <c r="E40" t="str">
        <f>IF(SUM(Closest_5_Trips!H41:K41)=0,"",MAX(Closest_5_Trips!H41:K41))</f>
        <v/>
      </c>
    </row>
    <row r="41" spans="1:5" x14ac:dyDescent="0.3">
      <c r="A41">
        <f>Closest_5_Trips!A42</f>
        <v>548</v>
      </c>
      <c r="B41">
        <f>Closest_5_Trips!B42</f>
        <v>573</v>
      </c>
      <c r="C41" s="1">
        <f ca="1">Closest_5_Trips!G42</f>
        <v>100</v>
      </c>
      <c r="D41" t="str">
        <f>IF(E41="","",INDEX(Closest_5_Trips!B42:F42,MATCH(Output!E41,Closest_5_Trips!G42:K42,0)))</f>
        <v/>
      </c>
      <c r="E41" t="str">
        <f>IF(SUM(Closest_5_Trips!H42:K42)=0,"",MAX(Closest_5_Trips!H42:K42))</f>
        <v/>
      </c>
    </row>
    <row r="42" spans="1:5" x14ac:dyDescent="0.3">
      <c r="A42">
        <f>Closest_5_Trips!A43</f>
        <v>551</v>
      </c>
      <c r="B42">
        <f>Closest_5_Trips!B43</f>
        <v>573</v>
      </c>
      <c r="C42" s="1">
        <f ca="1">Closest_5_Trips!G43</f>
        <v>100</v>
      </c>
      <c r="D42" t="str">
        <f>IF(E42="","",INDEX(Closest_5_Trips!B43:F43,MATCH(Output!E42,Closest_5_Trips!G43:K43,0)))</f>
        <v/>
      </c>
      <c r="E42" t="str">
        <f>IF(SUM(Closest_5_Trips!H43:K43)=0,"",MAX(Closest_5_Trips!H43:K43))</f>
        <v/>
      </c>
    </row>
    <row r="43" spans="1:5" x14ac:dyDescent="0.3">
      <c r="A43">
        <f>Closest_5_Trips!A44</f>
        <v>562</v>
      </c>
      <c r="B43">
        <f>Closest_5_Trips!B44</f>
        <v>573</v>
      </c>
      <c r="C43" s="1">
        <f ca="1">Closest_5_Trips!G44</f>
        <v>100</v>
      </c>
      <c r="D43" t="str">
        <f>IF(E43="","",INDEX(Closest_5_Trips!B44:F44,MATCH(Output!E43,Closest_5_Trips!G44:K44,0)))</f>
        <v/>
      </c>
      <c r="E43" t="str">
        <f>IF(SUM(Closest_5_Trips!H44:K44)=0,"",MAX(Closest_5_Trips!H44:K44))</f>
        <v/>
      </c>
    </row>
    <row r="44" spans="1:5" x14ac:dyDescent="0.3">
      <c r="A44">
        <f>Closest_5_Trips!A45</f>
        <v>566</v>
      </c>
      <c r="B44">
        <f>Closest_5_Trips!B45</f>
        <v>573</v>
      </c>
      <c r="C44" s="1">
        <f ca="1">Closest_5_Trips!G45</f>
        <v>100</v>
      </c>
      <c r="D44" t="str">
        <f>IF(E44="","",INDEX(Closest_5_Trips!B45:F45,MATCH(Output!E44,Closest_5_Trips!G45:K45,0)))</f>
        <v/>
      </c>
      <c r="E44" t="str">
        <f>IF(SUM(Closest_5_Trips!H45:K45)=0,"",MAX(Closest_5_Trips!H45:K45))</f>
        <v/>
      </c>
    </row>
    <row r="45" spans="1:5" x14ac:dyDescent="0.3">
      <c r="A45">
        <f>Closest_5_Trips!A46</f>
        <v>567</v>
      </c>
      <c r="B45">
        <f>Closest_5_Trips!B46</f>
        <v>573</v>
      </c>
      <c r="C45" s="1">
        <f ca="1">Closest_5_Trips!G46</f>
        <v>100</v>
      </c>
      <c r="D45" t="str">
        <f>IF(E45="","",INDEX(Closest_5_Trips!B46:F46,MATCH(Output!E45,Closest_5_Trips!G46:K46,0)))</f>
        <v/>
      </c>
      <c r="E45" t="str">
        <f>IF(SUM(Closest_5_Trips!H46:K46)=0,"",MAX(Closest_5_Trips!H46:K46))</f>
        <v/>
      </c>
    </row>
    <row r="46" spans="1:5" x14ac:dyDescent="0.3">
      <c r="A46">
        <f>Closest_5_Trips!A47</f>
        <v>570</v>
      </c>
      <c r="B46">
        <f>Closest_5_Trips!B47</f>
        <v>573</v>
      </c>
      <c r="C46" s="1">
        <f ca="1">Closest_5_Trips!G47</f>
        <v>100</v>
      </c>
      <c r="D46" t="str">
        <f>IF(E46="","",INDEX(Closest_5_Trips!B47:F47,MATCH(Output!E46,Closest_5_Trips!G47:K47,0)))</f>
        <v/>
      </c>
      <c r="E46" t="str">
        <f>IF(SUM(Closest_5_Trips!H47:K47)=0,"",MAX(Closest_5_Trips!H47:K47))</f>
        <v/>
      </c>
    </row>
    <row r="47" spans="1:5" x14ac:dyDescent="0.3">
      <c r="A47">
        <f>Closest_5_Trips!A48</f>
        <v>571</v>
      </c>
      <c r="B47">
        <f>Closest_5_Trips!B48</f>
        <v>573</v>
      </c>
      <c r="C47" s="1">
        <f ca="1">Closest_5_Trips!G48</f>
        <v>100</v>
      </c>
      <c r="D47" t="str">
        <f>IF(E47="","",INDEX(Closest_5_Trips!B48:F48,MATCH(Output!E47,Closest_5_Trips!G48:K48,0)))</f>
        <v/>
      </c>
      <c r="E47" t="str">
        <f>IF(SUM(Closest_5_Trips!H48:K48)=0,"",MAX(Closest_5_Trips!H48:K48))</f>
        <v/>
      </c>
    </row>
    <row r="48" spans="1:5" x14ac:dyDescent="0.3">
      <c r="A48">
        <f>Closest_5_Trips!A49</f>
        <v>572</v>
      </c>
      <c r="B48">
        <f>Closest_5_Trips!B49</f>
        <v>573</v>
      </c>
      <c r="C48" s="1">
        <f ca="1">Closest_5_Trips!G49</f>
        <v>100</v>
      </c>
      <c r="D48" t="str">
        <f>IF(E48="","",INDEX(Closest_5_Trips!B49:F49,MATCH(Output!E48,Closest_5_Trips!G49:K49,0)))</f>
        <v/>
      </c>
      <c r="E48" t="str">
        <f>IF(SUM(Closest_5_Trips!H49:K49)=0,"",MAX(Closest_5_Trips!H49:K49))</f>
        <v/>
      </c>
    </row>
    <row r="49" spans="1:5" x14ac:dyDescent="0.3">
      <c r="A49">
        <f>Closest_5_Trips!A50</f>
        <v>573</v>
      </c>
      <c r="B49">
        <f>Closest_5_Trips!B50</f>
        <v>573</v>
      </c>
      <c r="C49" s="1">
        <f ca="1">Closest_5_Trips!G50</f>
        <v>100</v>
      </c>
      <c r="D49" t="str">
        <f>IF(E49="","",INDEX(Closest_5_Trips!B50:F50,MATCH(Output!E49,Closest_5_Trips!G50:K50,0)))</f>
        <v/>
      </c>
      <c r="E49" t="str">
        <f>IF(SUM(Closest_5_Trips!H50:K50)=0,"",MAX(Closest_5_Trips!H50:K50))</f>
        <v/>
      </c>
    </row>
    <row r="50" spans="1:5" x14ac:dyDescent="0.3">
      <c r="A50">
        <f>Closest_5_Trips!A51</f>
        <v>601</v>
      </c>
      <c r="B50">
        <f>Closest_5_Trips!B51</f>
        <v>573</v>
      </c>
      <c r="C50" s="1">
        <f ca="1">Closest_5_Trips!G51</f>
        <v>100</v>
      </c>
      <c r="D50" t="str">
        <f>IF(E50="","",INDEX(Closest_5_Trips!B51:F51,MATCH(Output!E50,Closest_5_Trips!G51:K51,0)))</f>
        <v/>
      </c>
      <c r="E50" t="str">
        <f>IF(SUM(Closest_5_Trips!H51:K51)=0,"",MAX(Closest_5_Trips!H51:K51))</f>
        <v/>
      </c>
    </row>
    <row r="51" spans="1:5" x14ac:dyDescent="0.3">
      <c r="A51">
        <f>Closest_5_Trips!A52</f>
        <v>602</v>
      </c>
      <c r="B51">
        <f>Closest_5_Trips!B52</f>
        <v>573</v>
      </c>
      <c r="C51" s="1">
        <f ca="1">Closest_5_Trips!G52</f>
        <v>100</v>
      </c>
      <c r="D51" t="str">
        <f>IF(E51="","",INDEX(Closest_5_Trips!B52:F52,MATCH(Output!E51,Closest_5_Trips!G52:K52,0)))</f>
        <v/>
      </c>
      <c r="E51" t="str">
        <f>IF(SUM(Closest_5_Trips!H52:K52)=0,"",MAX(Closest_5_Trips!H52:K52))</f>
        <v/>
      </c>
    </row>
    <row r="52" spans="1:5" x14ac:dyDescent="0.3">
      <c r="A52">
        <f>Closest_5_Trips!A53</f>
        <v>603</v>
      </c>
      <c r="B52">
        <f>Closest_5_Trips!B53</f>
        <v>573</v>
      </c>
      <c r="C52" s="1">
        <f ca="1">Closest_5_Trips!G53</f>
        <v>100</v>
      </c>
      <c r="D52" t="str">
        <f>IF(E52="","",INDEX(Closest_5_Trips!B53:F53,MATCH(Output!E52,Closest_5_Trips!G53:K53,0)))</f>
        <v/>
      </c>
      <c r="E52" t="str">
        <f>IF(SUM(Closest_5_Trips!H53:K53)=0,"",MAX(Closest_5_Trips!H53:K53))</f>
        <v/>
      </c>
    </row>
    <row r="53" spans="1:5" x14ac:dyDescent="0.3">
      <c r="A53">
        <f>Closest_5_Trips!A54</f>
        <v>604</v>
      </c>
      <c r="B53">
        <f>Closest_5_Trips!B54</f>
        <v>573</v>
      </c>
      <c r="C53" s="1">
        <f ca="1">Closest_5_Trips!G54</f>
        <v>100</v>
      </c>
      <c r="D53" t="str">
        <f>IF(E53="","",INDEX(Closest_5_Trips!B54:F54,MATCH(Output!E53,Closest_5_Trips!G54:K54,0)))</f>
        <v/>
      </c>
      <c r="E53" t="str">
        <f>IF(SUM(Closest_5_Trips!H54:K54)=0,"",MAX(Closest_5_Trips!H54:K54))</f>
        <v/>
      </c>
    </row>
    <row r="54" spans="1:5" x14ac:dyDescent="0.3">
      <c r="A54">
        <f>Closest_5_Trips!A55</f>
        <v>605</v>
      </c>
      <c r="B54">
        <f>Closest_5_Trips!B55</f>
        <v>573</v>
      </c>
      <c r="C54" s="1">
        <f ca="1">Closest_5_Trips!G55</f>
        <v>100</v>
      </c>
      <c r="D54" t="str">
        <f>IF(E54="","",INDEX(Closest_5_Trips!B55:F55,MATCH(Output!E54,Closest_5_Trips!G55:K55,0)))</f>
        <v/>
      </c>
      <c r="E54" t="str">
        <f>IF(SUM(Closest_5_Trips!H55:K55)=0,"",MAX(Closest_5_Trips!H55:K55))</f>
        <v/>
      </c>
    </row>
    <row r="55" spans="1:5" x14ac:dyDescent="0.3">
      <c r="A55">
        <f>Closest_5_Trips!A56</f>
        <v>606</v>
      </c>
      <c r="B55">
        <f>Closest_5_Trips!B56</f>
        <v>573</v>
      </c>
      <c r="C55" s="1">
        <f ca="1">Closest_5_Trips!G56</f>
        <v>100</v>
      </c>
      <c r="D55" t="str">
        <f>IF(E55="","",INDEX(Closest_5_Trips!B56:F56,MATCH(Output!E55,Closest_5_Trips!G56:K56,0)))</f>
        <v/>
      </c>
      <c r="E55" t="str">
        <f>IF(SUM(Closest_5_Trips!H56:K56)=0,"",MAX(Closest_5_Trips!H56:K56))</f>
        <v/>
      </c>
    </row>
    <row r="56" spans="1:5" x14ac:dyDescent="0.3">
      <c r="A56">
        <f>Closest_5_Trips!A57</f>
        <v>607</v>
      </c>
      <c r="B56">
        <f>Closest_5_Trips!B57</f>
        <v>573</v>
      </c>
      <c r="C56" s="1">
        <f ca="1">Closest_5_Trips!G57</f>
        <v>100</v>
      </c>
      <c r="D56" t="str">
        <f>IF(E56="","",INDEX(Closest_5_Trips!B57:F57,MATCH(Output!E56,Closest_5_Trips!G57:K57,0)))</f>
        <v/>
      </c>
      <c r="E56" t="str">
        <f>IF(SUM(Closest_5_Trips!H57:K57)=0,"",MAX(Closest_5_Trips!H57:K57))</f>
        <v/>
      </c>
    </row>
    <row r="57" spans="1:5" x14ac:dyDescent="0.3">
      <c r="A57">
        <f>Closest_5_Trips!A58</f>
        <v>608</v>
      </c>
      <c r="B57">
        <f>Closest_5_Trips!B58</f>
        <v>573</v>
      </c>
      <c r="C57" s="1">
        <f ca="1">Closest_5_Trips!G58</f>
        <v>100</v>
      </c>
      <c r="D57" t="str">
        <f>IF(E57="","",INDEX(Closest_5_Trips!B58:F58,MATCH(Output!E57,Closest_5_Trips!G58:K58,0)))</f>
        <v/>
      </c>
      <c r="E57" t="str">
        <f>IF(SUM(Closest_5_Trips!H58:K58)=0,"",MAX(Closest_5_Trips!H58:K58))</f>
        <v/>
      </c>
    </row>
    <row r="58" spans="1:5" x14ac:dyDescent="0.3">
      <c r="A58">
        <f>Closest_5_Trips!A59</f>
        <v>609</v>
      </c>
      <c r="B58">
        <f>Closest_5_Trips!B59</f>
        <v>573</v>
      </c>
      <c r="C58" s="1">
        <f ca="1">Closest_5_Trips!G59</f>
        <v>100</v>
      </c>
      <c r="D58" t="str">
        <f>IF(E58="","",INDEX(Closest_5_Trips!B59:F59,MATCH(Output!E58,Closest_5_Trips!G59:K59,0)))</f>
        <v/>
      </c>
      <c r="E58" t="str">
        <f>IF(SUM(Closest_5_Trips!H59:K59)=0,"",MAX(Closest_5_Trips!H59:K59))</f>
        <v/>
      </c>
    </row>
    <row r="59" spans="1:5" x14ac:dyDescent="0.3">
      <c r="A59">
        <f>Closest_5_Trips!A60</f>
        <v>610</v>
      </c>
      <c r="B59">
        <f>Closest_5_Trips!B60</f>
        <v>573</v>
      </c>
      <c r="C59" s="1">
        <f ca="1">Closest_5_Trips!G60</f>
        <v>100</v>
      </c>
      <c r="D59" t="str">
        <f>IF(E59="","",INDEX(Closest_5_Trips!B60:F60,MATCH(Output!E59,Closest_5_Trips!G60:K60,0)))</f>
        <v/>
      </c>
      <c r="E59" t="str">
        <f>IF(SUM(Closest_5_Trips!H60:K60)=0,"",MAX(Closest_5_Trips!H60:K60))</f>
        <v/>
      </c>
    </row>
    <row r="60" spans="1:5" x14ac:dyDescent="0.3">
      <c r="A60">
        <f>Closest_5_Trips!A61</f>
        <v>5001</v>
      </c>
      <c r="B60">
        <f>Closest_5_Trips!B61</f>
        <v>9009</v>
      </c>
      <c r="C60" s="1">
        <f ca="1">Closest_5_Trips!G61</f>
        <v>100</v>
      </c>
      <c r="D60" t="str">
        <f>IF(E60="","",INDEX(Closest_5_Trips!B61:F61,MATCH(Output!E60,Closest_5_Trips!G61:K61,0)))</f>
        <v/>
      </c>
      <c r="E60" t="str">
        <f>IF(SUM(Closest_5_Trips!H61:K61)=0,"",MAX(Closest_5_Trips!H61:K61))</f>
        <v/>
      </c>
    </row>
    <row r="61" spans="1:5" x14ac:dyDescent="0.3">
      <c r="A61">
        <f>Closest_5_Trips!A62</f>
        <v>5002</v>
      </c>
      <c r="B61">
        <f>Closest_5_Trips!B62</f>
        <v>5002</v>
      </c>
      <c r="C61" s="1">
        <f ca="1">Closest_5_Trips!G62</f>
        <v>100</v>
      </c>
      <c r="D61" t="str">
        <f>IF(E61="","",INDEX(Closest_5_Trips!B62:F62,MATCH(Output!E61,Closest_5_Trips!G62:K62,0)))</f>
        <v/>
      </c>
      <c r="E61" t="str">
        <f>IF(SUM(Closest_5_Trips!H62:K62)=0,"",MAX(Closest_5_Trips!H62:K62))</f>
        <v/>
      </c>
    </row>
    <row r="62" spans="1:5" x14ac:dyDescent="0.3">
      <c r="A62">
        <f>Closest_5_Trips!A63</f>
        <v>5003</v>
      </c>
      <c r="B62">
        <f>Closest_5_Trips!B63</f>
        <v>5003</v>
      </c>
      <c r="C62" s="1">
        <f ca="1">Closest_5_Trips!G63</f>
        <v>100</v>
      </c>
      <c r="D62" t="str">
        <f>IF(E62="","",INDEX(Closest_5_Trips!B63:F63,MATCH(Output!E62,Closest_5_Trips!G63:K63,0)))</f>
        <v/>
      </c>
      <c r="E62" t="str">
        <f>IF(SUM(Closest_5_Trips!H63:K63)=0,"",MAX(Closest_5_Trips!H63:K63))</f>
        <v/>
      </c>
    </row>
    <row r="63" spans="1:5" x14ac:dyDescent="0.3">
      <c r="A63">
        <f>Closest_5_Trips!A64</f>
        <v>5004</v>
      </c>
      <c r="B63">
        <f>Closest_5_Trips!B64</f>
        <v>5007</v>
      </c>
      <c r="C63" s="1">
        <f ca="1">Closest_5_Trips!G64</f>
        <v>100</v>
      </c>
      <c r="D63" t="str">
        <f ca="1">IF(E63="","",INDEX(Closest_5_Trips!B64:F64,MATCH(Output!E63,Closest_5_Trips!G64:K64,0)))</f>
        <v/>
      </c>
      <c r="E63" t="str">
        <f ca="1">IF(SUM(Closest_5_Trips!H64:K64)=0,"",MAX(Closest_5_Trips!H64:K64))</f>
        <v/>
      </c>
    </row>
    <row r="64" spans="1:5" x14ac:dyDescent="0.3">
      <c r="A64">
        <f>Closest_5_Trips!A65</f>
        <v>5005</v>
      </c>
      <c r="B64">
        <f>Closest_5_Trips!B65</f>
        <v>5010</v>
      </c>
      <c r="C64" s="1">
        <f ca="1">Closest_5_Trips!G65</f>
        <v>71.05265186923026</v>
      </c>
      <c r="D64">
        <f ca="1">IF(E64="","",INDEX(Closest_5_Trips!B65:F65,MATCH(Output!E64,Closest_5_Trips!G65:K65,0)))</f>
        <v>573</v>
      </c>
      <c r="E64">
        <f ca="1">IF(SUM(Closest_5_Trips!H65:K65)=0,"",MAX(Closest_5_Trips!H65:K65))</f>
        <v>28.94734813076974</v>
      </c>
    </row>
    <row r="65" spans="1:5" x14ac:dyDescent="0.3">
      <c r="A65">
        <f>Closest_5_Trips!A66</f>
        <v>5006</v>
      </c>
      <c r="B65">
        <f>Closest_5_Trips!B66</f>
        <v>5010</v>
      </c>
      <c r="C65" s="1">
        <f ca="1">Closest_5_Trips!G66</f>
        <v>63.363052130852139</v>
      </c>
      <c r="D65">
        <f ca="1">IF(E65="","",INDEX(Closest_5_Trips!B66:F66,MATCH(Output!E65,Closest_5_Trips!G66:K66,0)))</f>
        <v>5007</v>
      </c>
      <c r="E65">
        <f ca="1">IF(SUM(Closest_5_Trips!H66:K66)=0,"",MAX(Closest_5_Trips!H66:K66))</f>
        <v>36.636947869147861</v>
      </c>
    </row>
    <row r="66" spans="1:5" x14ac:dyDescent="0.3">
      <c r="A66">
        <f>Closest_5_Trips!A67</f>
        <v>5007</v>
      </c>
      <c r="B66">
        <f>Closest_5_Trips!B67</f>
        <v>5007</v>
      </c>
      <c r="C66" s="1">
        <f ca="1">Closest_5_Trips!G67</f>
        <v>100</v>
      </c>
      <c r="D66" t="str">
        <f ca="1">IF(E66="","",INDEX(Closest_5_Trips!B67:F67,MATCH(Output!E66,Closest_5_Trips!G67:K67,0)))</f>
        <v/>
      </c>
      <c r="E66" t="str">
        <f ca="1">IF(SUM(Closest_5_Trips!H67:K67)=0,"",MAX(Closest_5_Trips!H67:K67))</f>
        <v/>
      </c>
    </row>
    <row r="67" spans="1:5" x14ac:dyDescent="0.3">
      <c r="A67">
        <f>Closest_5_Trips!A68</f>
        <v>5008</v>
      </c>
      <c r="B67">
        <f>Closest_5_Trips!B68</f>
        <v>5007</v>
      </c>
      <c r="C67" s="1">
        <f ca="1">Closest_5_Trips!G68</f>
        <v>100</v>
      </c>
      <c r="D67" t="str">
        <f ca="1">IF(E67="","",INDEX(Closest_5_Trips!B68:F68,MATCH(Output!E67,Closest_5_Trips!G68:K68,0)))</f>
        <v/>
      </c>
      <c r="E67" t="str">
        <f ca="1">IF(SUM(Closest_5_Trips!H68:K68)=0,"",MAX(Closest_5_Trips!H68:K68))</f>
        <v/>
      </c>
    </row>
    <row r="68" spans="1:5" x14ac:dyDescent="0.3">
      <c r="A68">
        <f>Closest_5_Trips!A69</f>
        <v>5009</v>
      </c>
      <c r="B68">
        <f>Closest_5_Trips!B69</f>
        <v>5007</v>
      </c>
      <c r="C68" s="1">
        <f ca="1">Closest_5_Trips!G69</f>
        <v>12.574033987473257</v>
      </c>
      <c r="D68">
        <f ca="1">IF(E68="","",INDEX(Closest_5_Trips!B69:F69,MATCH(Output!E68,Closest_5_Trips!G69:K69,0)))</f>
        <v>5002</v>
      </c>
      <c r="E68">
        <f ca="1">IF(SUM(Closest_5_Trips!H69:K69)=0,"",MAX(Closest_5_Trips!H69:K69))</f>
        <v>87.425966012526743</v>
      </c>
    </row>
    <row r="69" spans="1:5" x14ac:dyDescent="0.3">
      <c r="A69">
        <f>Closest_5_Trips!A70</f>
        <v>5010</v>
      </c>
      <c r="B69">
        <f>Closest_5_Trips!B70</f>
        <v>5010</v>
      </c>
      <c r="C69" s="1">
        <f ca="1">Closest_5_Trips!G70</f>
        <v>100</v>
      </c>
      <c r="D69" t="str">
        <f ca="1">IF(E69="","",INDEX(Closest_5_Trips!B70:F70,MATCH(Output!E69,Closest_5_Trips!G70:K70,0)))</f>
        <v/>
      </c>
      <c r="E69" t="str">
        <f ca="1">IF(SUM(Closest_5_Trips!H70:K70)=0,"",MAX(Closest_5_Trips!H70:K70))</f>
        <v/>
      </c>
    </row>
    <row r="70" spans="1:5" x14ac:dyDescent="0.3">
      <c r="A70">
        <f>Closest_5_Trips!A71</f>
        <v>5011</v>
      </c>
      <c r="B70">
        <f>Closest_5_Trips!B71</f>
        <v>573</v>
      </c>
      <c r="C70" s="1">
        <f ca="1">Closest_5_Trips!G71</f>
        <v>100</v>
      </c>
      <c r="D70" t="str">
        <f>IF(E70="","",INDEX(Closest_5_Trips!B71:F71,MATCH(Output!E70,Closest_5_Trips!G71:K71,0)))</f>
        <v/>
      </c>
      <c r="E70" t="str">
        <f>IF(SUM(Closest_5_Trips!H71:K71)=0,"",MAX(Closest_5_Trips!H71:K71))</f>
        <v/>
      </c>
    </row>
    <row r="71" spans="1:5" x14ac:dyDescent="0.3">
      <c r="A71">
        <f>Closest_5_Trips!A72</f>
        <v>5012</v>
      </c>
      <c r="B71">
        <f>Closest_5_Trips!B72</f>
        <v>573</v>
      </c>
      <c r="C71" s="1">
        <f ca="1">Closest_5_Trips!G72</f>
        <v>100</v>
      </c>
      <c r="D71" t="str">
        <f>IF(E71="","",INDEX(Closest_5_Trips!B72:F72,MATCH(Output!E71,Closest_5_Trips!G72:K72,0)))</f>
        <v/>
      </c>
      <c r="E71" t="str">
        <f>IF(SUM(Closest_5_Trips!H72:K72)=0,"",MAX(Closest_5_Trips!H72:K72))</f>
        <v/>
      </c>
    </row>
    <row r="72" spans="1:5" x14ac:dyDescent="0.3">
      <c r="A72">
        <f>Closest_5_Trips!A73</f>
        <v>5013</v>
      </c>
      <c r="B72">
        <f>Closest_5_Trips!B73</f>
        <v>573</v>
      </c>
      <c r="C72" s="1">
        <f ca="1">Closest_5_Trips!G73</f>
        <v>100</v>
      </c>
      <c r="D72" t="str">
        <f>IF(E72="","",INDEX(Closest_5_Trips!B73:F73,MATCH(Output!E72,Closest_5_Trips!G73:K73,0)))</f>
        <v/>
      </c>
      <c r="E72" t="str">
        <f>IF(SUM(Closest_5_Trips!H73:K73)=0,"",MAX(Closest_5_Trips!H73:K73))</f>
        <v/>
      </c>
    </row>
    <row r="73" spans="1:5" x14ac:dyDescent="0.3">
      <c r="A73">
        <f>Closest_5_Trips!A74</f>
        <v>5014</v>
      </c>
      <c r="B73">
        <f>Closest_5_Trips!B74</f>
        <v>573</v>
      </c>
      <c r="C73" s="1">
        <f ca="1">Closest_5_Trips!G74</f>
        <v>100</v>
      </c>
      <c r="D73" t="str">
        <f>IF(E73="","",INDEX(Closest_5_Trips!B74:F74,MATCH(Output!E73,Closest_5_Trips!G74:K74,0)))</f>
        <v/>
      </c>
      <c r="E73" t="str">
        <f>IF(SUM(Closest_5_Trips!H74:K74)=0,"",MAX(Closest_5_Trips!H74:K74))</f>
        <v/>
      </c>
    </row>
    <row r="74" spans="1:5" x14ac:dyDescent="0.3">
      <c r="A74">
        <f>Closest_5_Trips!A75</f>
        <v>5015</v>
      </c>
      <c r="B74">
        <f>Closest_5_Trips!B75</f>
        <v>5015</v>
      </c>
      <c r="C74" s="1">
        <f ca="1">Closest_5_Trips!G75</f>
        <v>100</v>
      </c>
      <c r="D74" t="str">
        <f>IF(E74="","",INDEX(Closest_5_Trips!B75:F75,MATCH(Output!E74,Closest_5_Trips!G75:K75,0)))</f>
        <v/>
      </c>
      <c r="E74" t="str">
        <f>IF(SUM(Closest_5_Trips!H75:K75)=0,"",MAX(Closest_5_Trips!H75:K75))</f>
        <v/>
      </c>
    </row>
    <row r="75" spans="1:5" x14ac:dyDescent="0.3">
      <c r="A75">
        <f>Closest_5_Trips!A76</f>
        <v>5016</v>
      </c>
      <c r="B75">
        <f>Closest_5_Trips!B76</f>
        <v>5019</v>
      </c>
      <c r="C75" s="1">
        <f ca="1">Closest_5_Trips!G76</f>
        <v>23.915238262142026</v>
      </c>
      <c r="D75">
        <f ca="1">IF(E75="","",INDEX(Closest_5_Trips!B76:F76,MATCH(Output!E75,Closest_5_Trips!G76:K76,0)))</f>
        <v>5133</v>
      </c>
      <c r="E75">
        <f ca="1">IF(SUM(Closest_5_Trips!H76:K76)=0,"",MAX(Closest_5_Trips!H76:K76))</f>
        <v>76.084761737857974</v>
      </c>
    </row>
    <row r="76" spans="1:5" x14ac:dyDescent="0.3">
      <c r="A76">
        <f>Closest_5_Trips!A77</f>
        <v>5017</v>
      </c>
      <c r="B76">
        <f>Closest_5_Trips!B77</f>
        <v>5068</v>
      </c>
      <c r="C76" s="1">
        <f ca="1">Closest_5_Trips!G77</f>
        <v>100</v>
      </c>
      <c r="D76" t="str">
        <f>IF(E76="","",INDEX(Closest_5_Trips!B77:F77,MATCH(Output!E76,Closest_5_Trips!G77:K77,0)))</f>
        <v/>
      </c>
      <c r="E76" t="str">
        <f>IF(SUM(Closest_5_Trips!H77:K77)=0,"",MAX(Closest_5_Trips!H77:K77))</f>
        <v/>
      </c>
    </row>
    <row r="77" spans="1:5" x14ac:dyDescent="0.3">
      <c r="A77">
        <f>Closest_5_Trips!A78</f>
        <v>5018</v>
      </c>
      <c r="B77">
        <f>Closest_5_Trips!B78</f>
        <v>5069</v>
      </c>
      <c r="C77" s="1">
        <f ca="1">Closest_5_Trips!G78</f>
        <v>100</v>
      </c>
      <c r="D77" t="str">
        <f>IF(E77="","",INDEX(Closest_5_Trips!B78:F78,MATCH(Output!E77,Closest_5_Trips!G78:K78,0)))</f>
        <v/>
      </c>
      <c r="E77" t="str">
        <f>IF(SUM(Closest_5_Trips!H78:K78)=0,"",MAX(Closest_5_Trips!H78:K78))</f>
        <v/>
      </c>
    </row>
    <row r="78" spans="1:5" x14ac:dyDescent="0.3">
      <c r="A78">
        <f>Closest_5_Trips!A79</f>
        <v>5019</v>
      </c>
      <c r="B78">
        <f>Closest_5_Trips!B79</f>
        <v>5019</v>
      </c>
      <c r="C78" s="1">
        <f ca="1">Closest_5_Trips!G79</f>
        <v>27.757415556228253</v>
      </c>
      <c r="D78">
        <f ca="1">IF(E78="","",INDEX(Closest_5_Trips!B79:F79,MATCH(Output!E78,Closest_5_Trips!G79:K79,0)))</f>
        <v>5133</v>
      </c>
      <c r="E78">
        <f ca="1">IF(SUM(Closest_5_Trips!H79:K79)=0,"",MAX(Closest_5_Trips!H79:K79))</f>
        <v>72.242584443771747</v>
      </c>
    </row>
    <row r="79" spans="1:5" x14ac:dyDescent="0.3">
      <c r="A79">
        <f>Closest_5_Trips!A80</f>
        <v>5020</v>
      </c>
      <c r="B79">
        <f>Closest_5_Trips!B80</f>
        <v>5020</v>
      </c>
      <c r="C79" s="1">
        <f ca="1">Closest_5_Trips!G80</f>
        <v>100</v>
      </c>
      <c r="D79" t="str">
        <f>IF(E79="","",INDEX(Closest_5_Trips!B80:F80,MATCH(Output!E79,Closest_5_Trips!G80:K80,0)))</f>
        <v/>
      </c>
      <c r="E79" t="str">
        <f>IF(SUM(Closest_5_Trips!H80:K80)=0,"",MAX(Closest_5_Trips!H80:K80))</f>
        <v/>
      </c>
    </row>
    <row r="80" spans="1:5" x14ac:dyDescent="0.3">
      <c r="A80">
        <f>Closest_5_Trips!A81</f>
        <v>5021</v>
      </c>
      <c r="B80">
        <f>Closest_5_Trips!B81</f>
        <v>573</v>
      </c>
      <c r="C80" s="1">
        <f ca="1">Closest_5_Trips!G81</f>
        <v>100</v>
      </c>
      <c r="D80" t="str">
        <f>IF(E80="","",INDEX(Closest_5_Trips!B81:F81,MATCH(Output!E80,Closest_5_Trips!G81:K81,0)))</f>
        <v/>
      </c>
      <c r="E80" t="str">
        <f>IF(SUM(Closest_5_Trips!H81:K81)=0,"",MAX(Closest_5_Trips!H81:K81))</f>
        <v/>
      </c>
    </row>
    <row r="81" spans="1:5" x14ac:dyDescent="0.3">
      <c r="A81">
        <f>Closest_5_Trips!A82</f>
        <v>5022</v>
      </c>
      <c r="B81">
        <f>Closest_5_Trips!B82</f>
        <v>5007</v>
      </c>
      <c r="C81" s="1">
        <f ca="1">Closest_5_Trips!G82</f>
        <v>100</v>
      </c>
      <c r="D81" t="str">
        <f ca="1">IF(E81="","",INDEX(Closest_5_Trips!B82:F82,MATCH(Output!E81,Closest_5_Trips!G82:K82,0)))</f>
        <v/>
      </c>
      <c r="E81" t="str">
        <f ca="1">IF(SUM(Closest_5_Trips!H82:K82)=0,"",MAX(Closest_5_Trips!H82:K82))</f>
        <v/>
      </c>
    </row>
    <row r="82" spans="1:5" x14ac:dyDescent="0.3">
      <c r="A82">
        <f>Closest_5_Trips!A83</f>
        <v>5023</v>
      </c>
      <c r="B82">
        <f>Closest_5_Trips!B83</f>
        <v>5136</v>
      </c>
      <c r="C82" s="1">
        <f ca="1">Closest_5_Trips!G83</f>
        <v>16.270700178727196</v>
      </c>
      <c r="D82">
        <f ca="1">IF(E82="","",INDEX(Closest_5_Trips!B83:F83,MATCH(Output!E82,Closest_5_Trips!G83:K83,0)))</f>
        <v>573</v>
      </c>
      <c r="E82">
        <f ca="1">IF(SUM(Closest_5_Trips!H83:K83)=0,"",MAX(Closest_5_Trips!H83:K83))</f>
        <v>83.729299821272804</v>
      </c>
    </row>
    <row r="83" spans="1:5" x14ac:dyDescent="0.3">
      <c r="A83">
        <f>Closest_5_Trips!A84</f>
        <v>5024</v>
      </c>
      <c r="B83">
        <f>Closest_5_Trips!B84</f>
        <v>5002</v>
      </c>
      <c r="C83" s="1">
        <f ca="1">Closest_5_Trips!G84</f>
        <v>18.223168071044384</v>
      </c>
      <c r="D83">
        <f ca="1">IF(E83="","",INDEX(Closest_5_Trips!B84:F84,MATCH(Output!E83,Closest_5_Trips!G84:K84,0)))</f>
        <v>5002</v>
      </c>
      <c r="E83">
        <f ca="1">IF(SUM(Closest_5_Trips!H84:K84)=0,"",MAX(Closest_5_Trips!H84:K84))</f>
        <v>81.776831928955616</v>
      </c>
    </row>
    <row r="84" spans="1:5" x14ac:dyDescent="0.3">
      <c r="A84">
        <f>Closest_5_Trips!A85</f>
        <v>5025</v>
      </c>
      <c r="B84">
        <f>Closest_5_Trips!B85</f>
        <v>5136</v>
      </c>
      <c r="C84" s="1">
        <f ca="1">Closest_5_Trips!G85</f>
        <v>59.242206070395767</v>
      </c>
      <c r="D84">
        <f ca="1">IF(E84="","",INDEX(Closest_5_Trips!B85:F85,MATCH(Output!E84,Closest_5_Trips!G85:K85,0)))</f>
        <v>573</v>
      </c>
      <c r="E84">
        <f ca="1">IF(SUM(Closest_5_Trips!H85:K85)=0,"",MAX(Closest_5_Trips!H85:K85))</f>
        <v>40.757793929604233</v>
      </c>
    </row>
    <row r="85" spans="1:5" x14ac:dyDescent="0.3">
      <c r="A85">
        <f>Closest_5_Trips!A86</f>
        <v>5026</v>
      </c>
      <c r="B85">
        <f>Closest_5_Trips!B86</f>
        <v>573</v>
      </c>
      <c r="C85" s="1">
        <f ca="1">Closest_5_Trips!G86</f>
        <v>100</v>
      </c>
      <c r="D85" t="str">
        <f>IF(E85="","",INDEX(Closest_5_Trips!B86:F86,MATCH(Output!E85,Closest_5_Trips!G86:K86,0)))</f>
        <v/>
      </c>
      <c r="E85" t="str">
        <f>IF(SUM(Closest_5_Trips!H86:K86)=0,"",MAX(Closest_5_Trips!H86:K86))</f>
        <v/>
      </c>
    </row>
    <row r="86" spans="1:5" x14ac:dyDescent="0.3">
      <c r="A86">
        <f>Closest_5_Trips!A87</f>
        <v>5027</v>
      </c>
      <c r="B86">
        <f>Closest_5_Trips!B87</f>
        <v>573</v>
      </c>
      <c r="C86" s="1">
        <f ca="1">Closest_5_Trips!G87</f>
        <v>100</v>
      </c>
      <c r="D86" t="str">
        <f>IF(E86="","",INDEX(Closest_5_Trips!B87:F87,MATCH(Output!E86,Closest_5_Trips!G87:K87,0)))</f>
        <v/>
      </c>
      <c r="E86" t="str">
        <f>IF(SUM(Closest_5_Trips!H87:K87)=0,"",MAX(Closest_5_Trips!H87:K87))</f>
        <v/>
      </c>
    </row>
    <row r="87" spans="1:5" x14ac:dyDescent="0.3">
      <c r="A87">
        <f>Closest_5_Trips!A88</f>
        <v>5028</v>
      </c>
      <c r="B87">
        <f>Closest_5_Trips!B88</f>
        <v>5007</v>
      </c>
      <c r="C87" s="1">
        <f ca="1">Closest_5_Trips!G88</f>
        <v>86.752058677016578</v>
      </c>
      <c r="D87">
        <f ca="1">IF(E87="","",INDEX(Closest_5_Trips!B88:F88,MATCH(Output!E87,Closest_5_Trips!G88:K88,0)))</f>
        <v>573</v>
      </c>
      <c r="E87">
        <f ca="1">IF(SUM(Closest_5_Trips!H88:K88)=0,"",MAX(Closest_5_Trips!H88:K88))</f>
        <v>13.247941322983422</v>
      </c>
    </row>
    <row r="88" spans="1:5" x14ac:dyDescent="0.3">
      <c r="A88">
        <f>Closest_5_Trips!A89</f>
        <v>5029</v>
      </c>
      <c r="B88">
        <f>Closest_5_Trips!B89</f>
        <v>5007</v>
      </c>
      <c r="C88" s="1">
        <f ca="1">Closest_5_Trips!G89</f>
        <v>51.471060058296885</v>
      </c>
      <c r="D88">
        <f ca="1">IF(E88="","",INDEX(Closest_5_Trips!B89:F89,MATCH(Output!E88,Closest_5_Trips!G89:K89,0)))</f>
        <v>573</v>
      </c>
      <c r="E88">
        <f ca="1">IF(SUM(Closest_5_Trips!H89:K89)=0,"",MAX(Closest_5_Trips!H89:K89))</f>
        <v>48.528939941703115</v>
      </c>
    </row>
    <row r="89" spans="1:5" x14ac:dyDescent="0.3">
      <c r="A89">
        <f>Closest_5_Trips!A90</f>
        <v>5030</v>
      </c>
      <c r="B89">
        <f>Closest_5_Trips!B90</f>
        <v>5007</v>
      </c>
      <c r="C89" s="1">
        <f ca="1">Closest_5_Trips!G90</f>
        <v>38.833292989011639</v>
      </c>
      <c r="D89">
        <f ca="1">IF(E89="","",INDEX(Closest_5_Trips!B90:F90,MATCH(Output!E89,Closest_5_Trips!G90:K90,0)))</f>
        <v>573</v>
      </c>
      <c r="E89">
        <f ca="1">IF(SUM(Closest_5_Trips!H90:K90)=0,"",MAX(Closest_5_Trips!H90:K90))</f>
        <v>61.166707010988361</v>
      </c>
    </row>
    <row r="90" spans="1:5" x14ac:dyDescent="0.3">
      <c r="A90">
        <f>Closest_5_Trips!A91</f>
        <v>5031</v>
      </c>
      <c r="B90">
        <f>Closest_5_Trips!B91</f>
        <v>5002</v>
      </c>
      <c r="C90" s="1">
        <f ca="1">Closest_5_Trips!G91</f>
        <v>98.63284020535221</v>
      </c>
      <c r="D90">
        <f ca="1">IF(E90="","",INDEX(Closest_5_Trips!B91:F91,MATCH(Output!E90,Closest_5_Trips!G91:K91,0)))</f>
        <v>5133</v>
      </c>
      <c r="E90">
        <f ca="1">IF(SUM(Closest_5_Trips!H91:K91)=0,"",MAX(Closest_5_Trips!H91:K91))</f>
        <v>1.3671597946477902</v>
      </c>
    </row>
    <row r="91" spans="1:5" x14ac:dyDescent="0.3">
      <c r="A91">
        <f>Closest_5_Trips!A92</f>
        <v>5032</v>
      </c>
      <c r="B91">
        <f>Closest_5_Trips!B92</f>
        <v>573</v>
      </c>
      <c r="C91" s="1">
        <f ca="1">Closest_5_Trips!G92</f>
        <v>100</v>
      </c>
      <c r="D91" t="str">
        <f>IF(E91="","",INDEX(Closest_5_Trips!B92:F92,MATCH(Output!E91,Closest_5_Trips!G92:K92,0)))</f>
        <v/>
      </c>
      <c r="E91" t="str">
        <f>IF(SUM(Closest_5_Trips!H92:K92)=0,"",MAX(Closest_5_Trips!H92:K92))</f>
        <v/>
      </c>
    </row>
    <row r="92" spans="1:5" x14ac:dyDescent="0.3">
      <c r="A92">
        <f>Closest_5_Trips!A93</f>
        <v>5033</v>
      </c>
      <c r="B92">
        <f>Closest_5_Trips!B93</f>
        <v>573</v>
      </c>
      <c r="C92" s="1">
        <f ca="1">Closest_5_Trips!G93</f>
        <v>100</v>
      </c>
      <c r="D92" t="str">
        <f>IF(E92="","",INDEX(Closest_5_Trips!B93:F93,MATCH(Output!E92,Closest_5_Trips!G93:K93,0)))</f>
        <v/>
      </c>
      <c r="E92" t="str">
        <f>IF(SUM(Closest_5_Trips!H93:K93)=0,"",MAX(Closest_5_Trips!H93:K93))</f>
        <v/>
      </c>
    </row>
    <row r="93" spans="1:5" x14ac:dyDescent="0.3">
      <c r="A93">
        <f>Closest_5_Trips!A94</f>
        <v>5034</v>
      </c>
      <c r="B93">
        <f>Closest_5_Trips!B94</f>
        <v>573</v>
      </c>
      <c r="C93" s="1">
        <f ca="1">Closest_5_Trips!G94</f>
        <v>100</v>
      </c>
      <c r="D93" t="str">
        <f>IF(E93="","",INDEX(Closest_5_Trips!B94:F94,MATCH(Output!E93,Closest_5_Trips!G94:K94,0)))</f>
        <v/>
      </c>
      <c r="E93" t="str">
        <f>IF(SUM(Closest_5_Trips!H94:K94)=0,"",MAX(Closest_5_Trips!H94:K94))</f>
        <v/>
      </c>
    </row>
    <row r="94" spans="1:5" x14ac:dyDescent="0.3">
      <c r="A94">
        <f>Closest_5_Trips!A95</f>
        <v>5035</v>
      </c>
      <c r="B94">
        <f>Closest_5_Trips!B95</f>
        <v>573</v>
      </c>
      <c r="C94" s="1">
        <f ca="1">Closest_5_Trips!G95</f>
        <v>100</v>
      </c>
      <c r="D94" t="str">
        <f>IF(E94="","",INDEX(Closest_5_Trips!B95:F95,MATCH(Output!E94,Closest_5_Trips!G95:K95,0)))</f>
        <v/>
      </c>
      <c r="E94" t="str">
        <f>IF(SUM(Closest_5_Trips!H95:K95)=0,"",MAX(Closest_5_Trips!H95:K95))</f>
        <v/>
      </c>
    </row>
    <row r="95" spans="1:5" x14ac:dyDescent="0.3">
      <c r="A95">
        <f>Closest_5_Trips!A96</f>
        <v>5036</v>
      </c>
      <c r="B95">
        <f>Closest_5_Trips!B96</f>
        <v>573</v>
      </c>
      <c r="C95" s="1">
        <f ca="1">Closest_5_Trips!G96</f>
        <v>100</v>
      </c>
      <c r="D95" t="str">
        <f>IF(E95="","",INDEX(Closest_5_Trips!B96:F96,MATCH(Output!E95,Closest_5_Trips!G96:K96,0)))</f>
        <v/>
      </c>
      <c r="E95" t="str">
        <f>IF(SUM(Closest_5_Trips!H96:K96)=0,"",MAX(Closest_5_Trips!H96:K96))</f>
        <v/>
      </c>
    </row>
    <row r="96" spans="1:5" x14ac:dyDescent="0.3">
      <c r="A96">
        <f>Closest_5_Trips!A97</f>
        <v>5037</v>
      </c>
      <c r="B96">
        <f>Closest_5_Trips!B97</f>
        <v>573</v>
      </c>
      <c r="C96" s="1">
        <f ca="1">Closest_5_Trips!G97</f>
        <v>100</v>
      </c>
      <c r="D96" t="str">
        <f>IF(E96="","",INDEX(Closest_5_Trips!B97:F97,MATCH(Output!E96,Closest_5_Trips!G97:K97,0)))</f>
        <v/>
      </c>
      <c r="E96" t="str">
        <f>IF(SUM(Closest_5_Trips!H97:K97)=0,"",MAX(Closest_5_Trips!H97:K97))</f>
        <v/>
      </c>
    </row>
    <row r="97" spans="1:5" x14ac:dyDescent="0.3">
      <c r="A97">
        <f>Closest_5_Trips!A98</f>
        <v>5038</v>
      </c>
      <c r="B97">
        <f>Closest_5_Trips!B98</f>
        <v>5010</v>
      </c>
      <c r="C97" s="1">
        <f ca="1">Closest_5_Trips!G98</f>
        <v>100</v>
      </c>
      <c r="D97" t="str">
        <f ca="1">IF(E97="","",INDEX(Closest_5_Trips!B98:F98,MATCH(Output!E97,Closest_5_Trips!G98:K98,0)))</f>
        <v/>
      </c>
      <c r="E97" t="str">
        <f ca="1">IF(SUM(Closest_5_Trips!H98:K98)=0,"",MAX(Closest_5_Trips!H98:K98))</f>
        <v/>
      </c>
    </row>
    <row r="98" spans="1:5" x14ac:dyDescent="0.3">
      <c r="A98">
        <f>Closest_5_Trips!A99</f>
        <v>5039</v>
      </c>
      <c r="B98">
        <f>Closest_5_Trips!B99</f>
        <v>573</v>
      </c>
      <c r="C98" s="1">
        <f ca="1">Closest_5_Trips!G99</f>
        <v>100</v>
      </c>
      <c r="D98" t="str">
        <f>IF(E98="","",INDEX(Closest_5_Trips!B99:F99,MATCH(Output!E98,Closest_5_Trips!G99:K99,0)))</f>
        <v/>
      </c>
      <c r="E98" t="str">
        <f>IF(SUM(Closest_5_Trips!H99:K99)=0,"",MAX(Closest_5_Trips!H99:K99))</f>
        <v/>
      </c>
    </row>
    <row r="99" spans="1:5" x14ac:dyDescent="0.3">
      <c r="A99">
        <f>Closest_5_Trips!A100</f>
        <v>5040</v>
      </c>
      <c r="B99">
        <f>Closest_5_Trips!B100</f>
        <v>573</v>
      </c>
      <c r="C99" s="1">
        <f ca="1">Closest_5_Trips!G100</f>
        <v>100</v>
      </c>
      <c r="D99" t="str">
        <f>IF(E99="","",INDEX(Closest_5_Trips!B100:F100,MATCH(Output!E99,Closest_5_Trips!G100:K100,0)))</f>
        <v/>
      </c>
      <c r="E99" t="str">
        <f>IF(SUM(Closest_5_Trips!H100:K100)=0,"",MAX(Closest_5_Trips!H100:K100))</f>
        <v/>
      </c>
    </row>
    <row r="100" spans="1:5" x14ac:dyDescent="0.3">
      <c r="A100">
        <f>Closest_5_Trips!A101</f>
        <v>5041</v>
      </c>
      <c r="B100">
        <f>Closest_5_Trips!B101</f>
        <v>573</v>
      </c>
      <c r="C100" s="1">
        <f ca="1">Closest_5_Trips!G101</f>
        <v>100</v>
      </c>
      <c r="D100" t="str">
        <f>IF(E100="","",INDEX(Closest_5_Trips!B101:F101,MATCH(Output!E100,Closest_5_Trips!G101:K101,0)))</f>
        <v/>
      </c>
      <c r="E100" t="str">
        <f>IF(SUM(Closest_5_Trips!H101:K101)=0,"",MAX(Closest_5_Trips!H101:K101))</f>
        <v/>
      </c>
    </row>
    <row r="101" spans="1:5" x14ac:dyDescent="0.3">
      <c r="A101">
        <f>Closest_5_Trips!A102</f>
        <v>5042</v>
      </c>
      <c r="B101">
        <f>Closest_5_Trips!B102</f>
        <v>573</v>
      </c>
      <c r="C101" s="1">
        <f ca="1">Closest_5_Trips!G102</f>
        <v>100</v>
      </c>
      <c r="D101" t="str">
        <f>IF(E101="","",INDEX(Closest_5_Trips!B102:F102,MATCH(Output!E101,Closest_5_Trips!G102:K102,0)))</f>
        <v/>
      </c>
      <c r="E101" t="str">
        <f>IF(SUM(Closest_5_Trips!H102:K102)=0,"",MAX(Closest_5_Trips!H102:K102))</f>
        <v/>
      </c>
    </row>
    <row r="102" spans="1:5" x14ac:dyDescent="0.3">
      <c r="A102">
        <f>Closest_5_Trips!A103</f>
        <v>5043</v>
      </c>
      <c r="B102">
        <f>Closest_5_Trips!B103</f>
        <v>573</v>
      </c>
      <c r="C102" s="1">
        <f ca="1">Closest_5_Trips!G103</f>
        <v>100</v>
      </c>
      <c r="D102" t="str">
        <f>IF(E102="","",INDEX(Closest_5_Trips!B103:F103,MATCH(Output!E102,Closest_5_Trips!G103:K103,0)))</f>
        <v/>
      </c>
      <c r="E102" t="str">
        <f>IF(SUM(Closest_5_Trips!H103:K103)=0,"",MAX(Closest_5_Trips!H103:K103))</f>
        <v/>
      </c>
    </row>
    <row r="103" spans="1:5" x14ac:dyDescent="0.3">
      <c r="A103">
        <f>Closest_5_Trips!A104</f>
        <v>5045</v>
      </c>
      <c r="B103">
        <f>Closest_5_Trips!B104</f>
        <v>573</v>
      </c>
      <c r="C103" s="1">
        <f ca="1">Closest_5_Trips!G104</f>
        <v>100</v>
      </c>
      <c r="D103" t="str">
        <f>IF(E103="","",INDEX(Closest_5_Trips!B104:F104,MATCH(Output!E103,Closest_5_Trips!G104:K104,0)))</f>
        <v/>
      </c>
      <c r="E103" t="str">
        <f>IF(SUM(Closest_5_Trips!H104:K104)=0,"",MAX(Closest_5_Trips!H104:K104))</f>
        <v/>
      </c>
    </row>
    <row r="104" spans="1:5" x14ac:dyDescent="0.3">
      <c r="A104">
        <f>Closest_5_Trips!A105</f>
        <v>5046</v>
      </c>
      <c r="B104">
        <f>Closest_5_Trips!B105</f>
        <v>573</v>
      </c>
      <c r="C104" s="1">
        <f ca="1">Closest_5_Trips!G105</f>
        <v>100</v>
      </c>
      <c r="D104" t="str">
        <f>IF(E104="","",INDEX(Closest_5_Trips!B105:F105,MATCH(Output!E104,Closest_5_Trips!G105:K105,0)))</f>
        <v/>
      </c>
      <c r="E104" t="str">
        <f>IF(SUM(Closest_5_Trips!H105:K105)=0,"",MAX(Closest_5_Trips!H105:K105))</f>
        <v/>
      </c>
    </row>
    <row r="105" spans="1:5" x14ac:dyDescent="0.3">
      <c r="A105">
        <f>Closest_5_Trips!A106</f>
        <v>5047</v>
      </c>
      <c r="B105">
        <f>Closest_5_Trips!B106</f>
        <v>5069</v>
      </c>
      <c r="C105" s="1">
        <f ca="1">Closest_5_Trips!G106</f>
        <v>100</v>
      </c>
      <c r="D105" t="str">
        <f>IF(E105="","",INDEX(Closest_5_Trips!B106:F106,MATCH(Output!E105,Closest_5_Trips!G106:K106,0)))</f>
        <v/>
      </c>
      <c r="E105" t="str">
        <f>IF(SUM(Closest_5_Trips!H106:K106)=0,"",MAX(Closest_5_Trips!H106:K106))</f>
        <v/>
      </c>
    </row>
    <row r="106" spans="1:5" x14ac:dyDescent="0.3">
      <c r="A106">
        <f>Closest_5_Trips!A107</f>
        <v>5048</v>
      </c>
      <c r="B106">
        <f>Closest_5_Trips!B107</f>
        <v>5069</v>
      </c>
      <c r="C106" s="1">
        <f ca="1">Closest_5_Trips!G107</f>
        <v>100</v>
      </c>
      <c r="D106" t="str">
        <f>IF(E106="","",INDEX(Closest_5_Trips!B107:F107,MATCH(Output!E106,Closest_5_Trips!G107:K107,0)))</f>
        <v/>
      </c>
      <c r="E106" t="str">
        <f>IF(SUM(Closest_5_Trips!H107:K107)=0,"",MAX(Closest_5_Trips!H107:K107))</f>
        <v/>
      </c>
    </row>
    <row r="107" spans="1:5" x14ac:dyDescent="0.3">
      <c r="A107">
        <f>Closest_5_Trips!A108</f>
        <v>5049</v>
      </c>
      <c r="B107">
        <f>Closest_5_Trips!B108</f>
        <v>5069</v>
      </c>
      <c r="C107" s="1">
        <f ca="1">Closest_5_Trips!G108</f>
        <v>100</v>
      </c>
      <c r="D107" t="str">
        <f>IF(E107="","",INDEX(Closest_5_Trips!B108:F108,MATCH(Output!E107,Closest_5_Trips!G108:K108,0)))</f>
        <v/>
      </c>
      <c r="E107" t="str">
        <f>IF(SUM(Closest_5_Trips!H108:K108)=0,"",MAX(Closest_5_Trips!H108:K108))</f>
        <v/>
      </c>
    </row>
    <row r="108" spans="1:5" x14ac:dyDescent="0.3">
      <c r="A108">
        <f>Closest_5_Trips!A109</f>
        <v>5050</v>
      </c>
      <c r="B108">
        <f>Closest_5_Trips!B109</f>
        <v>5069</v>
      </c>
      <c r="C108" s="1">
        <f ca="1">Closest_5_Trips!G109</f>
        <v>100</v>
      </c>
      <c r="D108" t="str">
        <f>IF(E108="","",INDEX(Closest_5_Trips!B109:F109,MATCH(Output!E108,Closest_5_Trips!G109:K109,0)))</f>
        <v/>
      </c>
      <c r="E108" t="str">
        <f>IF(SUM(Closest_5_Trips!H109:K109)=0,"",MAX(Closest_5_Trips!H109:K109))</f>
        <v/>
      </c>
    </row>
    <row r="109" spans="1:5" x14ac:dyDescent="0.3">
      <c r="A109">
        <f>Closest_5_Trips!A110</f>
        <v>5051</v>
      </c>
      <c r="B109">
        <f>Closest_5_Trips!B110</f>
        <v>5069</v>
      </c>
      <c r="C109" s="1">
        <f ca="1">Closest_5_Trips!G110</f>
        <v>100</v>
      </c>
      <c r="D109" t="str">
        <f>IF(E109="","",INDEX(Closest_5_Trips!B110:F110,MATCH(Output!E109,Closest_5_Trips!G110:K110,0)))</f>
        <v/>
      </c>
      <c r="E109" t="str">
        <f>IF(SUM(Closest_5_Trips!H110:K110)=0,"",MAX(Closest_5_Trips!H110:K110))</f>
        <v/>
      </c>
    </row>
    <row r="110" spans="1:5" x14ac:dyDescent="0.3">
      <c r="A110">
        <f>Closest_5_Trips!A111</f>
        <v>5052</v>
      </c>
      <c r="B110">
        <f>Closest_5_Trips!B111</f>
        <v>5069</v>
      </c>
      <c r="C110" s="1">
        <f ca="1">Closest_5_Trips!G111</f>
        <v>100</v>
      </c>
      <c r="D110" t="str">
        <f>IF(E110="","",INDEX(Closest_5_Trips!B111:F111,MATCH(Output!E110,Closest_5_Trips!G111:K111,0)))</f>
        <v/>
      </c>
      <c r="E110" t="str">
        <f>IF(SUM(Closest_5_Trips!H111:K111)=0,"",MAX(Closest_5_Trips!H111:K111))</f>
        <v/>
      </c>
    </row>
    <row r="111" spans="1:5" x14ac:dyDescent="0.3">
      <c r="A111">
        <f>Closest_5_Trips!A112</f>
        <v>5053</v>
      </c>
      <c r="B111">
        <f>Closest_5_Trips!B112</f>
        <v>5069</v>
      </c>
      <c r="C111" s="1">
        <f ca="1">Closest_5_Trips!G112</f>
        <v>100</v>
      </c>
      <c r="D111" t="str">
        <f>IF(E111="","",INDEX(Closest_5_Trips!B112:F112,MATCH(Output!E111,Closest_5_Trips!G112:K112,0)))</f>
        <v/>
      </c>
      <c r="E111" t="str">
        <f>IF(SUM(Closest_5_Trips!H112:K112)=0,"",MAX(Closest_5_Trips!H112:K112))</f>
        <v/>
      </c>
    </row>
    <row r="112" spans="1:5" x14ac:dyDescent="0.3">
      <c r="A112">
        <f>Closest_5_Trips!A113</f>
        <v>5054</v>
      </c>
      <c r="B112">
        <f>Closest_5_Trips!B113</f>
        <v>5069</v>
      </c>
      <c r="C112" s="1">
        <f ca="1">Closest_5_Trips!G113</f>
        <v>100</v>
      </c>
      <c r="D112" t="str">
        <f>IF(E112="","",INDEX(Closest_5_Trips!B113:F113,MATCH(Output!E112,Closest_5_Trips!G113:K113,0)))</f>
        <v/>
      </c>
      <c r="E112" t="str">
        <f>IF(SUM(Closest_5_Trips!H113:K113)=0,"",MAX(Closest_5_Trips!H113:K113))</f>
        <v/>
      </c>
    </row>
    <row r="113" spans="1:5" x14ac:dyDescent="0.3">
      <c r="A113">
        <f>Closest_5_Trips!A114</f>
        <v>5055</v>
      </c>
      <c r="B113">
        <f>Closest_5_Trips!B114</f>
        <v>5069</v>
      </c>
      <c r="C113" s="1">
        <f ca="1">Closest_5_Trips!G114</f>
        <v>100</v>
      </c>
      <c r="D113" t="str">
        <f>IF(E113="","",INDEX(Closest_5_Trips!B114:F114,MATCH(Output!E113,Closest_5_Trips!G114:K114,0)))</f>
        <v/>
      </c>
      <c r="E113" t="str">
        <f>IF(SUM(Closest_5_Trips!H114:K114)=0,"",MAX(Closest_5_Trips!H114:K114))</f>
        <v/>
      </c>
    </row>
    <row r="114" spans="1:5" x14ac:dyDescent="0.3">
      <c r="A114">
        <f>Closest_5_Trips!A115</f>
        <v>5056</v>
      </c>
      <c r="B114">
        <f>Closest_5_Trips!B115</f>
        <v>5069</v>
      </c>
      <c r="C114" s="1">
        <f ca="1">Closest_5_Trips!G115</f>
        <v>100</v>
      </c>
      <c r="D114" t="str">
        <f>IF(E114="","",INDEX(Closest_5_Trips!B115:F115,MATCH(Output!E114,Closest_5_Trips!G115:K115,0)))</f>
        <v/>
      </c>
      <c r="E114" t="str">
        <f>IF(SUM(Closest_5_Trips!H115:K115)=0,"",MAX(Closest_5_Trips!H115:K115))</f>
        <v/>
      </c>
    </row>
    <row r="115" spans="1:5" x14ac:dyDescent="0.3">
      <c r="A115">
        <f>Closest_5_Trips!A116</f>
        <v>5065</v>
      </c>
      <c r="B115">
        <f>Closest_5_Trips!B116</f>
        <v>573</v>
      </c>
      <c r="C115" s="1">
        <f ca="1">Closest_5_Trips!G116</f>
        <v>100</v>
      </c>
      <c r="D115" t="str">
        <f>IF(E115="","",INDEX(Closest_5_Trips!B116:F116,MATCH(Output!E115,Closest_5_Trips!G116:K116,0)))</f>
        <v/>
      </c>
      <c r="E115" t="str">
        <f>IF(SUM(Closest_5_Trips!H116:K116)=0,"",MAX(Closest_5_Trips!H116:K116))</f>
        <v/>
      </c>
    </row>
    <row r="116" spans="1:5" x14ac:dyDescent="0.3">
      <c r="A116">
        <f>Closest_5_Trips!A117</f>
        <v>5067</v>
      </c>
      <c r="B116">
        <f>Closest_5_Trips!B117</f>
        <v>5136</v>
      </c>
      <c r="C116" s="1">
        <f ca="1">Closest_5_Trips!G117</f>
        <v>6.2013996619956373</v>
      </c>
      <c r="D116">
        <f ca="1">IF(E116="","",INDEX(Closest_5_Trips!B117:F117,MATCH(Output!E116,Closest_5_Trips!G117:K117,0)))</f>
        <v>573</v>
      </c>
      <c r="E116">
        <f ca="1">IF(SUM(Closest_5_Trips!H117:K117)=0,"",MAX(Closest_5_Trips!H117:K117))</f>
        <v>93.798600338004363</v>
      </c>
    </row>
    <row r="117" spans="1:5" x14ac:dyDescent="0.3">
      <c r="A117">
        <f>Closest_5_Trips!A118</f>
        <v>5068</v>
      </c>
      <c r="B117">
        <f>Closest_5_Trips!B118</f>
        <v>5068</v>
      </c>
      <c r="C117" s="1">
        <f ca="1">Closest_5_Trips!G118</f>
        <v>100</v>
      </c>
      <c r="D117" t="str">
        <f>IF(E117="","",INDEX(Closest_5_Trips!B118:F118,MATCH(Output!E117,Closest_5_Trips!G118:K118,0)))</f>
        <v/>
      </c>
      <c r="E117" t="str">
        <f>IF(SUM(Closest_5_Trips!H118:K118)=0,"",MAX(Closest_5_Trips!H118:K118))</f>
        <v/>
      </c>
    </row>
    <row r="118" spans="1:5" x14ac:dyDescent="0.3">
      <c r="A118">
        <f>Closest_5_Trips!A119</f>
        <v>5069</v>
      </c>
      <c r="B118">
        <f>Closest_5_Trips!B119</f>
        <v>5069</v>
      </c>
      <c r="C118" s="1">
        <f ca="1">Closest_5_Trips!G119</f>
        <v>100</v>
      </c>
      <c r="D118" t="str">
        <f>IF(E118="","",INDEX(Closest_5_Trips!B119:F119,MATCH(Output!E118,Closest_5_Trips!G119:K119,0)))</f>
        <v/>
      </c>
      <c r="E118" t="str">
        <f>IF(SUM(Closest_5_Trips!H119:K119)=0,"",MAX(Closest_5_Trips!H119:K119))</f>
        <v/>
      </c>
    </row>
    <row r="119" spans="1:5" x14ac:dyDescent="0.3">
      <c r="A119">
        <f>Closest_5_Trips!A120</f>
        <v>5070</v>
      </c>
      <c r="B119">
        <f>Closest_5_Trips!B120</f>
        <v>573</v>
      </c>
      <c r="C119" s="1">
        <f ca="1">Closest_5_Trips!G120</f>
        <v>100</v>
      </c>
      <c r="D119" t="str">
        <f>IF(E119="","",INDEX(Closest_5_Trips!B120:F120,MATCH(Output!E119,Closest_5_Trips!G120:K120,0)))</f>
        <v/>
      </c>
      <c r="E119" t="str">
        <f>IF(SUM(Closest_5_Trips!H120:K120)=0,"",MAX(Closest_5_Trips!H120:K120))</f>
        <v/>
      </c>
    </row>
    <row r="120" spans="1:5" x14ac:dyDescent="0.3">
      <c r="A120">
        <f>Closest_5_Trips!A121</f>
        <v>5100</v>
      </c>
      <c r="B120">
        <f>Closest_5_Trips!B121</f>
        <v>573</v>
      </c>
      <c r="C120" s="1">
        <f ca="1">Closest_5_Trips!G121</f>
        <v>100</v>
      </c>
      <c r="D120" t="str">
        <f>IF(E120="","",INDEX(Closest_5_Trips!B121:F121,MATCH(Output!E120,Closest_5_Trips!G121:K121,0)))</f>
        <v/>
      </c>
      <c r="E120" t="str">
        <f>IF(SUM(Closest_5_Trips!H121:K121)=0,"",MAX(Closest_5_Trips!H121:K121))</f>
        <v/>
      </c>
    </row>
    <row r="121" spans="1:5" x14ac:dyDescent="0.3">
      <c r="A121">
        <f>Closest_5_Trips!A122</f>
        <v>5101</v>
      </c>
      <c r="B121">
        <f>Closest_5_Trips!B122</f>
        <v>573</v>
      </c>
      <c r="C121" s="1">
        <f ca="1">Closest_5_Trips!G122</f>
        <v>100</v>
      </c>
      <c r="D121" t="str">
        <f>IF(E121="","",INDEX(Closest_5_Trips!B122:F122,MATCH(Output!E121,Closest_5_Trips!G122:K122,0)))</f>
        <v/>
      </c>
      <c r="E121" t="str">
        <f>IF(SUM(Closest_5_Trips!H122:K122)=0,"",MAX(Closest_5_Trips!H122:K122))</f>
        <v/>
      </c>
    </row>
    <row r="122" spans="1:5" x14ac:dyDescent="0.3">
      <c r="A122">
        <f>Closest_5_Trips!A123</f>
        <v>5102</v>
      </c>
      <c r="B122">
        <f>Closest_5_Trips!B123</f>
        <v>5069</v>
      </c>
      <c r="C122" s="1">
        <f ca="1">Closest_5_Trips!G123</f>
        <v>100</v>
      </c>
      <c r="D122" t="str">
        <f>IF(E122="","",INDEX(Closest_5_Trips!B123:F123,MATCH(Output!E122,Closest_5_Trips!G123:K123,0)))</f>
        <v/>
      </c>
      <c r="E122" t="str">
        <f>IF(SUM(Closest_5_Trips!H123:K123)=0,"",MAX(Closest_5_Trips!H123:K123))</f>
        <v/>
      </c>
    </row>
    <row r="123" spans="1:5" x14ac:dyDescent="0.3">
      <c r="A123">
        <f>Closest_5_Trips!A124</f>
        <v>5103</v>
      </c>
      <c r="B123">
        <f>Closest_5_Trips!B124</f>
        <v>573</v>
      </c>
      <c r="C123" s="1">
        <f ca="1">Closest_5_Trips!G124</f>
        <v>100</v>
      </c>
      <c r="D123" t="str">
        <f>IF(E123="","",INDEX(Closest_5_Trips!B124:F124,MATCH(Output!E123,Closest_5_Trips!G124:K124,0)))</f>
        <v/>
      </c>
      <c r="E123" t="str">
        <f>IF(SUM(Closest_5_Trips!H124:K124)=0,"",MAX(Closest_5_Trips!H124:K124))</f>
        <v/>
      </c>
    </row>
    <row r="124" spans="1:5" x14ac:dyDescent="0.3">
      <c r="A124">
        <f>Closest_5_Trips!A125</f>
        <v>5104</v>
      </c>
      <c r="B124">
        <f>Closest_5_Trips!B125</f>
        <v>573</v>
      </c>
      <c r="C124" s="1">
        <f ca="1">Closest_5_Trips!G125</f>
        <v>100</v>
      </c>
      <c r="D124" t="str">
        <f>IF(E124="","",INDEX(Closest_5_Trips!B125:F125,MATCH(Output!E124,Closest_5_Trips!G125:K125,0)))</f>
        <v/>
      </c>
      <c r="E124" t="str">
        <f>IF(SUM(Closest_5_Trips!H125:K125)=0,"",MAX(Closest_5_Trips!H125:K125))</f>
        <v/>
      </c>
    </row>
    <row r="125" spans="1:5" x14ac:dyDescent="0.3">
      <c r="A125">
        <f>Closest_5_Trips!A126</f>
        <v>5105</v>
      </c>
      <c r="B125">
        <f>Closest_5_Trips!B126</f>
        <v>573</v>
      </c>
      <c r="C125" s="1">
        <f ca="1">Closest_5_Trips!G126</f>
        <v>100</v>
      </c>
      <c r="D125" t="str">
        <f>IF(E125="","",INDEX(Closest_5_Trips!B126:F126,MATCH(Output!E125,Closest_5_Trips!G126:K126,0)))</f>
        <v/>
      </c>
      <c r="E125" t="str">
        <f>IF(SUM(Closest_5_Trips!H126:K126)=0,"",MAX(Closest_5_Trips!H126:K126))</f>
        <v/>
      </c>
    </row>
    <row r="126" spans="1:5" x14ac:dyDescent="0.3">
      <c r="A126">
        <f>Closest_5_Trips!A127</f>
        <v>5106</v>
      </c>
      <c r="B126">
        <f>Closest_5_Trips!B127</f>
        <v>573</v>
      </c>
      <c r="C126" s="1">
        <f ca="1">Closest_5_Trips!G127</f>
        <v>100</v>
      </c>
      <c r="D126" t="str">
        <f>IF(E126="","",INDEX(Closest_5_Trips!B127:F127,MATCH(Output!E126,Closest_5_Trips!G127:K127,0)))</f>
        <v/>
      </c>
      <c r="E126" t="str">
        <f>IF(SUM(Closest_5_Trips!H127:K127)=0,"",MAX(Closest_5_Trips!H127:K127))</f>
        <v/>
      </c>
    </row>
    <row r="127" spans="1:5" x14ac:dyDescent="0.3">
      <c r="A127">
        <f>Closest_5_Trips!A128</f>
        <v>5107</v>
      </c>
      <c r="B127">
        <f>Closest_5_Trips!B128</f>
        <v>5136</v>
      </c>
      <c r="C127" s="1">
        <f ca="1">Closest_5_Trips!G128</f>
        <v>29.235456942551622</v>
      </c>
      <c r="D127">
        <f ca="1">IF(E127="","",INDEX(Closest_5_Trips!B128:F128,MATCH(Output!E127,Closest_5_Trips!G128:K128,0)))</f>
        <v>573</v>
      </c>
      <c r="E127">
        <f ca="1">IF(SUM(Closest_5_Trips!H128:K128)=0,"",MAX(Closest_5_Trips!H128:K128))</f>
        <v>70.764543057448378</v>
      </c>
    </row>
    <row r="128" spans="1:5" x14ac:dyDescent="0.3">
      <c r="A128">
        <f>Closest_5_Trips!A129</f>
        <v>5108</v>
      </c>
      <c r="B128">
        <f>Closest_5_Trips!B129</f>
        <v>573</v>
      </c>
      <c r="C128" s="1">
        <f ca="1">Closest_5_Trips!G129</f>
        <v>100</v>
      </c>
      <c r="D128" t="str">
        <f>IF(E128="","",INDEX(Closest_5_Trips!B129:F129,MATCH(Output!E128,Closest_5_Trips!G129:K129,0)))</f>
        <v/>
      </c>
      <c r="E128" t="str">
        <f>IF(SUM(Closest_5_Trips!H129:K129)=0,"",MAX(Closest_5_Trips!H129:K129))</f>
        <v/>
      </c>
    </row>
    <row r="129" spans="1:5" x14ac:dyDescent="0.3">
      <c r="A129">
        <f>Closest_5_Trips!A130</f>
        <v>5109</v>
      </c>
      <c r="B129">
        <f>Closest_5_Trips!B130</f>
        <v>573</v>
      </c>
      <c r="C129" s="1">
        <f ca="1">Closest_5_Trips!G130</f>
        <v>100</v>
      </c>
      <c r="D129" t="str">
        <f>IF(E129="","",INDEX(Closest_5_Trips!B130:F130,MATCH(Output!E129,Closest_5_Trips!G130:K130,0)))</f>
        <v/>
      </c>
      <c r="E129" t="str">
        <f>IF(SUM(Closest_5_Trips!H130:K130)=0,"",MAX(Closest_5_Trips!H130:K130))</f>
        <v/>
      </c>
    </row>
    <row r="130" spans="1:5" x14ac:dyDescent="0.3">
      <c r="A130">
        <f>Closest_5_Trips!A131</f>
        <v>5110</v>
      </c>
      <c r="B130">
        <f>Closest_5_Trips!B131</f>
        <v>5136</v>
      </c>
      <c r="C130" s="1">
        <f ca="1">Closest_5_Trips!G131</f>
        <v>73.876387021783955</v>
      </c>
      <c r="D130">
        <f ca="1">IF(E130="","",INDEX(Closest_5_Trips!B131:F131,MATCH(Output!E130,Closest_5_Trips!G131:K131,0)))</f>
        <v>573</v>
      </c>
      <c r="E130">
        <f ca="1">IF(SUM(Closest_5_Trips!H131:K131)=0,"",MAX(Closest_5_Trips!H131:K131))</f>
        <v>26.123612978216045</v>
      </c>
    </row>
    <row r="131" spans="1:5" x14ac:dyDescent="0.3">
      <c r="A131">
        <f>Closest_5_Trips!A132</f>
        <v>5111</v>
      </c>
      <c r="B131">
        <f>Closest_5_Trips!B132</f>
        <v>5136</v>
      </c>
      <c r="C131" s="1">
        <f ca="1">Closest_5_Trips!G132</f>
        <v>25.15912022033352</v>
      </c>
      <c r="D131">
        <f ca="1">IF(E131="","",INDEX(Closest_5_Trips!B132:F132,MATCH(Output!E131,Closest_5_Trips!G132:K132,0)))</f>
        <v>573</v>
      </c>
      <c r="E131">
        <f ca="1">IF(SUM(Closest_5_Trips!H132:K132)=0,"",MAX(Closest_5_Trips!H132:K132))</f>
        <v>74.84087977966648</v>
      </c>
    </row>
    <row r="132" spans="1:5" x14ac:dyDescent="0.3">
      <c r="A132">
        <f>Closest_5_Trips!A133</f>
        <v>5112</v>
      </c>
      <c r="B132">
        <f>Closest_5_Trips!B133</f>
        <v>573</v>
      </c>
      <c r="C132" s="1">
        <f ca="1">Closest_5_Trips!G133</f>
        <v>100</v>
      </c>
      <c r="D132" t="str">
        <f>IF(E132="","",INDEX(Closest_5_Trips!B133:F133,MATCH(Output!E132,Closest_5_Trips!G133:K133,0)))</f>
        <v/>
      </c>
      <c r="E132" t="str">
        <f>IF(SUM(Closest_5_Trips!H133:K133)=0,"",MAX(Closest_5_Trips!H133:K133))</f>
        <v/>
      </c>
    </row>
    <row r="133" spans="1:5" x14ac:dyDescent="0.3">
      <c r="A133">
        <f>Closest_5_Trips!A134</f>
        <v>5115</v>
      </c>
      <c r="B133">
        <f>Closest_5_Trips!B134</f>
        <v>5136</v>
      </c>
      <c r="C133" s="1">
        <f ca="1">Closest_5_Trips!G134</f>
        <v>22.736056963670478</v>
      </c>
      <c r="D133">
        <f ca="1">IF(E133="","",INDEX(Closest_5_Trips!B134:F134,MATCH(Output!E133,Closest_5_Trips!G134:K134,0)))</f>
        <v>573</v>
      </c>
      <c r="E133">
        <f ca="1">IF(SUM(Closest_5_Trips!H134:K134)=0,"",MAX(Closest_5_Trips!H134:K134))</f>
        <v>77.263943036329522</v>
      </c>
    </row>
    <row r="134" spans="1:5" x14ac:dyDescent="0.3">
      <c r="A134">
        <f>Closest_5_Trips!A135</f>
        <v>5116</v>
      </c>
      <c r="B134">
        <f>Closest_5_Trips!B135</f>
        <v>5116</v>
      </c>
      <c r="C134" s="1">
        <f ca="1">Closest_5_Trips!G135</f>
        <v>10.356232949323982</v>
      </c>
      <c r="D134">
        <f ca="1">IF(E134="","",INDEX(Closest_5_Trips!B135:F135,MATCH(Output!E134,Closest_5_Trips!G135:K135,0)))</f>
        <v>5116</v>
      </c>
      <c r="E134">
        <f ca="1">IF(SUM(Closest_5_Trips!H135:K135)=0,"",MAX(Closest_5_Trips!H135:K135))</f>
        <v>89.643767050676018</v>
      </c>
    </row>
    <row r="135" spans="1:5" x14ac:dyDescent="0.3">
      <c r="A135">
        <f>Closest_5_Trips!A136</f>
        <v>5117</v>
      </c>
      <c r="B135">
        <f>Closest_5_Trips!B136</f>
        <v>5139</v>
      </c>
      <c r="C135" s="1">
        <f ca="1">Closest_5_Trips!G136</f>
        <v>28.054378071849868</v>
      </c>
      <c r="D135">
        <f ca="1">IF(E135="","",INDEX(Closest_5_Trips!B136:F136,MATCH(Output!E135,Closest_5_Trips!G136:K136,0)))</f>
        <v>5002</v>
      </c>
      <c r="E135">
        <f ca="1">IF(SUM(Closest_5_Trips!H136:K136)=0,"",MAX(Closest_5_Trips!H136:K136))</f>
        <v>71.945621928150132</v>
      </c>
    </row>
    <row r="136" spans="1:5" x14ac:dyDescent="0.3">
      <c r="A136">
        <f>Closest_5_Trips!A137</f>
        <v>5118</v>
      </c>
      <c r="B136">
        <f>Closest_5_Trips!B137</f>
        <v>5118</v>
      </c>
      <c r="C136" s="1">
        <f ca="1">Closest_5_Trips!G137</f>
        <v>100</v>
      </c>
      <c r="D136" t="str">
        <f>IF(E136="","",INDEX(Closest_5_Trips!B137:F137,MATCH(Output!E136,Closest_5_Trips!G137:K137,0)))</f>
        <v/>
      </c>
      <c r="E136" t="str">
        <f>IF(SUM(Closest_5_Trips!H137:K137)=0,"",MAX(Closest_5_Trips!H137:K137))</f>
        <v/>
      </c>
    </row>
    <row r="137" spans="1:5" x14ac:dyDescent="0.3">
      <c r="A137">
        <f>Closest_5_Trips!A138</f>
        <v>5119</v>
      </c>
      <c r="B137">
        <f>Closest_5_Trips!B138</f>
        <v>573</v>
      </c>
      <c r="C137" s="1">
        <f ca="1">Closest_5_Trips!G138</f>
        <v>100</v>
      </c>
      <c r="D137" t="str">
        <f>IF(E137="","",INDEX(Closest_5_Trips!B138:F138,MATCH(Output!E137,Closest_5_Trips!G138:K138,0)))</f>
        <v/>
      </c>
      <c r="E137" t="str">
        <f>IF(SUM(Closest_5_Trips!H138:K138)=0,"",MAX(Closest_5_Trips!H138:K138))</f>
        <v/>
      </c>
    </row>
    <row r="138" spans="1:5" x14ac:dyDescent="0.3">
      <c r="A138">
        <f>Closest_5_Trips!A139</f>
        <v>5120</v>
      </c>
      <c r="B138">
        <f>Closest_5_Trips!B139</f>
        <v>5121</v>
      </c>
      <c r="C138" s="1">
        <f ca="1">Closest_5_Trips!G139</f>
        <v>100</v>
      </c>
      <c r="D138" t="str">
        <f ca="1">IF(E138="","",INDEX(Closest_5_Trips!B139:F139,MATCH(Output!E138,Closest_5_Trips!G139:K139,0)))</f>
        <v/>
      </c>
      <c r="E138" t="str">
        <f ca="1">IF(SUM(Closest_5_Trips!H139:K139)=0,"",MAX(Closest_5_Trips!H139:K139))</f>
        <v/>
      </c>
    </row>
    <row r="139" spans="1:5" x14ac:dyDescent="0.3">
      <c r="A139">
        <f>Closest_5_Trips!A140</f>
        <v>5121</v>
      </c>
      <c r="B139">
        <f>Closest_5_Trips!B140</f>
        <v>5121</v>
      </c>
      <c r="C139" s="1">
        <f ca="1">Closest_5_Trips!G140</f>
        <v>50.492940924234773</v>
      </c>
      <c r="D139">
        <f ca="1">IF(E139="","",INDEX(Closest_5_Trips!B140:F140,MATCH(Output!E139,Closest_5_Trips!G140:K140,0)))</f>
        <v>5121</v>
      </c>
      <c r="E139">
        <f ca="1">IF(SUM(Closest_5_Trips!H140:K140)=0,"",MAX(Closest_5_Trips!H140:K140))</f>
        <v>49.507059075765227</v>
      </c>
    </row>
    <row r="140" spans="1:5" x14ac:dyDescent="0.3">
      <c r="A140">
        <f>Closest_5_Trips!A141</f>
        <v>5122</v>
      </c>
      <c r="B140">
        <f>Closest_5_Trips!B141</f>
        <v>5122</v>
      </c>
      <c r="C140" s="1">
        <f ca="1">Closest_5_Trips!G141</f>
        <v>100</v>
      </c>
      <c r="D140" t="str">
        <f ca="1">IF(E140="","",INDEX(Closest_5_Trips!B141:F141,MATCH(Output!E140,Closest_5_Trips!G141:K141,0)))</f>
        <v/>
      </c>
      <c r="E140" t="str">
        <f ca="1">IF(SUM(Closest_5_Trips!H141:K141)=0,"",MAX(Closest_5_Trips!H141:K141))</f>
        <v/>
      </c>
    </row>
    <row r="141" spans="1:5" x14ac:dyDescent="0.3">
      <c r="A141">
        <f>Closest_5_Trips!A142</f>
        <v>5124</v>
      </c>
      <c r="B141">
        <f>Closest_5_Trips!B142</f>
        <v>5124</v>
      </c>
      <c r="C141" s="1">
        <f ca="1">Closest_5_Trips!G142</f>
        <v>55.624278054279451</v>
      </c>
      <c r="D141">
        <f ca="1">IF(E141="","",INDEX(Closest_5_Trips!B142:F142,MATCH(Output!E141,Closest_5_Trips!G142:K142,0)))</f>
        <v>5122</v>
      </c>
      <c r="E141">
        <f ca="1">IF(SUM(Closest_5_Trips!H142:K142)=0,"",MAX(Closest_5_Trips!H142:K142))</f>
        <v>44.375721945720549</v>
      </c>
    </row>
    <row r="142" spans="1:5" x14ac:dyDescent="0.3">
      <c r="A142">
        <f>Closest_5_Trips!A143</f>
        <v>5125</v>
      </c>
      <c r="B142">
        <f>Closest_5_Trips!B143</f>
        <v>5124</v>
      </c>
      <c r="C142" s="1">
        <f ca="1">Closest_5_Trips!G143</f>
        <v>13.644820554642536</v>
      </c>
      <c r="D142">
        <f ca="1">IF(E142="","",INDEX(Closest_5_Trips!B143:F143,MATCH(Output!E142,Closest_5_Trips!G143:K143,0)))</f>
        <v>5003</v>
      </c>
      <c r="E142">
        <f ca="1">IF(SUM(Closest_5_Trips!H143:K143)=0,"",MAX(Closest_5_Trips!H143:K143))</f>
        <v>86.355179445357464</v>
      </c>
    </row>
    <row r="143" spans="1:5" x14ac:dyDescent="0.3">
      <c r="A143">
        <f>Closest_5_Trips!A144</f>
        <v>5126</v>
      </c>
      <c r="B143">
        <f>Closest_5_Trips!B144</f>
        <v>5132</v>
      </c>
      <c r="C143" s="1">
        <f ca="1">Closest_5_Trips!G144</f>
        <v>58.276650826082665</v>
      </c>
      <c r="D143">
        <f ca="1">IF(E143="","",INDEX(Closest_5_Trips!B144:F144,MATCH(Output!E143,Closest_5_Trips!G144:K144,0)))</f>
        <v>5132</v>
      </c>
      <c r="E143">
        <f ca="1">IF(SUM(Closest_5_Trips!H144:K144)=0,"",MAX(Closest_5_Trips!H144:K144))</f>
        <v>41.723349173917335</v>
      </c>
    </row>
    <row r="144" spans="1:5" x14ac:dyDescent="0.3">
      <c r="A144">
        <f>Closest_5_Trips!A145</f>
        <v>5127</v>
      </c>
      <c r="B144">
        <f>Closest_5_Trips!B145</f>
        <v>573</v>
      </c>
      <c r="C144" s="1">
        <f ca="1">Closest_5_Trips!G145</f>
        <v>100</v>
      </c>
      <c r="D144" t="str">
        <f>IF(E144="","",INDEX(Closest_5_Trips!B145:F145,MATCH(Output!E144,Closest_5_Trips!G145:K145,0)))</f>
        <v/>
      </c>
      <c r="E144" t="str">
        <f>IF(SUM(Closest_5_Trips!H145:K145)=0,"",MAX(Closest_5_Trips!H145:K145))</f>
        <v/>
      </c>
    </row>
    <row r="145" spans="1:5" x14ac:dyDescent="0.3">
      <c r="A145">
        <f>Closest_5_Trips!A146</f>
        <v>5128</v>
      </c>
      <c r="B145">
        <f>Closest_5_Trips!B146</f>
        <v>5132</v>
      </c>
      <c r="C145" s="1">
        <f ca="1">Closest_5_Trips!G146</f>
        <v>2.8333630736165105</v>
      </c>
      <c r="D145">
        <f ca="1">IF(E145="","",INDEX(Closest_5_Trips!B146:F146,MATCH(Output!E145,Closest_5_Trips!G146:K146,0)))</f>
        <v>5003</v>
      </c>
      <c r="E145">
        <f ca="1">IF(SUM(Closest_5_Trips!H146:K146)=0,"",MAX(Closest_5_Trips!H146:K146))</f>
        <v>97.166636926383489</v>
      </c>
    </row>
    <row r="146" spans="1:5" x14ac:dyDescent="0.3">
      <c r="A146">
        <f>Closest_5_Trips!A147</f>
        <v>5129</v>
      </c>
      <c r="B146">
        <f>Closest_5_Trips!B147</f>
        <v>5136</v>
      </c>
      <c r="C146" s="1">
        <f ca="1">Closest_5_Trips!G147</f>
        <v>11.436485547237808</v>
      </c>
      <c r="D146">
        <f ca="1">IF(E146="","",INDEX(Closest_5_Trips!B147:F147,MATCH(Output!E146,Closest_5_Trips!G147:K147,0)))</f>
        <v>573</v>
      </c>
      <c r="E146">
        <f ca="1">IF(SUM(Closest_5_Trips!H147:K147)=0,"",MAX(Closest_5_Trips!H147:K147))</f>
        <v>88.563514452762192</v>
      </c>
    </row>
    <row r="147" spans="1:5" x14ac:dyDescent="0.3">
      <c r="A147">
        <f>Closest_5_Trips!A148</f>
        <v>5130</v>
      </c>
      <c r="B147">
        <f>Closest_5_Trips!B148</f>
        <v>5132</v>
      </c>
      <c r="C147" s="1">
        <f ca="1">Closest_5_Trips!G148</f>
        <v>29.984251486319295</v>
      </c>
      <c r="D147">
        <f ca="1">IF(E147="","",INDEX(Closest_5_Trips!B148:F148,MATCH(Output!E147,Closest_5_Trips!G148:K148,0)))</f>
        <v>5003</v>
      </c>
      <c r="E147">
        <f ca="1">IF(SUM(Closest_5_Trips!H148:K148)=0,"",MAX(Closest_5_Trips!H148:K148))</f>
        <v>70.015748513680705</v>
      </c>
    </row>
    <row r="148" spans="1:5" x14ac:dyDescent="0.3">
      <c r="A148">
        <f>Closest_5_Trips!A149</f>
        <v>5131</v>
      </c>
      <c r="B148">
        <f>Closest_5_Trips!B149</f>
        <v>5131</v>
      </c>
      <c r="C148" s="1">
        <f ca="1">Closest_5_Trips!G149</f>
        <v>100</v>
      </c>
      <c r="D148" t="str">
        <f ca="1">IF(E148="","",INDEX(Closest_5_Trips!B149:F149,MATCH(Output!E148,Closest_5_Trips!G149:K149,0)))</f>
        <v/>
      </c>
      <c r="E148" t="str">
        <f ca="1">IF(SUM(Closest_5_Trips!H149:K149)=0,"",MAX(Closest_5_Trips!H149:K149))</f>
        <v/>
      </c>
    </row>
    <row r="149" spans="1:5" x14ac:dyDescent="0.3">
      <c r="A149">
        <f>Closest_5_Trips!A150</f>
        <v>5132</v>
      </c>
      <c r="B149">
        <f>Closest_5_Trips!B150</f>
        <v>5132</v>
      </c>
      <c r="C149" s="1">
        <f ca="1">Closest_5_Trips!G150</f>
        <v>95.37465109476247</v>
      </c>
      <c r="D149">
        <f ca="1">IF(E149="","",INDEX(Closest_5_Trips!B150:F150,MATCH(Output!E149,Closest_5_Trips!G150:K150,0)))</f>
        <v>5132</v>
      </c>
      <c r="E149">
        <f ca="1">IF(SUM(Closest_5_Trips!H150:K150)=0,"",MAX(Closest_5_Trips!H150:K150))</f>
        <v>4.6253489052375301</v>
      </c>
    </row>
    <row r="150" spans="1:5" x14ac:dyDescent="0.3">
      <c r="A150">
        <f>Closest_5_Trips!A151</f>
        <v>5133</v>
      </c>
      <c r="B150">
        <f>Closest_5_Trips!B151</f>
        <v>5133</v>
      </c>
      <c r="C150" s="1">
        <f ca="1">Closest_5_Trips!G151</f>
        <v>100</v>
      </c>
      <c r="D150" t="str">
        <f>IF(E150="","",INDEX(Closest_5_Trips!B151:F151,MATCH(Output!E150,Closest_5_Trips!G151:K151,0)))</f>
        <v/>
      </c>
      <c r="E150" t="str">
        <f>IF(SUM(Closest_5_Trips!H151:K151)=0,"",MAX(Closest_5_Trips!H151:K151))</f>
        <v/>
      </c>
    </row>
    <row r="151" spans="1:5" x14ac:dyDescent="0.3">
      <c r="A151">
        <f>Closest_5_Trips!A152</f>
        <v>5134</v>
      </c>
      <c r="B151">
        <f>Closest_5_Trips!B152</f>
        <v>5136</v>
      </c>
      <c r="C151" s="1">
        <f ca="1">Closest_5_Trips!G152</f>
        <v>32.382409830106297</v>
      </c>
      <c r="D151">
        <f ca="1">IF(E151="","",INDEX(Closest_5_Trips!B152:F152,MATCH(Output!E151,Closest_5_Trips!G152:K152,0)))</f>
        <v>573</v>
      </c>
      <c r="E151">
        <f ca="1">IF(SUM(Closest_5_Trips!H152:K152)=0,"",MAX(Closest_5_Trips!H152:K152))</f>
        <v>67.617590169893703</v>
      </c>
    </row>
    <row r="152" spans="1:5" x14ac:dyDescent="0.3">
      <c r="A152">
        <f>Closest_5_Trips!A153</f>
        <v>5135</v>
      </c>
      <c r="B152">
        <f>Closest_5_Trips!B153</f>
        <v>5136</v>
      </c>
      <c r="C152" s="1">
        <f ca="1">Closest_5_Trips!G153</f>
        <v>8.6456558742115419</v>
      </c>
      <c r="D152">
        <f ca="1">IF(E152="","",INDEX(Closest_5_Trips!B153:F153,MATCH(Output!E152,Closest_5_Trips!G153:K153,0)))</f>
        <v>573</v>
      </c>
      <c r="E152">
        <f ca="1">IF(SUM(Closest_5_Trips!H153:K153)=0,"",MAX(Closest_5_Trips!H153:K153))</f>
        <v>91.354344125788458</v>
      </c>
    </row>
    <row r="153" spans="1:5" x14ac:dyDescent="0.3">
      <c r="A153">
        <f>Closest_5_Trips!A154</f>
        <v>5136</v>
      </c>
      <c r="B153">
        <f>Closest_5_Trips!B154</f>
        <v>5136</v>
      </c>
      <c r="C153" s="1">
        <f ca="1">Closest_5_Trips!G154</f>
        <v>76.091032199159201</v>
      </c>
      <c r="D153">
        <f ca="1">IF(E153="","",INDEX(Closest_5_Trips!B154:F154,MATCH(Output!E153,Closest_5_Trips!G154:K154,0)))</f>
        <v>573</v>
      </c>
      <c r="E153">
        <f ca="1">IF(SUM(Closest_5_Trips!H154:K154)=0,"",MAX(Closest_5_Trips!H154:K154))</f>
        <v>23.908967800840799</v>
      </c>
    </row>
    <row r="154" spans="1:5" x14ac:dyDescent="0.3">
      <c r="A154">
        <f>Closest_5_Trips!A155</f>
        <v>5137</v>
      </c>
      <c r="B154">
        <f>Closest_5_Trips!B155</f>
        <v>5010</v>
      </c>
      <c r="C154" s="1">
        <f ca="1">Closest_5_Trips!G155</f>
        <v>100</v>
      </c>
      <c r="D154" t="str">
        <f ca="1">IF(E154="","",INDEX(Closest_5_Trips!B155:F155,MATCH(Output!E154,Closest_5_Trips!G155:K155,0)))</f>
        <v/>
      </c>
      <c r="E154" t="str">
        <f ca="1">IF(SUM(Closest_5_Trips!H155:K155)=0,"",MAX(Closest_5_Trips!H155:K155))</f>
        <v/>
      </c>
    </row>
    <row r="155" spans="1:5" x14ac:dyDescent="0.3">
      <c r="A155">
        <f>Closest_5_Trips!A156</f>
        <v>5138</v>
      </c>
      <c r="B155">
        <f>Closest_5_Trips!B156</f>
        <v>5010</v>
      </c>
      <c r="C155" s="1">
        <f ca="1">Closest_5_Trips!G156</f>
        <v>100</v>
      </c>
      <c r="D155" t="str">
        <f ca="1">IF(E155="","",INDEX(Closest_5_Trips!B156:F156,MATCH(Output!E155,Closest_5_Trips!G156:K156,0)))</f>
        <v/>
      </c>
      <c r="E155" t="str">
        <f ca="1">IF(SUM(Closest_5_Trips!H156:K156)=0,"",MAX(Closest_5_Trips!H156:K156))</f>
        <v/>
      </c>
    </row>
    <row r="156" spans="1:5" x14ac:dyDescent="0.3">
      <c r="A156">
        <f>Closest_5_Trips!A157</f>
        <v>5139</v>
      </c>
      <c r="B156">
        <f>Closest_5_Trips!B157</f>
        <v>5068</v>
      </c>
      <c r="C156" s="1">
        <f ca="1">Closest_5_Trips!G157</f>
        <v>100</v>
      </c>
      <c r="D156" t="str">
        <f>IF(E156="","",INDEX(Closest_5_Trips!B157:F157,MATCH(Output!E156,Closest_5_Trips!G157:K157,0)))</f>
        <v/>
      </c>
      <c r="E156" t="str">
        <f>IF(SUM(Closest_5_Trips!H157:K157)=0,"",MAX(Closest_5_Trips!H157:K157))</f>
        <v/>
      </c>
    </row>
    <row r="157" spans="1:5" x14ac:dyDescent="0.3">
      <c r="A157">
        <f>Closest_5_Trips!A158</f>
        <v>5140</v>
      </c>
      <c r="B157">
        <f>Closest_5_Trips!B158</f>
        <v>573</v>
      </c>
      <c r="C157" s="1">
        <f ca="1">Closest_5_Trips!G158</f>
        <v>100</v>
      </c>
      <c r="D157" t="str">
        <f>IF(E157="","",INDEX(Closest_5_Trips!B158:F158,MATCH(Output!E157,Closest_5_Trips!G158:K158,0)))</f>
        <v/>
      </c>
      <c r="E157" t="str">
        <f>IF(SUM(Closest_5_Trips!H158:K158)=0,"",MAX(Closest_5_Trips!H158:K158))</f>
        <v/>
      </c>
    </row>
    <row r="158" spans="1:5" x14ac:dyDescent="0.3">
      <c r="A158">
        <f>Closest_5_Trips!A159</f>
        <v>5141</v>
      </c>
      <c r="B158">
        <f>Closest_5_Trips!B159</f>
        <v>5136</v>
      </c>
      <c r="C158" s="1">
        <f ca="1">Closest_5_Trips!G159</f>
        <v>22.166939932463109</v>
      </c>
      <c r="D158">
        <f ca="1">IF(E158="","",INDEX(Closest_5_Trips!B159:F159,MATCH(Output!E158,Closest_5_Trips!G159:K159,0)))</f>
        <v>573</v>
      </c>
      <c r="E158">
        <f ca="1">IF(SUM(Closest_5_Trips!H159:K159)=0,"",MAX(Closest_5_Trips!H159:K159))</f>
        <v>77.833060067536891</v>
      </c>
    </row>
    <row r="159" spans="1:5" x14ac:dyDescent="0.3">
      <c r="A159">
        <f>Closest_5_Trips!A160</f>
        <v>5142</v>
      </c>
      <c r="B159">
        <f>Closest_5_Trips!B160</f>
        <v>5136</v>
      </c>
      <c r="C159" s="1">
        <f ca="1">Closest_5_Trips!G160</f>
        <v>2.6609684324048146</v>
      </c>
      <c r="D159">
        <f ca="1">IF(E159="","",INDEX(Closest_5_Trips!B160:F160,MATCH(Output!E159,Closest_5_Trips!G160:K160,0)))</f>
        <v>573</v>
      </c>
      <c r="E159">
        <f ca="1">IF(SUM(Closest_5_Trips!H160:K160)=0,"",MAX(Closest_5_Trips!H160:K160))</f>
        <v>97.339031567595185</v>
      </c>
    </row>
    <row r="160" spans="1:5" x14ac:dyDescent="0.3">
      <c r="A160">
        <f>Closest_5_Trips!A161</f>
        <v>5143</v>
      </c>
      <c r="B160">
        <f>Closest_5_Trips!B161</f>
        <v>5136</v>
      </c>
      <c r="C160" s="1">
        <f ca="1">Closest_5_Trips!G161</f>
        <v>7.1621336507618594</v>
      </c>
      <c r="D160">
        <f ca="1">IF(E160="","",INDEX(Closest_5_Trips!B161:F161,MATCH(Output!E160,Closest_5_Trips!G161:K161,0)))</f>
        <v>573</v>
      </c>
      <c r="E160">
        <f ca="1">IF(SUM(Closest_5_Trips!H161:K161)=0,"",MAX(Closest_5_Trips!H161:K161))</f>
        <v>92.837866349238141</v>
      </c>
    </row>
    <row r="161" spans="1:5" x14ac:dyDescent="0.3">
      <c r="A161">
        <f>Closest_5_Trips!A162</f>
        <v>9001</v>
      </c>
      <c r="B161">
        <f>Closest_5_Trips!B162</f>
        <v>5069</v>
      </c>
      <c r="C161" s="1">
        <f ca="1">Closest_5_Trips!G162</f>
        <v>100</v>
      </c>
      <c r="D161" t="str">
        <f>IF(E161="","",INDEX(Closest_5_Trips!B162:F162,MATCH(Output!E161,Closest_5_Trips!G162:K162,0)))</f>
        <v/>
      </c>
      <c r="E161" t="str">
        <f>IF(SUM(Closest_5_Trips!H162:K162)=0,"",MAX(Closest_5_Trips!H162:K162))</f>
        <v/>
      </c>
    </row>
    <row r="162" spans="1:5" x14ac:dyDescent="0.3">
      <c r="A162">
        <f>Closest_5_Trips!A163</f>
        <v>9002</v>
      </c>
      <c r="B162">
        <f>Closest_5_Trips!B163</f>
        <v>5069</v>
      </c>
      <c r="C162" s="1">
        <f ca="1">Closest_5_Trips!G163</f>
        <v>100</v>
      </c>
      <c r="D162" t="str">
        <f>IF(E162="","",INDEX(Closest_5_Trips!B163:F163,MATCH(Output!E162,Closest_5_Trips!G163:K163,0)))</f>
        <v/>
      </c>
      <c r="E162" t="str">
        <f>IF(SUM(Closest_5_Trips!H163:K163)=0,"",MAX(Closest_5_Trips!H163:K163))</f>
        <v/>
      </c>
    </row>
    <row r="163" spans="1:5" x14ac:dyDescent="0.3">
      <c r="A163">
        <f>Closest_5_Trips!A164</f>
        <v>9003</v>
      </c>
      <c r="B163">
        <f>Closest_5_Trips!B164</f>
        <v>5069</v>
      </c>
      <c r="C163" s="1">
        <f ca="1">Closest_5_Trips!G164</f>
        <v>100</v>
      </c>
      <c r="D163" t="str">
        <f>IF(E163="","",INDEX(Closest_5_Trips!B164:F164,MATCH(Output!E163,Closest_5_Trips!G164:K164,0)))</f>
        <v/>
      </c>
      <c r="E163" t="str">
        <f>IF(SUM(Closest_5_Trips!H164:K164)=0,"",MAX(Closest_5_Trips!H164:K164))</f>
        <v/>
      </c>
    </row>
    <row r="164" spans="1:5" x14ac:dyDescent="0.3">
      <c r="A164">
        <f>Closest_5_Trips!A165</f>
        <v>9004</v>
      </c>
      <c r="B164">
        <f>Closest_5_Trips!B165</f>
        <v>5069</v>
      </c>
      <c r="C164" s="1">
        <f ca="1">Closest_5_Trips!G165</f>
        <v>100</v>
      </c>
      <c r="D164" t="str">
        <f>IF(E164="","",INDEX(Closest_5_Trips!B165:F165,MATCH(Output!E164,Closest_5_Trips!G165:K165,0)))</f>
        <v/>
      </c>
      <c r="E164" t="str">
        <f>IF(SUM(Closest_5_Trips!H165:K165)=0,"",MAX(Closest_5_Trips!H165:K165))</f>
        <v/>
      </c>
    </row>
    <row r="165" spans="1:5" x14ac:dyDescent="0.3">
      <c r="A165">
        <f>Closest_5_Trips!A166</f>
        <v>9005</v>
      </c>
      <c r="B165">
        <f>Closest_5_Trips!B166</f>
        <v>5069</v>
      </c>
      <c r="C165" s="1">
        <f ca="1">Closest_5_Trips!G166</f>
        <v>100</v>
      </c>
      <c r="D165" t="str">
        <f>IF(E165="","",INDEX(Closest_5_Trips!B166:F166,MATCH(Output!E165,Closest_5_Trips!G166:K166,0)))</f>
        <v/>
      </c>
      <c r="E165" t="str">
        <f>IF(SUM(Closest_5_Trips!H166:K166)=0,"",MAX(Closest_5_Trips!H166:K166))</f>
        <v/>
      </c>
    </row>
    <row r="166" spans="1:5" x14ac:dyDescent="0.3">
      <c r="A166">
        <f>Closest_5_Trips!A167</f>
        <v>9006</v>
      </c>
      <c r="B166">
        <f>Closest_5_Trips!B167</f>
        <v>5069</v>
      </c>
      <c r="C166" s="1">
        <f ca="1">Closest_5_Trips!G167</f>
        <v>100</v>
      </c>
      <c r="D166" t="str">
        <f>IF(E166="","",INDEX(Closest_5_Trips!B167:F167,MATCH(Output!E166,Closest_5_Trips!G167:K167,0)))</f>
        <v/>
      </c>
      <c r="E166" t="str">
        <f>IF(SUM(Closest_5_Trips!H167:K167)=0,"",MAX(Closest_5_Trips!H167:K167))</f>
        <v/>
      </c>
    </row>
    <row r="167" spans="1:5" x14ac:dyDescent="0.3">
      <c r="A167">
        <f>Closest_5_Trips!A168</f>
        <v>9007</v>
      </c>
      <c r="B167">
        <f>Closest_5_Trips!B168</f>
        <v>9009</v>
      </c>
      <c r="C167" s="1">
        <f ca="1">Closest_5_Trips!G168</f>
        <v>100</v>
      </c>
      <c r="D167" t="str">
        <f>IF(E167="","",INDEX(Closest_5_Trips!B168:F168,MATCH(Output!E167,Closest_5_Trips!G168:K168,0)))</f>
        <v/>
      </c>
      <c r="E167" t="str">
        <f>IF(SUM(Closest_5_Trips!H168:K168)=0,"",MAX(Closest_5_Trips!H168:K168))</f>
        <v/>
      </c>
    </row>
    <row r="168" spans="1:5" x14ac:dyDescent="0.3">
      <c r="A168">
        <f>Closest_5_Trips!A169</f>
        <v>9008</v>
      </c>
      <c r="B168">
        <f>Closest_5_Trips!B169</f>
        <v>9009</v>
      </c>
      <c r="C168" s="1">
        <f ca="1">Closest_5_Trips!G169</f>
        <v>100</v>
      </c>
      <c r="D168" t="str">
        <f>IF(E168="","",INDEX(Closest_5_Trips!B169:F169,MATCH(Output!E168,Closest_5_Trips!G169:K169,0)))</f>
        <v/>
      </c>
      <c r="E168" t="str">
        <f>IF(SUM(Closest_5_Trips!H169:K169)=0,"",MAX(Closest_5_Trips!H169:K169))</f>
        <v/>
      </c>
    </row>
    <row r="169" spans="1:5" x14ac:dyDescent="0.3">
      <c r="A169">
        <f>Closest_5_Trips!A170</f>
        <v>9009</v>
      </c>
      <c r="B169">
        <f>Closest_5_Trips!B170</f>
        <v>9009</v>
      </c>
      <c r="C169" s="1">
        <f ca="1">Closest_5_Trips!G170</f>
        <v>100</v>
      </c>
      <c r="D169" t="str">
        <f>IF(E169="","",INDEX(Closest_5_Trips!B170:F170,MATCH(Output!E169,Closest_5_Trips!G170:K170,0)))</f>
        <v/>
      </c>
      <c r="E169" t="str">
        <f>IF(SUM(Closest_5_Trips!H170:K170)=0,"",MAX(Closest_5_Trips!H170:K170))</f>
        <v/>
      </c>
    </row>
    <row r="170" spans="1:5" x14ac:dyDescent="0.3">
      <c r="C170" s="1"/>
    </row>
    <row r="171" spans="1:5" x14ac:dyDescent="0.3">
      <c r="C171" s="1"/>
    </row>
    <row r="172" spans="1:5" x14ac:dyDescent="0.3">
      <c r="C172" s="1"/>
    </row>
    <row r="173" spans="1:5" x14ac:dyDescent="0.3">
      <c r="C173" s="1"/>
    </row>
    <row r="174" spans="1:5" x14ac:dyDescent="0.3">
      <c r="C174" s="1"/>
    </row>
    <row r="175" spans="1:5" x14ac:dyDescent="0.3">
      <c r="C175" s="1"/>
    </row>
    <row r="176" spans="1:5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  <row r="492" spans="3:3" x14ac:dyDescent="0.3">
      <c r="C492" s="1"/>
    </row>
    <row r="493" spans="3:3" x14ac:dyDescent="0.3">
      <c r="C493" s="1"/>
    </row>
    <row r="494" spans="3:3" x14ac:dyDescent="0.3">
      <c r="C494" s="1"/>
    </row>
    <row r="495" spans="3:3" x14ac:dyDescent="0.3">
      <c r="C495" s="1"/>
    </row>
    <row r="496" spans="3:3" x14ac:dyDescent="0.3">
      <c r="C496" s="1"/>
    </row>
    <row r="497" spans="3:3" x14ac:dyDescent="0.3">
      <c r="C497" s="1"/>
    </row>
    <row r="498" spans="3:3" x14ac:dyDescent="0.3">
      <c r="C498" s="1"/>
    </row>
    <row r="499" spans="3:3" x14ac:dyDescent="0.3">
      <c r="C499" s="1"/>
    </row>
    <row r="500" spans="3:3" x14ac:dyDescent="0.3">
      <c r="C500" s="1"/>
    </row>
    <row r="501" spans="3:3" x14ac:dyDescent="0.3">
      <c r="C501" s="1"/>
    </row>
    <row r="502" spans="3:3" x14ac:dyDescent="0.3">
      <c r="C502" s="1"/>
    </row>
    <row r="503" spans="3:3" x14ac:dyDescent="0.3">
      <c r="C503" s="1"/>
    </row>
    <row r="504" spans="3:3" x14ac:dyDescent="0.3">
      <c r="C504" s="1"/>
    </row>
    <row r="505" spans="3:3" x14ac:dyDescent="0.3">
      <c r="C505" s="1"/>
    </row>
    <row r="506" spans="3:3" x14ac:dyDescent="0.3">
      <c r="C506" s="1"/>
    </row>
    <row r="507" spans="3:3" x14ac:dyDescent="0.3">
      <c r="C507" s="1"/>
    </row>
    <row r="508" spans="3:3" x14ac:dyDescent="0.3">
      <c r="C508" s="1"/>
    </row>
    <row r="509" spans="3:3" x14ac:dyDescent="0.3">
      <c r="C509" s="1"/>
    </row>
    <row r="510" spans="3:3" x14ac:dyDescent="0.3">
      <c r="C510" s="1"/>
    </row>
    <row r="511" spans="3:3" x14ac:dyDescent="0.3">
      <c r="C511" s="1"/>
    </row>
    <row r="512" spans="3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  <row r="519" spans="3:3" x14ac:dyDescent="0.3">
      <c r="C519" s="1"/>
    </row>
    <row r="520" spans="3:3" x14ac:dyDescent="0.3">
      <c r="C520" s="1"/>
    </row>
    <row r="521" spans="3:3" x14ac:dyDescent="0.3">
      <c r="C521" s="1"/>
    </row>
    <row r="522" spans="3:3" x14ac:dyDescent="0.3">
      <c r="C522" s="1"/>
    </row>
    <row r="523" spans="3:3" x14ac:dyDescent="0.3">
      <c r="C523" s="1"/>
    </row>
    <row r="524" spans="3:3" x14ac:dyDescent="0.3">
      <c r="C524" s="1"/>
    </row>
    <row r="525" spans="3:3" x14ac:dyDescent="0.3">
      <c r="C525" s="1"/>
    </row>
    <row r="526" spans="3:3" x14ac:dyDescent="0.3">
      <c r="C526" s="1"/>
    </row>
    <row r="527" spans="3:3" x14ac:dyDescent="0.3">
      <c r="C527" s="1"/>
    </row>
    <row r="528" spans="3:3" x14ac:dyDescent="0.3">
      <c r="C528" s="1"/>
    </row>
    <row r="529" spans="3:3" x14ac:dyDescent="0.3">
      <c r="C529" s="1"/>
    </row>
    <row r="530" spans="3:3" x14ac:dyDescent="0.3">
      <c r="C530" s="1"/>
    </row>
    <row r="531" spans="3:3" x14ac:dyDescent="0.3">
      <c r="C531" s="1"/>
    </row>
    <row r="532" spans="3:3" x14ac:dyDescent="0.3">
      <c r="C532" s="1"/>
    </row>
    <row r="533" spans="3:3" x14ac:dyDescent="0.3">
      <c r="C533" s="1"/>
    </row>
    <row r="534" spans="3:3" x14ac:dyDescent="0.3">
      <c r="C534" s="1"/>
    </row>
    <row r="535" spans="3:3" x14ac:dyDescent="0.3">
      <c r="C535" s="1"/>
    </row>
    <row r="536" spans="3:3" x14ac:dyDescent="0.3">
      <c r="C536" s="1"/>
    </row>
    <row r="537" spans="3:3" x14ac:dyDescent="0.3">
      <c r="C537" s="1"/>
    </row>
    <row r="538" spans="3:3" x14ac:dyDescent="0.3">
      <c r="C538" s="1"/>
    </row>
    <row r="539" spans="3:3" x14ac:dyDescent="0.3">
      <c r="C539" s="1"/>
    </row>
    <row r="540" spans="3:3" x14ac:dyDescent="0.3">
      <c r="C540" s="1"/>
    </row>
    <row r="541" spans="3:3" x14ac:dyDescent="0.3">
      <c r="C541" s="1"/>
    </row>
    <row r="542" spans="3:3" x14ac:dyDescent="0.3">
      <c r="C542" s="1"/>
    </row>
    <row r="543" spans="3:3" x14ac:dyDescent="0.3">
      <c r="C543" s="1"/>
    </row>
    <row r="544" spans="3:3" x14ac:dyDescent="0.3">
      <c r="C544" s="1"/>
    </row>
    <row r="545" spans="3:3" x14ac:dyDescent="0.3">
      <c r="C545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CF1E-AB30-429F-903E-BC1C4D3E7BC1}">
  <dimension ref="A1:G169"/>
  <sheetViews>
    <sheetView workbookViewId="0">
      <selection activeCell="E2" sqref="E2:E47"/>
    </sheetView>
  </sheetViews>
  <sheetFormatPr defaultRowHeight="14.4" x14ac:dyDescent="0.3"/>
  <sheetData>
    <row r="1" spans="1:7" x14ac:dyDescent="0.3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</row>
    <row r="2" spans="1:7" x14ac:dyDescent="0.3">
      <c r="A2">
        <v>0</v>
      </c>
      <c r="B2" t="s">
        <v>166</v>
      </c>
      <c r="C2">
        <v>501</v>
      </c>
      <c r="D2">
        <v>561750</v>
      </c>
      <c r="E2">
        <v>319643</v>
      </c>
      <c r="F2">
        <v>0.39507700000000001</v>
      </c>
      <c r="G2">
        <v>52.7502</v>
      </c>
    </row>
    <row r="3" spans="1:7" x14ac:dyDescent="0.3">
      <c r="A3">
        <v>1</v>
      </c>
      <c r="B3" t="s">
        <v>166</v>
      </c>
      <c r="C3">
        <v>502</v>
      </c>
      <c r="D3">
        <v>561690</v>
      </c>
      <c r="E3">
        <v>320428</v>
      </c>
      <c r="F3">
        <v>0.39457500000000001</v>
      </c>
      <c r="G3">
        <v>52.757300000000001</v>
      </c>
    </row>
    <row r="4" spans="1:7" x14ac:dyDescent="0.3">
      <c r="A4">
        <v>2</v>
      </c>
      <c r="B4" t="s">
        <v>166</v>
      </c>
      <c r="C4">
        <v>504</v>
      </c>
      <c r="D4">
        <v>562039</v>
      </c>
      <c r="E4">
        <v>320210</v>
      </c>
      <c r="F4">
        <v>0.39963399999999999</v>
      </c>
      <c r="G4">
        <v>52.755200000000002</v>
      </c>
    </row>
    <row r="5" spans="1:7" x14ac:dyDescent="0.3">
      <c r="A5">
        <v>3</v>
      </c>
      <c r="B5" t="s">
        <v>166</v>
      </c>
      <c r="C5">
        <v>505</v>
      </c>
      <c r="D5">
        <v>561794</v>
      </c>
      <c r="E5">
        <v>320290</v>
      </c>
      <c r="F5">
        <v>0.39604699999999998</v>
      </c>
      <c r="G5">
        <v>52.756</v>
      </c>
    </row>
    <row r="6" spans="1:7" x14ac:dyDescent="0.3">
      <c r="A6">
        <v>4</v>
      </c>
      <c r="B6" t="s">
        <v>166</v>
      </c>
      <c r="C6">
        <v>506</v>
      </c>
      <c r="D6">
        <v>562225</v>
      </c>
      <c r="E6">
        <v>320448</v>
      </c>
      <c r="F6">
        <v>0.402505</v>
      </c>
      <c r="G6">
        <v>52.757300000000001</v>
      </c>
    </row>
    <row r="7" spans="1:7" x14ac:dyDescent="0.3">
      <c r="A7">
        <v>5</v>
      </c>
      <c r="B7" t="s">
        <v>166</v>
      </c>
      <c r="C7">
        <v>509</v>
      </c>
      <c r="D7">
        <v>562487</v>
      </c>
      <c r="E7">
        <v>320281</v>
      </c>
      <c r="F7">
        <v>0.406302</v>
      </c>
      <c r="G7">
        <v>52.755699999999997</v>
      </c>
    </row>
    <row r="8" spans="1:7" x14ac:dyDescent="0.3">
      <c r="A8">
        <v>6</v>
      </c>
      <c r="B8" t="s">
        <v>166</v>
      </c>
      <c r="C8">
        <v>511</v>
      </c>
      <c r="D8">
        <v>562300</v>
      </c>
      <c r="E8">
        <v>319813</v>
      </c>
      <c r="F8">
        <v>0.40330199999999999</v>
      </c>
      <c r="G8">
        <v>52.751600000000003</v>
      </c>
    </row>
    <row r="9" spans="1:7" x14ac:dyDescent="0.3">
      <c r="A9">
        <v>7</v>
      </c>
      <c r="B9" t="s">
        <v>166</v>
      </c>
      <c r="C9">
        <v>512</v>
      </c>
      <c r="D9">
        <v>562463</v>
      </c>
      <c r="E9">
        <v>319621</v>
      </c>
      <c r="F9">
        <v>0.40561999999999998</v>
      </c>
      <c r="G9">
        <v>52.7498</v>
      </c>
    </row>
    <row r="10" spans="1:7" x14ac:dyDescent="0.3">
      <c r="A10">
        <v>8</v>
      </c>
      <c r="B10" t="s">
        <v>166</v>
      </c>
      <c r="C10">
        <v>513</v>
      </c>
      <c r="D10">
        <v>562448</v>
      </c>
      <c r="E10">
        <v>319249</v>
      </c>
      <c r="F10">
        <v>0.40521299999999999</v>
      </c>
      <c r="G10">
        <v>52.746499999999997</v>
      </c>
    </row>
    <row r="11" spans="1:7" x14ac:dyDescent="0.3">
      <c r="A11">
        <v>9</v>
      </c>
      <c r="B11" t="s">
        <v>166</v>
      </c>
      <c r="C11">
        <v>514</v>
      </c>
      <c r="D11">
        <v>562067</v>
      </c>
      <c r="E11">
        <v>319405</v>
      </c>
      <c r="F11">
        <v>0.39965099999999998</v>
      </c>
      <c r="G11">
        <v>52.747999999999998</v>
      </c>
    </row>
    <row r="12" spans="1:7" x14ac:dyDescent="0.3">
      <c r="A12">
        <v>10</v>
      </c>
      <c r="B12" t="s">
        <v>166</v>
      </c>
      <c r="C12">
        <v>515</v>
      </c>
      <c r="D12">
        <v>561955</v>
      </c>
      <c r="E12">
        <v>319738</v>
      </c>
      <c r="F12">
        <v>0.39815800000000001</v>
      </c>
      <c r="G12">
        <v>52.750999999999998</v>
      </c>
    </row>
    <row r="13" spans="1:7" x14ac:dyDescent="0.3">
      <c r="A13">
        <v>11</v>
      </c>
      <c r="B13" t="s">
        <v>166</v>
      </c>
      <c r="C13">
        <v>516</v>
      </c>
      <c r="D13">
        <v>561777</v>
      </c>
      <c r="E13">
        <v>320012</v>
      </c>
      <c r="F13">
        <v>0.39565800000000001</v>
      </c>
      <c r="G13">
        <v>52.753500000000003</v>
      </c>
    </row>
    <row r="14" spans="1:7" x14ac:dyDescent="0.3">
      <c r="A14">
        <v>12</v>
      </c>
      <c r="B14" t="s">
        <v>166</v>
      </c>
      <c r="C14">
        <v>519</v>
      </c>
      <c r="D14">
        <v>562872</v>
      </c>
      <c r="E14">
        <v>320497</v>
      </c>
      <c r="F14">
        <v>0.41210799999999997</v>
      </c>
      <c r="G14">
        <v>52.7575</v>
      </c>
    </row>
    <row r="15" spans="1:7" x14ac:dyDescent="0.3">
      <c r="A15">
        <v>13</v>
      </c>
      <c r="B15" t="s">
        <v>166</v>
      </c>
      <c r="C15">
        <v>520</v>
      </c>
      <c r="D15">
        <v>562703</v>
      </c>
      <c r="E15">
        <v>320245</v>
      </c>
      <c r="F15">
        <v>0.40948099999999998</v>
      </c>
      <c r="G15">
        <v>52.755299999999998</v>
      </c>
    </row>
    <row r="16" spans="1:7" x14ac:dyDescent="0.3">
      <c r="A16">
        <v>14</v>
      </c>
      <c r="B16" t="s">
        <v>166</v>
      </c>
      <c r="C16">
        <v>521</v>
      </c>
      <c r="D16">
        <v>562903</v>
      </c>
      <c r="E16">
        <v>319527</v>
      </c>
      <c r="F16">
        <v>0.41208600000000001</v>
      </c>
      <c r="G16">
        <v>52.748800000000003</v>
      </c>
    </row>
    <row r="17" spans="1:7" x14ac:dyDescent="0.3">
      <c r="A17">
        <v>15</v>
      </c>
      <c r="B17" t="s">
        <v>166</v>
      </c>
      <c r="C17">
        <v>523</v>
      </c>
      <c r="D17">
        <v>561895</v>
      </c>
      <c r="E17">
        <v>319114</v>
      </c>
      <c r="F17">
        <v>0.39696199999999998</v>
      </c>
      <c r="G17">
        <v>52.745399999999997</v>
      </c>
    </row>
    <row r="18" spans="1:7" x14ac:dyDescent="0.3">
      <c r="A18">
        <v>16</v>
      </c>
      <c r="B18" t="s">
        <v>166</v>
      </c>
      <c r="C18">
        <v>524</v>
      </c>
      <c r="D18">
        <v>561891</v>
      </c>
      <c r="E18">
        <v>318178</v>
      </c>
      <c r="F18">
        <v>0.39644099999999999</v>
      </c>
      <c r="G18">
        <v>52.737000000000002</v>
      </c>
    </row>
    <row r="19" spans="1:7" x14ac:dyDescent="0.3">
      <c r="A19">
        <v>17</v>
      </c>
      <c r="B19" t="s">
        <v>166</v>
      </c>
      <c r="C19">
        <v>525</v>
      </c>
      <c r="D19">
        <v>561501</v>
      </c>
      <c r="E19">
        <v>318455</v>
      </c>
      <c r="F19">
        <v>0.39080700000000002</v>
      </c>
      <c r="G19">
        <v>52.739600000000003</v>
      </c>
    </row>
    <row r="20" spans="1:7" x14ac:dyDescent="0.3">
      <c r="A20">
        <v>18</v>
      </c>
      <c r="B20" t="s">
        <v>166</v>
      </c>
      <c r="C20">
        <v>526</v>
      </c>
      <c r="D20">
        <v>560758</v>
      </c>
      <c r="E20">
        <v>319501</v>
      </c>
      <c r="F20">
        <v>0.38032300000000002</v>
      </c>
      <c r="G20">
        <v>52.749200000000002</v>
      </c>
    </row>
    <row r="21" spans="1:7" x14ac:dyDescent="0.3">
      <c r="A21">
        <v>19</v>
      </c>
      <c r="B21" t="s">
        <v>166</v>
      </c>
      <c r="C21">
        <v>527</v>
      </c>
      <c r="D21">
        <v>561195</v>
      </c>
      <c r="E21">
        <v>320163</v>
      </c>
      <c r="F21">
        <v>0.38711699999999999</v>
      </c>
      <c r="G21">
        <v>52.755000000000003</v>
      </c>
    </row>
    <row r="22" spans="1:7" x14ac:dyDescent="0.3">
      <c r="A22">
        <v>20</v>
      </c>
      <c r="B22" t="s">
        <v>166</v>
      </c>
      <c r="C22">
        <v>528</v>
      </c>
      <c r="D22">
        <v>560588</v>
      </c>
      <c r="E22">
        <v>321266</v>
      </c>
      <c r="F22">
        <v>0.37867099999999998</v>
      </c>
      <c r="G22">
        <v>52.765099999999997</v>
      </c>
    </row>
    <row r="23" spans="1:7" x14ac:dyDescent="0.3">
      <c r="A23">
        <v>21</v>
      </c>
      <c r="B23" t="s">
        <v>166</v>
      </c>
      <c r="C23">
        <v>531</v>
      </c>
      <c r="D23">
        <v>562109</v>
      </c>
      <c r="E23">
        <v>320824</v>
      </c>
      <c r="F23">
        <v>0.400974</v>
      </c>
      <c r="G23">
        <v>52.7607</v>
      </c>
    </row>
    <row r="24" spans="1:7" x14ac:dyDescent="0.3">
      <c r="A24">
        <v>22</v>
      </c>
      <c r="B24" t="s">
        <v>166</v>
      </c>
      <c r="C24">
        <v>532</v>
      </c>
      <c r="D24">
        <v>562381</v>
      </c>
      <c r="E24">
        <v>320867</v>
      </c>
      <c r="F24">
        <v>0.40502199999999999</v>
      </c>
      <c r="G24">
        <v>52.761000000000003</v>
      </c>
    </row>
    <row r="25" spans="1:7" x14ac:dyDescent="0.3">
      <c r="A25">
        <v>23</v>
      </c>
      <c r="B25" t="s">
        <v>166</v>
      </c>
      <c r="C25">
        <v>533</v>
      </c>
      <c r="D25">
        <v>562783</v>
      </c>
      <c r="E25">
        <v>320957</v>
      </c>
      <c r="F25">
        <v>0.41101900000000002</v>
      </c>
      <c r="G25">
        <v>52.761699999999998</v>
      </c>
    </row>
    <row r="26" spans="1:7" x14ac:dyDescent="0.3">
      <c r="A26">
        <v>24</v>
      </c>
      <c r="B26" t="s">
        <v>166</v>
      </c>
      <c r="C26">
        <v>534</v>
      </c>
      <c r="D26">
        <v>562026</v>
      </c>
      <c r="E26">
        <v>320627</v>
      </c>
      <c r="F26">
        <v>0.399648</v>
      </c>
      <c r="G26">
        <v>52.759</v>
      </c>
    </row>
    <row r="27" spans="1:7" x14ac:dyDescent="0.3">
      <c r="A27">
        <v>25</v>
      </c>
      <c r="B27" t="s">
        <v>166</v>
      </c>
      <c r="C27">
        <v>535</v>
      </c>
      <c r="D27">
        <v>562307</v>
      </c>
      <c r="E27">
        <v>320609</v>
      </c>
      <c r="F27">
        <v>0.40379900000000002</v>
      </c>
      <c r="G27">
        <v>52.758699999999997</v>
      </c>
    </row>
    <row r="28" spans="1:7" x14ac:dyDescent="0.3">
      <c r="A28">
        <v>26</v>
      </c>
      <c r="B28" t="s">
        <v>166</v>
      </c>
      <c r="C28">
        <v>536</v>
      </c>
      <c r="D28">
        <v>562514</v>
      </c>
      <c r="E28">
        <v>321469</v>
      </c>
      <c r="F28">
        <v>0.40728999999999999</v>
      </c>
      <c r="G28">
        <v>52.766399999999997</v>
      </c>
    </row>
    <row r="29" spans="1:7" x14ac:dyDescent="0.3">
      <c r="A29">
        <v>27</v>
      </c>
      <c r="B29" t="s">
        <v>166</v>
      </c>
      <c r="C29">
        <v>537</v>
      </c>
      <c r="D29">
        <v>563004</v>
      </c>
      <c r="E29">
        <v>321388</v>
      </c>
      <c r="F29">
        <v>0.41450500000000001</v>
      </c>
      <c r="G29">
        <v>52.765500000000003</v>
      </c>
    </row>
    <row r="30" spans="1:7" x14ac:dyDescent="0.3">
      <c r="A30">
        <v>28</v>
      </c>
      <c r="B30" t="s">
        <v>166</v>
      </c>
      <c r="C30">
        <v>538</v>
      </c>
      <c r="D30">
        <v>563026</v>
      </c>
      <c r="E30">
        <v>321938</v>
      </c>
      <c r="F30">
        <v>0.41510399999999997</v>
      </c>
      <c r="G30">
        <v>52.770400000000002</v>
      </c>
    </row>
    <row r="31" spans="1:7" x14ac:dyDescent="0.3">
      <c r="A31">
        <v>29</v>
      </c>
      <c r="B31" t="s">
        <v>166</v>
      </c>
      <c r="C31">
        <v>539</v>
      </c>
      <c r="D31">
        <v>563809</v>
      </c>
      <c r="E31">
        <v>321975</v>
      </c>
      <c r="F31">
        <v>0.42671799999999999</v>
      </c>
      <c r="G31">
        <v>52.770499999999998</v>
      </c>
    </row>
    <row r="32" spans="1:7" x14ac:dyDescent="0.3">
      <c r="A32">
        <v>30</v>
      </c>
      <c r="B32" t="s">
        <v>166</v>
      </c>
      <c r="C32">
        <v>540</v>
      </c>
      <c r="D32">
        <v>563547</v>
      </c>
      <c r="E32">
        <v>321511</v>
      </c>
      <c r="F32">
        <v>0.42260700000000001</v>
      </c>
      <c r="G32">
        <v>52.766399999999997</v>
      </c>
    </row>
    <row r="33" spans="1:7" x14ac:dyDescent="0.3">
      <c r="A33">
        <v>31</v>
      </c>
      <c r="B33" t="s">
        <v>166</v>
      </c>
      <c r="C33">
        <v>541</v>
      </c>
      <c r="D33">
        <v>564518</v>
      </c>
      <c r="E33">
        <v>321944</v>
      </c>
      <c r="F33">
        <v>0.43720199999999998</v>
      </c>
      <c r="G33">
        <v>52.77</v>
      </c>
    </row>
    <row r="34" spans="1:7" x14ac:dyDescent="0.3">
      <c r="A34">
        <v>32</v>
      </c>
      <c r="B34" t="s">
        <v>166</v>
      </c>
      <c r="C34">
        <v>542</v>
      </c>
      <c r="D34">
        <v>565364</v>
      </c>
      <c r="E34">
        <v>321630</v>
      </c>
      <c r="F34">
        <v>0.449571</v>
      </c>
      <c r="G34">
        <v>52.767000000000003</v>
      </c>
    </row>
    <row r="35" spans="1:7" x14ac:dyDescent="0.3">
      <c r="A35">
        <v>33</v>
      </c>
      <c r="B35" t="s">
        <v>166</v>
      </c>
      <c r="C35">
        <v>543</v>
      </c>
      <c r="D35">
        <v>565696</v>
      </c>
      <c r="E35">
        <v>322074</v>
      </c>
      <c r="F35">
        <v>0.45471099999999998</v>
      </c>
      <c r="G35">
        <v>52.770800000000001</v>
      </c>
    </row>
    <row r="36" spans="1:7" x14ac:dyDescent="0.3">
      <c r="A36">
        <v>34</v>
      </c>
      <c r="B36" t="s">
        <v>166</v>
      </c>
      <c r="C36">
        <v>544</v>
      </c>
      <c r="D36">
        <v>563404</v>
      </c>
      <c r="E36">
        <v>320958</v>
      </c>
      <c r="F36">
        <v>0.42021399999999998</v>
      </c>
      <c r="G36">
        <v>52.761499999999998</v>
      </c>
    </row>
    <row r="37" spans="1:7" x14ac:dyDescent="0.3">
      <c r="A37">
        <v>35</v>
      </c>
      <c r="B37" t="s">
        <v>166</v>
      </c>
      <c r="C37">
        <v>545</v>
      </c>
      <c r="D37">
        <v>564262</v>
      </c>
      <c r="E37">
        <v>320997</v>
      </c>
      <c r="F37">
        <v>0.43293599999999999</v>
      </c>
      <c r="G37">
        <v>52.761600000000001</v>
      </c>
    </row>
    <row r="38" spans="1:7" x14ac:dyDescent="0.3">
      <c r="A38">
        <v>36</v>
      </c>
      <c r="B38" t="s">
        <v>166</v>
      </c>
      <c r="C38">
        <v>546</v>
      </c>
      <c r="D38">
        <v>565235</v>
      </c>
      <c r="E38">
        <v>320792</v>
      </c>
      <c r="F38">
        <v>0.447239</v>
      </c>
      <c r="G38">
        <v>52.759500000000003</v>
      </c>
    </row>
    <row r="39" spans="1:7" x14ac:dyDescent="0.3">
      <c r="A39">
        <v>37</v>
      </c>
      <c r="B39" t="s">
        <v>166</v>
      </c>
      <c r="C39">
        <v>5119</v>
      </c>
      <c r="D39">
        <v>564749</v>
      </c>
      <c r="E39">
        <v>319765</v>
      </c>
      <c r="F39">
        <v>0.43952799999999997</v>
      </c>
      <c r="G39">
        <v>52.750399999999999</v>
      </c>
    </row>
    <row r="40" spans="1:7" x14ac:dyDescent="0.3">
      <c r="A40">
        <v>38</v>
      </c>
      <c r="B40" t="s">
        <v>166</v>
      </c>
      <c r="C40">
        <v>548</v>
      </c>
      <c r="D40">
        <v>563500</v>
      </c>
      <c r="E40">
        <v>319974</v>
      </c>
      <c r="F40">
        <v>0.42114499999999999</v>
      </c>
      <c r="G40">
        <v>52.752600000000001</v>
      </c>
    </row>
    <row r="41" spans="1:7" x14ac:dyDescent="0.3">
      <c r="A41">
        <v>39</v>
      </c>
      <c r="B41" t="s">
        <v>166</v>
      </c>
      <c r="C41">
        <v>551</v>
      </c>
      <c r="D41">
        <v>561696</v>
      </c>
      <c r="E41">
        <v>318478</v>
      </c>
      <c r="F41">
        <v>0.393704</v>
      </c>
      <c r="G41">
        <v>52.739699999999999</v>
      </c>
    </row>
    <row r="42" spans="1:7" x14ac:dyDescent="0.3">
      <c r="A42">
        <v>40</v>
      </c>
      <c r="B42" t="s">
        <v>166</v>
      </c>
      <c r="C42">
        <v>562</v>
      </c>
      <c r="D42">
        <v>561884</v>
      </c>
      <c r="E42">
        <v>318584</v>
      </c>
      <c r="F42">
        <v>0.396538</v>
      </c>
      <c r="G42">
        <v>52.740600000000001</v>
      </c>
    </row>
    <row r="43" spans="1:7" x14ac:dyDescent="0.3">
      <c r="A43">
        <v>41</v>
      </c>
      <c r="B43" t="s">
        <v>166</v>
      </c>
      <c r="C43">
        <v>566</v>
      </c>
      <c r="D43">
        <v>561976</v>
      </c>
      <c r="E43">
        <v>318810</v>
      </c>
      <c r="F43">
        <v>0.398011</v>
      </c>
      <c r="G43">
        <v>52.742600000000003</v>
      </c>
    </row>
    <row r="44" spans="1:7" x14ac:dyDescent="0.3">
      <c r="A44">
        <v>42</v>
      </c>
      <c r="B44" t="s">
        <v>166</v>
      </c>
      <c r="C44">
        <v>567</v>
      </c>
      <c r="D44">
        <v>562241</v>
      </c>
      <c r="E44">
        <v>318615</v>
      </c>
      <c r="F44">
        <v>0.40183600000000003</v>
      </c>
      <c r="G44">
        <v>52.7408</v>
      </c>
    </row>
    <row r="45" spans="1:7" x14ac:dyDescent="0.3">
      <c r="A45">
        <v>43</v>
      </c>
      <c r="B45" t="s">
        <v>166</v>
      </c>
      <c r="C45">
        <v>570</v>
      </c>
      <c r="D45">
        <v>562195</v>
      </c>
      <c r="E45">
        <v>320018</v>
      </c>
      <c r="F45">
        <v>0.40184900000000001</v>
      </c>
      <c r="G45">
        <v>52.753399999999999</v>
      </c>
    </row>
    <row r="46" spans="1:7" x14ac:dyDescent="0.3">
      <c r="A46">
        <v>44</v>
      </c>
      <c r="B46" t="s">
        <v>166</v>
      </c>
      <c r="C46">
        <v>571</v>
      </c>
      <c r="D46">
        <v>563644</v>
      </c>
      <c r="E46">
        <v>320898</v>
      </c>
      <c r="F46">
        <v>0.42373699999999997</v>
      </c>
      <c r="G46">
        <v>52.760899999999999</v>
      </c>
    </row>
    <row r="47" spans="1:7" x14ac:dyDescent="0.3">
      <c r="A47">
        <v>45</v>
      </c>
      <c r="B47" t="s">
        <v>166</v>
      </c>
      <c r="C47">
        <v>572</v>
      </c>
      <c r="D47">
        <v>564718</v>
      </c>
      <c r="E47">
        <v>320634</v>
      </c>
      <c r="F47">
        <v>0.43950499999999998</v>
      </c>
      <c r="G47">
        <v>52.758200000000002</v>
      </c>
    </row>
    <row r="48" spans="1:7" x14ac:dyDescent="0.3">
      <c r="A48">
        <v>46</v>
      </c>
      <c r="B48" t="s">
        <v>166</v>
      </c>
      <c r="C48">
        <v>601</v>
      </c>
      <c r="D48">
        <v>561588</v>
      </c>
      <c r="E48">
        <v>316981</v>
      </c>
      <c r="F48">
        <v>0.39136900000000002</v>
      </c>
      <c r="G48">
        <v>52.726300000000002</v>
      </c>
    </row>
    <row r="49" spans="1:7" x14ac:dyDescent="0.3">
      <c r="A49">
        <v>47</v>
      </c>
      <c r="B49" t="s">
        <v>166</v>
      </c>
      <c r="C49">
        <v>603</v>
      </c>
      <c r="D49">
        <v>562969</v>
      </c>
      <c r="E49">
        <v>318752</v>
      </c>
      <c r="F49">
        <v>0.41267799999999999</v>
      </c>
      <c r="G49">
        <v>52.741799999999998</v>
      </c>
    </row>
    <row r="50" spans="1:7" x14ac:dyDescent="0.3">
      <c r="A50">
        <v>48</v>
      </c>
      <c r="B50" t="s">
        <v>166</v>
      </c>
      <c r="C50">
        <v>604</v>
      </c>
      <c r="D50">
        <v>562755</v>
      </c>
      <c r="E50">
        <v>318421</v>
      </c>
      <c r="F50">
        <v>0.40934700000000002</v>
      </c>
      <c r="G50">
        <v>52.738900000000001</v>
      </c>
    </row>
    <row r="51" spans="1:7" x14ac:dyDescent="0.3">
      <c r="A51">
        <v>49</v>
      </c>
      <c r="B51" t="s">
        <v>166</v>
      </c>
      <c r="C51">
        <v>605</v>
      </c>
      <c r="D51">
        <v>562611</v>
      </c>
      <c r="E51">
        <v>317762</v>
      </c>
      <c r="F51">
        <v>0.40688999999999997</v>
      </c>
      <c r="G51">
        <v>52.732999999999997</v>
      </c>
    </row>
    <row r="52" spans="1:7" x14ac:dyDescent="0.3">
      <c r="A52">
        <v>50</v>
      </c>
      <c r="B52" t="s">
        <v>166</v>
      </c>
      <c r="C52">
        <v>606</v>
      </c>
      <c r="D52">
        <v>564032</v>
      </c>
      <c r="E52">
        <v>315687</v>
      </c>
      <c r="F52">
        <v>0.42687999999999998</v>
      </c>
      <c r="G52">
        <v>52.713999999999999</v>
      </c>
    </row>
    <row r="53" spans="1:7" x14ac:dyDescent="0.3">
      <c r="A53">
        <v>51</v>
      </c>
      <c r="B53" t="s">
        <v>166</v>
      </c>
      <c r="C53">
        <v>607</v>
      </c>
      <c r="D53">
        <v>561465</v>
      </c>
      <c r="E53">
        <v>322123</v>
      </c>
      <c r="F53">
        <v>0.39207900000000001</v>
      </c>
      <c r="G53">
        <v>52.772599999999997</v>
      </c>
    </row>
    <row r="54" spans="1:7" x14ac:dyDescent="0.3">
      <c r="A54">
        <v>52</v>
      </c>
      <c r="B54" t="s">
        <v>166</v>
      </c>
      <c r="C54">
        <v>608</v>
      </c>
      <c r="D54">
        <v>561734</v>
      </c>
      <c r="E54">
        <v>320962</v>
      </c>
      <c r="F54">
        <v>0.39549000000000001</v>
      </c>
      <c r="G54">
        <v>52.762099999999997</v>
      </c>
    </row>
    <row r="55" spans="1:7" x14ac:dyDescent="0.3">
      <c r="A55">
        <v>53</v>
      </c>
      <c r="B55" t="s">
        <v>166</v>
      </c>
      <c r="C55">
        <v>5002</v>
      </c>
      <c r="D55">
        <v>556423</v>
      </c>
      <c r="E55">
        <v>274127</v>
      </c>
      <c r="F55">
        <v>0.29479</v>
      </c>
      <c r="G55">
        <v>52.3429</v>
      </c>
    </row>
    <row r="56" spans="1:7" x14ac:dyDescent="0.3">
      <c r="A56">
        <v>54</v>
      </c>
      <c r="B56" t="s">
        <v>166</v>
      </c>
      <c r="C56">
        <v>5004</v>
      </c>
      <c r="D56">
        <v>547582</v>
      </c>
      <c r="E56">
        <v>305393</v>
      </c>
      <c r="F56">
        <v>0.178951</v>
      </c>
      <c r="G56">
        <v>52.626199999999997</v>
      </c>
    </row>
    <row r="57" spans="1:7" x14ac:dyDescent="0.3">
      <c r="A57">
        <v>55</v>
      </c>
      <c r="B57" t="s">
        <v>166</v>
      </c>
      <c r="C57">
        <v>5038</v>
      </c>
      <c r="D57">
        <v>552224</v>
      </c>
      <c r="E57">
        <v>303617</v>
      </c>
      <c r="F57">
        <v>0.24665899999999999</v>
      </c>
      <c r="G57">
        <v>52.609000000000002</v>
      </c>
    </row>
    <row r="58" spans="1:7" x14ac:dyDescent="0.3">
      <c r="A58">
        <v>56</v>
      </c>
      <c r="B58" t="s">
        <v>166</v>
      </c>
      <c r="C58">
        <v>5006</v>
      </c>
      <c r="D58">
        <v>552362</v>
      </c>
      <c r="E58">
        <v>297261</v>
      </c>
      <c r="F58">
        <v>0.24577399999999999</v>
      </c>
      <c r="G58">
        <v>52.551900000000003</v>
      </c>
    </row>
    <row r="59" spans="1:7" x14ac:dyDescent="0.3">
      <c r="A59">
        <v>57</v>
      </c>
      <c r="B59" t="s">
        <v>166</v>
      </c>
      <c r="C59">
        <v>5007</v>
      </c>
      <c r="D59">
        <v>539942</v>
      </c>
      <c r="E59">
        <v>296939</v>
      </c>
      <c r="F59">
        <v>6.2590000000000007E-2</v>
      </c>
      <c r="G59">
        <v>52.552300000000002</v>
      </c>
    </row>
    <row r="60" spans="1:7" x14ac:dyDescent="0.3">
      <c r="A60">
        <v>58</v>
      </c>
      <c r="B60" t="s">
        <v>166</v>
      </c>
      <c r="C60">
        <v>5008</v>
      </c>
      <c r="D60">
        <v>541228</v>
      </c>
      <c r="E60">
        <v>291077</v>
      </c>
      <c r="F60">
        <v>7.9053999999999999E-2</v>
      </c>
      <c r="G60">
        <v>52.499299999999998</v>
      </c>
    </row>
    <row r="61" spans="1:7" x14ac:dyDescent="0.3">
      <c r="A61">
        <v>59</v>
      </c>
      <c r="B61" t="s">
        <v>166</v>
      </c>
      <c r="C61">
        <v>5009</v>
      </c>
      <c r="D61">
        <v>541166</v>
      </c>
      <c r="E61">
        <v>285454</v>
      </c>
      <c r="F61">
        <v>7.5762999999999997E-2</v>
      </c>
      <c r="G61">
        <v>52.448799999999999</v>
      </c>
    </row>
    <row r="62" spans="1:7" x14ac:dyDescent="0.3">
      <c r="A62">
        <v>60</v>
      </c>
      <c r="B62" t="s">
        <v>166</v>
      </c>
      <c r="C62">
        <v>5010</v>
      </c>
      <c r="D62">
        <v>561218</v>
      </c>
      <c r="E62">
        <v>303260</v>
      </c>
      <c r="F62">
        <v>0.37919000000000003</v>
      </c>
      <c r="G62">
        <v>52.603200000000001</v>
      </c>
    </row>
    <row r="63" spans="1:7" x14ac:dyDescent="0.3">
      <c r="A63">
        <v>61</v>
      </c>
      <c r="B63" t="s">
        <v>166</v>
      </c>
      <c r="C63">
        <v>5011</v>
      </c>
      <c r="D63">
        <v>570279</v>
      </c>
      <c r="E63">
        <v>341683</v>
      </c>
      <c r="F63">
        <v>0.53281199999999995</v>
      </c>
      <c r="G63">
        <v>52.945500000000003</v>
      </c>
    </row>
    <row r="64" spans="1:7" x14ac:dyDescent="0.3">
      <c r="A64">
        <v>62</v>
      </c>
      <c r="B64" t="s">
        <v>166</v>
      </c>
      <c r="C64">
        <v>5012</v>
      </c>
      <c r="D64">
        <v>555055</v>
      </c>
      <c r="E64">
        <v>323853</v>
      </c>
      <c r="F64">
        <v>0.297962</v>
      </c>
      <c r="G64">
        <v>52.79</v>
      </c>
    </row>
    <row r="65" spans="1:7" x14ac:dyDescent="0.3">
      <c r="A65">
        <v>63</v>
      </c>
      <c r="B65" t="s">
        <v>166</v>
      </c>
      <c r="C65">
        <v>5013</v>
      </c>
      <c r="D65">
        <v>569799</v>
      </c>
      <c r="E65">
        <v>330530</v>
      </c>
      <c r="F65">
        <v>0.51985700000000001</v>
      </c>
      <c r="G65">
        <v>52.845500000000001</v>
      </c>
    </row>
    <row r="66" spans="1:7" x14ac:dyDescent="0.3">
      <c r="A66">
        <v>64</v>
      </c>
      <c r="B66" t="s">
        <v>166</v>
      </c>
      <c r="C66">
        <v>5014</v>
      </c>
      <c r="D66">
        <v>567621</v>
      </c>
      <c r="E66">
        <v>337577</v>
      </c>
      <c r="F66">
        <v>0.491176</v>
      </c>
      <c r="G66">
        <v>52.909500000000001</v>
      </c>
    </row>
    <row r="67" spans="1:7" x14ac:dyDescent="0.3">
      <c r="A67">
        <v>65</v>
      </c>
      <c r="B67" t="s">
        <v>166</v>
      </c>
      <c r="C67">
        <v>5022</v>
      </c>
      <c r="D67">
        <v>536620</v>
      </c>
      <c r="E67">
        <v>299805</v>
      </c>
      <c r="F67">
        <v>1.4806E-2</v>
      </c>
      <c r="G67">
        <v>52.578899999999997</v>
      </c>
    </row>
    <row r="68" spans="1:7" x14ac:dyDescent="0.3">
      <c r="A68">
        <v>66</v>
      </c>
      <c r="B68" t="s">
        <v>166</v>
      </c>
      <c r="C68">
        <v>5110</v>
      </c>
      <c r="D68">
        <v>558141</v>
      </c>
      <c r="E68">
        <v>308897</v>
      </c>
      <c r="F68">
        <v>0.33649200000000001</v>
      </c>
      <c r="G68">
        <v>52.654699999999998</v>
      </c>
    </row>
    <row r="69" spans="1:7" x14ac:dyDescent="0.3">
      <c r="A69">
        <v>67</v>
      </c>
      <c r="B69" t="s">
        <v>166</v>
      </c>
      <c r="C69">
        <v>5024</v>
      </c>
      <c r="D69">
        <v>548278</v>
      </c>
      <c r="E69">
        <v>290274</v>
      </c>
      <c r="F69">
        <v>0.182474</v>
      </c>
      <c r="G69">
        <v>52.490200000000002</v>
      </c>
    </row>
    <row r="70" spans="1:7" x14ac:dyDescent="0.3">
      <c r="A70">
        <v>68</v>
      </c>
      <c r="B70" t="s">
        <v>166</v>
      </c>
      <c r="C70">
        <v>5138</v>
      </c>
      <c r="D70">
        <v>556326</v>
      </c>
      <c r="E70">
        <v>302262</v>
      </c>
      <c r="F70">
        <v>0.30654599999999999</v>
      </c>
      <c r="G70">
        <v>52.595700000000001</v>
      </c>
    </row>
    <row r="71" spans="1:7" x14ac:dyDescent="0.3">
      <c r="A71">
        <v>69</v>
      </c>
      <c r="B71" t="s">
        <v>166</v>
      </c>
      <c r="C71">
        <v>5140</v>
      </c>
      <c r="D71">
        <v>576782</v>
      </c>
      <c r="E71">
        <v>316476</v>
      </c>
      <c r="F71">
        <v>0.61584700000000003</v>
      </c>
      <c r="G71">
        <v>52.717100000000002</v>
      </c>
    </row>
    <row r="72" spans="1:7" x14ac:dyDescent="0.3">
      <c r="A72">
        <v>70</v>
      </c>
      <c r="B72" t="s">
        <v>166</v>
      </c>
      <c r="C72">
        <v>5027</v>
      </c>
      <c r="D72">
        <v>568375</v>
      </c>
      <c r="E72">
        <v>319204</v>
      </c>
      <c r="F72">
        <v>0.49290899999999999</v>
      </c>
      <c r="G72">
        <v>52.744199999999999</v>
      </c>
    </row>
    <row r="73" spans="1:7" x14ac:dyDescent="0.3">
      <c r="A73">
        <v>71</v>
      </c>
      <c r="B73" t="s">
        <v>166</v>
      </c>
      <c r="C73">
        <v>5028</v>
      </c>
      <c r="D73">
        <v>545131</v>
      </c>
      <c r="E73">
        <v>308826</v>
      </c>
      <c r="F73">
        <v>0.14427599999999999</v>
      </c>
      <c r="G73">
        <v>52.657699999999998</v>
      </c>
    </row>
    <row r="74" spans="1:7" x14ac:dyDescent="0.3">
      <c r="A74">
        <v>72</v>
      </c>
      <c r="B74" t="s">
        <v>166</v>
      </c>
      <c r="C74">
        <v>5029</v>
      </c>
      <c r="D74">
        <v>548637</v>
      </c>
      <c r="E74">
        <v>307820</v>
      </c>
      <c r="F74">
        <v>0.19561700000000001</v>
      </c>
      <c r="G74">
        <v>52.647799999999997</v>
      </c>
    </row>
    <row r="75" spans="1:7" x14ac:dyDescent="0.3">
      <c r="A75">
        <v>73</v>
      </c>
      <c r="B75" t="s">
        <v>166</v>
      </c>
      <c r="C75">
        <v>5030</v>
      </c>
      <c r="D75">
        <v>542435</v>
      </c>
      <c r="E75">
        <v>313617</v>
      </c>
      <c r="F75">
        <v>0.106516</v>
      </c>
      <c r="G75">
        <v>52.701500000000003</v>
      </c>
    </row>
    <row r="76" spans="1:7" x14ac:dyDescent="0.3">
      <c r="A76">
        <v>74</v>
      </c>
      <c r="B76" t="s">
        <v>166</v>
      </c>
      <c r="C76">
        <v>5031</v>
      </c>
      <c r="D76">
        <v>569159</v>
      </c>
      <c r="E76">
        <v>292551</v>
      </c>
      <c r="F76">
        <v>0.49087799999999998</v>
      </c>
      <c r="G76">
        <v>52.504600000000003</v>
      </c>
    </row>
    <row r="77" spans="1:7" x14ac:dyDescent="0.3">
      <c r="A77">
        <v>75</v>
      </c>
      <c r="B77" t="s">
        <v>166</v>
      </c>
      <c r="C77">
        <v>5032</v>
      </c>
      <c r="D77">
        <v>582833</v>
      </c>
      <c r="E77">
        <v>330663</v>
      </c>
      <c r="F77">
        <v>0.71324200000000004</v>
      </c>
      <c r="G77">
        <v>52.842399999999998</v>
      </c>
    </row>
    <row r="78" spans="1:7" x14ac:dyDescent="0.3">
      <c r="A78">
        <v>76</v>
      </c>
      <c r="B78" t="s">
        <v>166</v>
      </c>
      <c r="C78">
        <v>5034</v>
      </c>
      <c r="D78">
        <v>564770</v>
      </c>
      <c r="E78">
        <v>315583</v>
      </c>
      <c r="F78">
        <v>0.43774200000000002</v>
      </c>
      <c r="G78">
        <v>52.712800000000001</v>
      </c>
    </row>
    <row r="79" spans="1:7" x14ac:dyDescent="0.3">
      <c r="A79">
        <v>77</v>
      </c>
      <c r="B79" t="s">
        <v>166</v>
      </c>
      <c r="C79">
        <v>5103</v>
      </c>
      <c r="D79">
        <v>579657</v>
      </c>
      <c r="E79">
        <v>339392</v>
      </c>
      <c r="F79">
        <v>0.670956</v>
      </c>
      <c r="G79">
        <v>52.921900000000001</v>
      </c>
    </row>
    <row r="80" spans="1:7" x14ac:dyDescent="0.3">
      <c r="A80">
        <v>78</v>
      </c>
      <c r="B80" t="s">
        <v>166</v>
      </c>
      <c r="C80">
        <v>5036</v>
      </c>
      <c r="D80">
        <v>566815</v>
      </c>
      <c r="E80">
        <v>324212</v>
      </c>
      <c r="F80">
        <v>0.47237000000000001</v>
      </c>
      <c r="G80">
        <v>52.789700000000003</v>
      </c>
    </row>
    <row r="81" spans="1:7" x14ac:dyDescent="0.3">
      <c r="A81">
        <v>79</v>
      </c>
      <c r="B81" t="s">
        <v>166</v>
      </c>
      <c r="C81">
        <v>5037</v>
      </c>
      <c r="D81">
        <v>561828</v>
      </c>
      <c r="E81">
        <v>326912</v>
      </c>
      <c r="F81">
        <v>0.39982200000000001</v>
      </c>
      <c r="G81">
        <v>52.8155</v>
      </c>
    </row>
    <row r="82" spans="1:7" x14ac:dyDescent="0.3">
      <c r="A82">
        <v>80</v>
      </c>
      <c r="B82" t="s">
        <v>166</v>
      </c>
      <c r="C82">
        <v>5039</v>
      </c>
      <c r="D82">
        <v>562262</v>
      </c>
      <c r="E82">
        <v>323341</v>
      </c>
      <c r="F82">
        <v>0.40448499999999998</v>
      </c>
      <c r="G82">
        <v>52.783299999999997</v>
      </c>
    </row>
    <row r="83" spans="1:7" x14ac:dyDescent="0.3">
      <c r="A83">
        <v>81</v>
      </c>
      <c r="B83" t="s">
        <v>166</v>
      </c>
      <c r="C83">
        <v>5040</v>
      </c>
      <c r="D83">
        <v>564937</v>
      </c>
      <c r="E83">
        <v>323326</v>
      </c>
      <c r="F83">
        <v>0.444102</v>
      </c>
      <c r="G83">
        <v>52.782299999999999</v>
      </c>
    </row>
    <row r="84" spans="1:7" x14ac:dyDescent="0.3">
      <c r="A84">
        <v>82</v>
      </c>
      <c r="B84" t="s">
        <v>166</v>
      </c>
      <c r="C84">
        <v>5041</v>
      </c>
      <c r="D84">
        <v>565644</v>
      </c>
      <c r="E84">
        <v>322675</v>
      </c>
      <c r="F84">
        <v>0.45424500000000001</v>
      </c>
      <c r="G84">
        <v>52.776299999999999</v>
      </c>
    </row>
    <row r="85" spans="1:7" x14ac:dyDescent="0.3">
      <c r="A85">
        <v>83</v>
      </c>
      <c r="B85" t="s">
        <v>166</v>
      </c>
      <c r="C85">
        <v>5042</v>
      </c>
      <c r="D85">
        <v>564286</v>
      </c>
      <c r="E85">
        <v>322766</v>
      </c>
      <c r="F85">
        <v>0.43417800000000001</v>
      </c>
      <c r="G85">
        <v>52.777500000000003</v>
      </c>
    </row>
    <row r="86" spans="1:7" x14ac:dyDescent="0.3">
      <c r="A86">
        <v>84</v>
      </c>
      <c r="B86" t="s">
        <v>166</v>
      </c>
      <c r="C86">
        <v>5043</v>
      </c>
      <c r="D86">
        <v>564833</v>
      </c>
      <c r="E86">
        <v>322635</v>
      </c>
      <c r="F86">
        <v>0.442214</v>
      </c>
      <c r="G86">
        <v>52.7761</v>
      </c>
    </row>
    <row r="87" spans="1:7" x14ac:dyDescent="0.3">
      <c r="A87">
        <v>85</v>
      </c>
      <c r="B87" t="s">
        <v>166</v>
      </c>
      <c r="C87">
        <v>5045</v>
      </c>
      <c r="D87">
        <v>544068</v>
      </c>
      <c r="E87">
        <v>322065</v>
      </c>
      <c r="F87">
        <v>0.13437099999999999</v>
      </c>
      <c r="G87">
        <v>52.777000000000001</v>
      </c>
    </row>
    <row r="88" spans="1:7" x14ac:dyDescent="0.3">
      <c r="A88">
        <v>86</v>
      </c>
      <c r="B88" t="s">
        <v>166</v>
      </c>
      <c r="C88">
        <v>5046</v>
      </c>
      <c r="D88">
        <v>549050</v>
      </c>
      <c r="E88">
        <v>323238</v>
      </c>
      <c r="F88">
        <v>0.208704</v>
      </c>
      <c r="G88">
        <v>52.786099999999998</v>
      </c>
    </row>
    <row r="89" spans="1:7" x14ac:dyDescent="0.3">
      <c r="A89">
        <v>87</v>
      </c>
      <c r="B89" t="s">
        <v>166</v>
      </c>
      <c r="C89">
        <v>5053</v>
      </c>
      <c r="D89">
        <v>525169</v>
      </c>
      <c r="E89">
        <v>311557</v>
      </c>
      <c r="F89">
        <v>-0.14963799999999999</v>
      </c>
      <c r="G89">
        <v>52.687199999999997</v>
      </c>
    </row>
    <row r="90" spans="1:7" x14ac:dyDescent="0.3">
      <c r="A90">
        <v>88</v>
      </c>
      <c r="B90" t="s">
        <v>166</v>
      </c>
      <c r="C90">
        <v>5056</v>
      </c>
      <c r="D90">
        <v>531312</v>
      </c>
      <c r="E90">
        <v>325260</v>
      </c>
      <c r="F90">
        <v>-5.3331000000000003E-2</v>
      </c>
      <c r="G90">
        <v>52.808900000000001</v>
      </c>
    </row>
    <row r="91" spans="1:7" x14ac:dyDescent="0.3">
      <c r="A91">
        <v>89</v>
      </c>
      <c r="B91" t="s">
        <v>166</v>
      </c>
      <c r="C91">
        <v>5065</v>
      </c>
      <c r="D91">
        <v>563045</v>
      </c>
      <c r="E91">
        <v>316225</v>
      </c>
      <c r="F91">
        <v>0.412549</v>
      </c>
      <c r="G91">
        <v>52.719099999999997</v>
      </c>
    </row>
    <row r="92" spans="1:7" x14ac:dyDescent="0.3">
      <c r="A92">
        <v>90</v>
      </c>
      <c r="B92" t="s">
        <v>166</v>
      </c>
      <c r="C92">
        <v>5067</v>
      </c>
      <c r="D92">
        <v>561890</v>
      </c>
      <c r="E92">
        <v>314984</v>
      </c>
      <c r="F92">
        <v>0.39485399999999998</v>
      </c>
      <c r="G92">
        <v>52.708300000000001</v>
      </c>
    </row>
    <row r="93" spans="1:7" x14ac:dyDescent="0.3">
      <c r="A93">
        <v>91</v>
      </c>
      <c r="B93" t="s">
        <v>166</v>
      </c>
      <c r="C93">
        <v>5033</v>
      </c>
      <c r="D93">
        <v>550154</v>
      </c>
      <c r="E93">
        <v>317384</v>
      </c>
      <c r="F93">
        <v>0.222382</v>
      </c>
      <c r="G93">
        <v>52.733199999999997</v>
      </c>
    </row>
    <row r="94" spans="1:7" x14ac:dyDescent="0.3">
      <c r="A94">
        <v>92</v>
      </c>
      <c r="B94" t="s">
        <v>166</v>
      </c>
      <c r="C94">
        <v>5021</v>
      </c>
      <c r="D94">
        <v>558559</v>
      </c>
      <c r="E94">
        <v>320992</v>
      </c>
      <c r="F94">
        <v>0.34849400000000003</v>
      </c>
      <c r="G94">
        <v>52.763300000000001</v>
      </c>
    </row>
    <row r="95" spans="1:7" x14ac:dyDescent="0.3">
      <c r="A95">
        <v>93</v>
      </c>
      <c r="B95" t="s">
        <v>166</v>
      </c>
      <c r="C95">
        <v>9004</v>
      </c>
      <c r="D95">
        <v>451331</v>
      </c>
      <c r="E95">
        <v>452108</v>
      </c>
      <c r="F95">
        <v>-1.21912</v>
      </c>
      <c r="G95">
        <v>53.962499999999999</v>
      </c>
    </row>
    <row r="96" spans="1:7" x14ac:dyDescent="0.3">
      <c r="A96">
        <v>94</v>
      </c>
      <c r="B96" t="s">
        <v>166</v>
      </c>
      <c r="C96">
        <v>9001</v>
      </c>
      <c r="D96">
        <v>268502</v>
      </c>
      <c r="E96">
        <v>753561</v>
      </c>
      <c r="F96">
        <v>-4.1466099999999999</v>
      </c>
      <c r="G96">
        <v>56.655299999999997</v>
      </c>
    </row>
    <row r="97" spans="1:7" x14ac:dyDescent="0.3">
      <c r="A97">
        <v>95</v>
      </c>
      <c r="B97" t="s">
        <v>166</v>
      </c>
      <c r="C97">
        <v>5018</v>
      </c>
      <c r="D97">
        <v>521220</v>
      </c>
      <c r="E97">
        <v>276552</v>
      </c>
      <c r="F97">
        <v>-0.22078900000000001</v>
      </c>
      <c r="G97">
        <v>52.373600000000003</v>
      </c>
    </row>
    <row r="98" spans="1:7" x14ac:dyDescent="0.3">
      <c r="A98">
        <v>96</v>
      </c>
      <c r="B98" t="s">
        <v>166</v>
      </c>
      <c r="C98">
        <v>5068</v>
      </c>
      <c r="D98">
        <v>545868</v>
      </c>
      <c r="E98">
        <v>257826</v>
      </c>
      <c r="F98">
        <v>0.13292599999999999</v>
      </c>
      <c r="G98">
        <v>52.199399999999997</v>
      </c>
    </row>
    <row r="99" spans="1:7" x14ac:dyDescent="0.3">
      <c r="A99">
        <v>97</v>
      </c>
      <c r="B99" t="s">
        <v>166</v>
      </c>
      <c r="C99">
        <v>5016</v>
      </c>
      <c r="D99">
        <v>573248</v>
      </c>
      <c r="E99">
        <v>276805</v>
      </c>
      <c r="F99">
        <v>0.542902</v>
      </c>
      <c r="G99">
        <v>52.361899999999999</v>
      </c>
    </row>
    <row r="100" spans="1:7" x14ac:dyDescent="0.3">
      <c r="A100">
        <v>98</v>
      </c>
      <c r="B100" t="s">
        <v>166</v>
      </c>
      <c r="C100">
        <v>5100</v>
      </c>
      <c r="D100">
        <v>535540</v>
      </c>
      <c r="E100">
        <v>374450</v>
      </c>
      <c r="F100">
        <v>3.0002000000000001E-2</v>
      </c>
      <c r="G100">
        <v>53.2498</v>
      </c>
    </row>
    <row r="101" spans="1:7" x14ac:dyDescent="0.3">
      <c r="A101">
        <v>99</v>
      </c>
      <c r="B101" t="s">
        <v>166</v>
      </c>
      <c r="C101">
        <v>5069</v>
      </c>
      <c r="D101">
        <v>518388</v>
      </c>
      <c r="E101">
        <v>302630</v>
      </c>
      <c r="F101">
        <v>-0.253106</v>
      </c>
      <c r="G101">
        <v>52.608600000000003</v>
      </c>
    </row>
    <row r="102" spans="1:7" x14ac:dyDescent="0.3">
      <c r="A102">
        <v>100</v>
      </c>
      <c r="B102" t="s">
        <v>166</v>
      </c>
      <c r="C102">
        <v>5052</v>
      </c>
      <c r="D102">
        <v>477428</v>
      </c>
      <c r="E102">
        <v>268312</v>
      </c>
      <c r="F102">
        <v>-0.86578299999999997</v>
      </c>
      <c r="G102">
        <v>52.307499999999997</v>
      </c>
    </row>
    <row r="103" spans="1:7" x14ac:dyDescent="0.3">
      <c r="A103">
        <v>101</v>
      </c>
      <c r="B103" t="s">
        <v>166</v>
      </c>
      <c r="C103">
        <v>5049</v>
      </c>
      <c r="D103">
        <v>466549</v>
      </c>
      <c r="E103">
        <v>360014</v>
      </c>
      <c r="F103">
        <v>-1.0067699999999999</v>
      </c>
      <c r="G103">
        <v>53.133099999999999</v>
      </c>
    </row>
    <row r="104" spans="1:7" x14ac:dyDescent="0.3">
      <c r="A104">
        <v>102</v>
      </c>
      <c r="B104" t="s">
        <v>166</v>
      </c>
      <c r="C104">
        <v>5050</v>
      </c>
      <c r="D104">
        <v>455413</v>
      </c>
      <c r="E104">
        <v>340674</v>
      </c>
      <c r="F104">
        <v>-1.17652</v>
      </c>
      <c r="G104">
        <v>52.960599999999999</v>
      </c>
    </row>
    <row r="105" spans="1:7" x14ac:dyDescent="0.3">
      <c r="A105">
        <v>103</v>
      </c>
      <c r="B105" t="s">
        <v>166</v>
      </c>
      <c r="C105">
        <v>5047</v>
      </c>
      <c r="D105">
        <v>425855</v>
      </c>
      <c r="E105">
        <v>360558</v>
      </c>
      <c r="F105">
        <v>-1.61494</v>
      </c>
      <c r="G105">
        <v>53.141500000000001</v>
      </c>
    </row>
    <row r="106" spans="1:7" x14ac:dyDescent="0.3">
      <c r="A106">
        <v>104</v>
      </c>
      <c r="B106" t="s">
        <v>166</v>
      </c>
      <c r="C106">
        <v>5048</v>
      </c>
      <c r="D106">
        <v>435850</v>
      </c>
      <c r="E106">
        <v>335145</v>
      </c>
      <c r="F106">
        <v>-1.46834</v>
      </c>
      <c r="G106">
        <v>52.912500000000001</v>
      </c>
    </row>
    <row r="107" spans="1:7" x14ac:dyDescent="0.3">
      <c r="A107">
        <v>105</v>
      </c>
      <c r="B107" t="s">
        <v>166</v>
      </c>
      <c r="C107">
        <v>5054</v>
      </c>
      <c r="D107">
        <v>460028</v>
      </c>
      <c r="E107">
        <v>308131</v>
      </c>
      <c r="F107">
        <v>-1.1137900000000001</v>
      </c>
      <c r="G107">
        <v>52.6676</v>
      </c>
    </row>
    <row r="108" spans="1:7" x14ac:dyDescent="0.3">
      <c r="A108">
        <v>106</v>
      </c>
      <c r="B108" t="s">
        <v>166</v>
      </c>
      <c r="C108">
        <v>5051</v>
      </c>
      <c r="D108">
        <v>459074</v>
      </c>
      <c r="E108">
        <v>304819</v>
      </c>
      <c r="F108">
        <v>-1.12849</v>
      </c>
      <c r="G108">
        <v>52.637900000000002</v>
      </c>
    </row>
    <row r="109" spans="1:7" x14ac:dyDescent="0.3">
      <c r="A109">
        <v>107</v>
      </c>
      <c r="B109" t="s">
        <v>166</v>
      </c>
      <c r="C109">
        <v>5017</v>
      </c>
      <c r="D109">
        <v>506222</v>
      </c>
      <c r="E109">
        <v>242766</v>
      </c>
      <c r="F109">
        <v>-0.451602</v>
      </c>
      <c r="G109">
        <v>52.073099999999997</v>
      </c>
    </row>
    <row r="110" spans="1:7" x14ac:dyDescent="0.3">
      <c r="A110">
        <v>108</v>
      </c>
      <c r="B110" t="s">
        <v>166</v>
      </c>
      <c r="C110">
        <v>5120</v>
      </c>
      <c r="D110">
        <v>597328</v>
      </c>
      <c r="E110">
        <v>336049</v>
      </c>
      <c r="F110">
        <v>0.93142599999999998</v>
      </c>
      <c r="G110">
        <v>52.8857</v>
      </c>
    </row>
    <row r="111" spans="1:7" x14ac:dyDescent="0.3">
      <c r="A111">
        <v>109</v>
      </c>
      <c r="B111" t="s">
        <v>166</v>
      </c>
      <c r="C111">
        <v>5015</v>
      </c>
      <c r="D111">
        <v>577674</v>
      </c>
      <c r="E111">
        <v>212658</v>
      </c>
      <c r="F111">
        <v>0.57445999999999997</v>
      </c>
      <c r="G111">
        <v>51.784399999999998</v>
      </c>
    </row>
    <row r="112" spans="1:7" x14ac:dyDescent="0.3">
      <c r="A112">
        <v>110</v>
      </c>
      <c r="B112" t="s">
        <v>166</v>
      </c>
      <c r="C112">
        <v>5001</v>
      </c>
      <c r="D112">
        <v>522937</v>
      </c>
      <c r="E112">
        <v>216063</v>
      </c>
      <c r="F112">
        <v>-0.217387</v>
      </c>
      <c r="G112">
        <v>51.829700000000003</v>
      </c>
    </row>
    <row r="113" spans="1:7" x14ac:dyDescent="0.3">
      <c r="A113">
        <v>111</v>
      </c>
      <c r="B113" t="s">
        <v>166</v>
      </c>
      <c r="C113">
        <v>5019</v>
      </c>
      <c r="D113">
        <v>581681</v>
      </c>
      <c r="E113">
        <v>297063</v>
      </c>
      <c r="F113">
        <v>0.677624</v>
      </c>
      <c r="G113">
        <v>52.5411</v>
      </c>
    </row>
    <row r="114" spans="1:7" x14ac:dyDescent="0.3">
      <c r="A114">
        <v>112</v>
      </c>
      <c r="B114" t="s">
        <v>166</v>
      </c>
      <c r="C114">
        <v>5003</v>
      </c>
      <c r="D114">
        <v>622251</v>
      </c>
      <c r="E114">
        <v>308846</v>
      </c>
      <c r="F114">
        <v>1.2827999999999999</v>
      </c>
      <c r="G114">
        <v>52.631799999999998</v>
      </c>
    </row>
    <row r="115" spans="1:7" x14ac:dyDescent="0.3">
      <c r="A115">
        <v>113</v>
      </c>
      <c r="B115" t="s">
        <v>166</v>
      </c>
      <c r="C115">
        <v>9006</v>
      </c>
      <c r="D115">
        <v>381687</v>
      </c>
      <c r="E115">
        <v>286831</v>
      </c>
      <c r="F115">
        <v>-2.2710699999999999</v>
      </c>
      <c r="G115">
        <v>52.479100000000003</v>
      </c>
    </row>
    <row r="116" spans="1:7" x14ac:dyDescent="0.3">
      <c r="A116">
        <v>114</v>
      </c>
      <c r="B116" t="s">
        <v>166</v>
      </c>
      <c r="C116">
        <v>9008</v>
      </c>
      <c r="D116">
        <v>503128</v>
      </c>
      <c r="E116">
        <v>154326</v>
      </c>
      <c r="F116">
        <v>-0.522818</v>
      </c>
      <c r="G116">
        <v>51.278799999999997</v>
      </c>
    </row>
    <row r="117" spans="1:7" x14ac:dyDescent="0.3">
      <c r="A117">
        <v>115</v>
      </c>
      <c r="B117" t="s">
        <v>166</v>
      </c>
      <c r="C117">
        <v>9007</v>
      </c>
      <c r="D117">
        <v>319466</v>
      </c>
      <c r="E117">
        <v>123180</v>
      </c>
      <c r="F117">
        <v>-3.1491199999999999</v>
      </c>
      <c r="G117">
        <v>51.002299999999998</v>
      </c>
    </row>
    <row r="118" spans="1:7" x14ac:dyDescent="0.3">
      <c r="A118">
        <v>116</v>
      </c>
      <c r="B118" t="s">
        <v>166</v>
      </c>
      <c r="C118">
        <v>9009</v>
      </c>
      <c r="D118">
        <v>531331</v>
      </c>
      <c r="E118">
        <v>179646</v>
      </c>
      <c r="F118">
        <v>-0.10932</v>
      </c>
      <c r="G118">
        <v>51.500500000000002</v>
      </c>
    </row>
    <row r="119" spans="1:7" x14ac:dyDescent="0.3">
      <c r="A119">
        <v>117</v>
      </c>
      <c r="B119" t="s">
        <v>166</v>
      </c>
      <c r="C119">
        <v>9003</v>
      </c>
      <c r="D119">
        <v>351884</v>
      </c>
      <c r="E119">
        <v>461276</v>
      </c>
      <c r="F119">
        <v>-2.73631</v>
      </c>
      <c r="G119">
        <v>54.045200000000001</v>
      </c>
    </row>
    <row r="120" spans="1:7" x14ac:dyDescent="0.3">
      <c r="A120">
        <v>118</v>
      </c>
      <c r="B120" t="s">
        <v>166</v>
      </c>
      <c r="C120">
        <v>9002</v>
      </c>
      <c r="D120">
        <v>406479</v>
      </c>
      <c r="E120">
        <v>569476</v>
      </c>
      <c r="F120">
        <v>-1.9001999999999999</v>
      </c>
      <c r="G120">
        <v>55.019799999999996</v>
      </c>
    </row>
    <row r="121" spans="1:7" x14ac:dyDescent="0.3">
      <c r="A121">
        <v>119</v>
      </c>
      <c r="B121" t="s">
        <v>166</v>
      </c>
      <c r="C121">
        <v>9005</v>
      </c>
      <c r="D121">
        <v>279740</v>
      </c>
      <c r="E121">
        <v>271716</v>
      </c>
      <c r="F121">
        <v>-3.7662300000000002</v>
      </c>
      <c r="G121">
        <v>52.330300000000001</v>
      </c>
    </row>
    <row r="122" spans="1:7" x14ac:dyDescent="0.3">
      <c r="A122">
        <v>120</v>
      </c>
      <c r="B122" t="s">
        <v>166</v>
      </c>
      <c r="C122">
        <v>573</v>
      </c>
      <c r="D122">
        <v>562437</v>
      </c>
      <c r="E122">
        <v>320075</v>
      </c>
      <c r="F122">
        <v>0.40545900000000001</v>
      </c>
      <c r="G122">
        <v>52.753900000000002</v>
      </c>
    </row>
    <row r="123" spans="1:7" x14ac:dyDescent="0.3">
      <c r="A123">
        <v>121</v>
      </c>
      <c r="B123" t="s">
        <v>166</v>
      </c>
      <c r="C123">
        <v>517</v>
      </c>
      <c r="D123">
        <v>562050</v>
      </c>
      <c r="E123">
        <v>319953</v>
      </c>
      <c r="F123">
        <v>0.39967000000000003</v>
      </c>
      <c r="G123">
        <v>52.752899999999997</v>
      </c>
    </row>
    <row r="124" spans="1:7" x14ac:dyDescent="0.3">
      <c r="A124">
        <v>122</v>
      </c>
      <c r="B124" t="s">
        <v>166</v>
      </c>
      <c r="C124">
        <v>5026</v>
      </c>
      <c r="D124">
        <v>566187</v>
      </c>
      <c r="E124">
        <v>316097</v>
      </c>
      <c r="F124">
        <v>0.458957</v>
      </c>
      <c r="G124">
        <v>52.716999999999999</v>
      </c>
    </row>
    <row r="125" spans="1:7" x14ac:dyDescent="0.3">
      <c r="A125">
        <v>123</v>
      </c>
      <c r="B125" t="s">
        <v>166</v>
      </c>
      <c r="C125">
        <v>5135</v>
      </c>
      <c r="D125">
        <v>560312</v>
      </c>
      <c r="E125">
        <v>314944</v>
      </c>
      <c r="F125">
        <v>0.37149900000000002</v>
      </c>
      <c r="G125">
        <v>52.708399999999997</v>
      </c>
    </row>
    <row r="126" spans="1:7" x14ac:dyDescent="0.3">
      <c r="A126">
        <v>124</v>
      </c>
      <c r="B126" t="s">
        <v>166</v>
      </c>
      <c r="C126">
        <v>5137</v>
      </c>
      <c r="D126">
        <v>564769</v>
      </c>
      <c r="E126">
        <v>301121</v>
      </c>
      <c r="F126">
        <v>0.43051099999999998</v>
      </c>
      <c r="G126">
        <v>52.582900000000002</v>
      </c>
    </row>
    <row r="127" spans="1:7" x14ac:dyDescent="0.3">
      <c r="A127">
        <v>125</v>
      </c>
      <c r="B127" t="s">
        <v>166</v>
      </c>
      <c r="C127">
        <v>5134</v>
      </c>
      <c r="D127">
        <v>551179</v>
      </c>
      <c r="E127">
        <v>310721</v>
      </c>
      <c r="F127">
        <v>0.23449</v>
      </c>
      <c r="G127">
        <v>52.673099999999998</v>
      </c>
    </row>
    <row r="128" spans="1:7" x14ac:dyDescent="0.3">
      <c r="A128">
        <v>126</v>
      </c>
      <c r="B128" t="s">
        <v>166</v>
      </c>
      <c r="C128">
        <v>5136</v>
      </c>
      <c r="D128">
        <v>561697</v>
      </c>
      <c r="E128">
        <v>311266</v>
      </c>
      <c r="F128">
        <v>0.39017499999999999</v>
      </c>
      <c r="G128">
        <v>52.674999999999997</v>
      </c>
    </row>
    <row r="129" spans="1:7" x14ac:dyDescent="0.3">
      <c r="A129">
        <v>127</v>
      </c>
      <c r="B129" t="s">
        <v>166</v>
      </c>
      <c r="C129">
        <v>5118</v>
      </c>
      <c r="D129">
        <v>609631</v>
      </c>
      <c r="E129">
        <v>257744</v>
      </c>
      <c r="F129">
        <v>1.06463</v>
      </c>
      <c r="G129">
        <v>52.178100000000001</v>
      </c>
    </row>
    <row r="130" spans="1:7" x14ac:dyDescent="0.3">
      <c r="A130">
        <v>128</v>
      </c>
      <c r="B130" t="s">
        <v>166</v>
      </c>
      <c r="C130">
        <v>5129</v>
      </c>
      <c r="D130">
        <v>581189</v>
      </c>
      <c r="E130">
        <v>308735</v>
      </c>
      <c r="F130">
        <v>0.67676099999999995</v>
      </c>
      <c r="G130">
        <v>52.646099999999997</v>
      </c>
    </row>
    <row r="131" spans="1:7" x14ac:dyDescent="0.3">
      <c r="A131">
        <v>129</v>
      </c>
      <c r="B131" t="s">
        <v>166</v>
      </c>
      <c r="C131">
        <v>5127</v>
      </c>
      <c r="D131">
        <v>586690</v>
      </c>
      <c r="E131">
        <v>317550</v>
      </c>
      <c r="F131">
        <v>0.76296600000000003</v>
      </c>
      <c r="G131">
        <v>52.723399999999998</v>
      </c>
    </row>
    <row r="132" spans="1:7" x14ac:dyDescent="0.3">
      <c r="A132">
        <v>130</v>
      </c>
      <c r="B132" t="s">
        <v>166</v>
      </c>
      <c r="C132">
        <v>5128</v>
      </c>
      <c r="D132">
        <v>607037</v>
      </c>
      <c r="E132">
        <v>321120</v>
      </c>
      <c r="F132">
        <v>1.06606</v>
      </c>
      <c r="G132">
        <v>52.747999999999998</v>
      </c>
    </row>
    <row r="133" spans="1:7" x14ac:dyDescent="0.3">
      <c r="A133">
        <v>131</v>
      </c>
      <c r="B133" t="s">
        <v>166</v>
      </c>
      <c r="C133">
        <v>5124</v>
      </c>
      <c r="D133">
        <v>638479</v>
      </c>
      <c r="E133">
        <v>322391</v>
      </c>
      <c r="F133">
        <v>1.53193</v>
      </c>
      <c r="G133">
        <v>52.746499999999997</v>
      </c>
    </row>
    <row r="134" spans="1:7" x14ac:dyDescent="0.3">
      <c r="A134">
        <v>132</v>
      </c>
      <c r="B134" t="s">
        <v>166</v>
      </c>
      <c r="C134">
        <v>5122</v>
      </c>
      <c r="D134">
        <v>629794</v>
      </c>
      <c r="E134">
        <v>329385</v>
      </c>
      <c r="F134">
        <v>1.4084099999999999</v>
      </c>
      <c r="G134">
        <v>52.813000000000002</v>
      </c>
    </row>
    <row r="135" spans="1:7" x14ac:dyDescent="0.3">
      <c r="A135">
        <v>133</v>
      </c>
      <c r="B135" t="s">
        <v>166</v>
      </c>
      <c r="C135">
        <v>5121</v>
      </c>
      <c r="D135">
        <v>617494</v>
      </c>
      <c r="E135">
        <v>336187</v>
      </c>
      <c r="F135">
        <v>1.23075</v>
      </c>
      <c r="G135">
        <v>52.879199999999997</v>
      </c>
    </row>
    <row r="136" spans="1:7" x14ac:dyDescent="0.3">
      <c r="A136">
        <v>134</v>
      </c>
      <c r="B136" t="s">
        <v>166</v>
      </c>
      <c r="C136">
        <v>5020</v>
      </c>
      <c r="D136">
        <v>647802</v>
      </c>
      <c r="E136">
        <v>311066</v>
      </c>
      <c r="F136">
        <v>1.66124</v>
      </c>
      <c r="G136">
        <v>52.640700000000002</v>
      </c>
    </row>
    <row r="137" spans="1:7" x14ac:dyDescent="0.3">
      <c r="A137">
        <v>135</v>
      </c>
      <c r="B137" t="s">
        <v>166</v>
      </c>
      <c r="C137">
        <v>5131</v>
      </c>
      <c r="D137">
        <v>637083</v>
      </c>
      <c r="E137">
        <v>304676</v>
      </c>
      <c r="F137">
        <v>1.4985599999999999</v>
      </c>
      <c r="G137">
        <v>52.588099999999997</v>
      </c>
    </row>
    <row r="138" spans="1:7" x14ac:dyDescent="0.3">
      <c r="A138">
        <v>136</v>
      </c>
      <c r="B138" t="s">
        <v>166</v>
      </c>
      <c r="C138">
        <v>5125</v>
      </c>
      <c r="D138">
        <v>620481</v>
      </c>
      <c r="E138">
        <v>319969</v>
      </c>
      <c r="F138">
        <v>1.26413</v>
      </c>
      <c r="G138">
        <v>52.732399999999998</v>
      </c>
    </row>
    <row r="139" spans="1:7" x14ac:dyDescent="0.3">
      <c r="A139">
        <v>137</v>
      </c>
      <c r="B139" t="s">
        <v>166</v>
      </c>
      <c r="C139">
        <v>5132</v>
      </c>
      <c r="D139">
        <v>602052</v>
      </c>
      <c r="E139">
        <v>294911</v>
      </c>
      <c r="F139">
        <v>0.97628700000000002</v>
      </c>
      <c r="G139">
        <v>52.514600000000002</v>
      </c>
    </row>
    <row r="140" spans="1:7" x14ac:dyDescent="0.3">
      <c r="A140">
        <v>138</v>
      </c>
      <c r="B140" t="s">
        <v>166</v>
      </c>
      <c r="C140">
        <v>5133</v>
      </c>
      <c r="D140">
        <v>585176</v>
      </c>
      <c r="E140">
        <v>283867</v>
      </c>
      <c r="F140">
        <v>0.72177100000000005</v>
      </c>
      <c r="G140">
        <v>52.421399999999998</v>
      </c>
    </row>
    <row r="141" spans="1:7" x14ac:dyDescent="0.3">
      <c r="A141">
        <v>139</v>
      </c>
      <c r="B141" t="s">
        <v>166</v>
      </c>
      <c r="C141">
        <v>5130</v>
      </c>
      <c r="D141">
        <v>620757</v>
      </c>
      <c r="E141">
        <v>291687</v>
      </c>
      <c r="F141">
        <v>1.24935</v>
      </c>
      <c r="G141">
        <v>52.478400000000001</v>
      </c>
    </row>
    <row r="142" spans="1:7" x14ac:dyDescent="0.3">
      <c r="A142">
        <v>140</v>
      </c>
      <c r="B142" t="s">
        <v>166</v>
      </c>
      <c r="C142">
        <v>5126</v>
      </c>
      <c r="D142">
        <v>596631</v>
      </c>
      <c r="E142">
        <v>309308</v>
      </c>
      <c r="F142">
        <v>0.90504700000000005</v>
      </c>
      <c r="G142">
        <v>52.645899999999997</v>
      </c>
    </row>
    <row r="143" spans="1:7" x14ac:dyDescent="0.3">
      <c r="A143">
        <v>141</v>
      </c>
      <c r="B143" t="s">
        <v>166</v>
      </c>
      <c r="C143">
        <v>5139</v>
      </c>
      <c r="D143">
        <v>542425</v>
      </c>
      <c r="E143">
        <v>254769</v>
      </c>
      <c r="F143">
        <v>8.1300999999999998E-2</v>
      </c>
      <c r="G143">
        <v>52.172800000000002</v>
      </c>
    </row>
    <row r="144" spans="1:7" x14ac:dyDescent="0.3">
      <c r="A144">
        <v>142</v>
      </c>
      <c r="B144" t="s">
        <v>166</v>
      </c>
      <c r="C144">
        <v>5117</v>
      </c>
      <c r="D144">
        <v>562561</v>
      </c>
      <c r="E144">
        <v>265052</v>
      </c>
      <c r="F144">
        <v>0.38043300000000002</v>
      </c>
      <c r="G144">
        <v>52.259599999999999</v>
      </c>
    </row>
    <row r="145" spans="1:7" x14ac:dyDescent="0.3">
      <c r="A145">
        <v>143</v>
      </c>
      <c r="B145" t="s">
        <v>166</v>
      </c>
      <c r="C145">
        <v>609</v>
      </c>
      <c r="D145">
        <v>564115</v>
      </c>
      <c r="E145">
        <v>318071</v>
      </c>
      <c r="F145">
        <v>0.42929699999999998</v>
      </c>
      <c r="G145">
        <v>52.735399999999998</v>
      </c>
    </row>
    <row r="146" spans="1:7" x14ac:dyDescent="0.3">
      <c r="A146">
        <v>144</v>
      </c>
      <c r="B146" t="s">
        <v>166</v>
      </c>
      <c r="C146">
        <v>5141</v>
      </c>
      <c r="D146">
        <v>563113</v>
      </c>
      <c r="E146">
        <v>313613</v>
      </c>
      <c r="F146">
        <v>0.41226000000000002</v>
      </c>
      <c r="G146">
        <v>52.695599999999999</v>
      </c>
    </row>
    <row r="147" spans="1:7" x14ac:dyDescent="0.3">
      <c r="A147">
        <v>145</v>
      </c>
      <c r="B147" t="s">
        <v>166</v>
      </c>
      <c r="C147">
        <v>5143</v>
      </c>
      <c r="D147">
        <v>563402</v>
      </c>
      <c r="E147">
        <v>314679</v>
      </c>
      <c r="F147">
        <v>0.41706199999999999</v>
      </c>
      <c r="G147">
        <v>52.705100000000002</v>
      </c>
    </row>
    <row r="148" spans="1:7" x14ac:dyDescent="0.3">
      <c r="A148">
        <v>146</v>
      </c>
      <c r="B148" t="s">
        <v>166</v>
      </c>
      <c r="C148">
        <v>5142</v>
      </c>
      <c r="D148">
        <v>563058</v>
      </c>
      <c r="E148">
        <v>315140</v>
      </c>
      <c r="F148">
        <v>0.41220299999999999</v>
      </c>
      <c r="G148">
        <v>52.709400000000002</v>
      </c>
    </row>
    <row r="149" spans="1:7" x14ac:dyDescent="0.3">
      <c r="A149">
        <v>147</v>
      </c>
      <c r="B149" t="s">
        <v>166</v>
      </c>
      <c r="C149">
        <v>610</v>
      </c>
      <c r="D149">
        <v>563386</v>
      </c>
      <c r="E149">
        <v>316289</v>
      </c>
      <c r="F149">
        <v>0.41762500000000002</v>
      </c>
      <c r="G149">
        <v>52.7196</v>
      </c>
    </row>
    <row r="150" spans="1:7" x14ac:dyDescent="0.3">
      <c r="A150">
        <v>148</v>
      </c>
      <c r="B150" t="s">
        <v>166</v>
      </c>
      <c r="C150">
        <v>5115</v>
      </c>
      <c r="D150">
        <v>571735</v>
      </c>
      <c r="E150">
        <v>309729</v>
      </c>
      <c r="F150">
        <v>0.53769</v>
      </c>
      <c r="G150">
        <v>52.658099999999997</v>
      </c>
    </row>
    <row r="151" spans="1:7" x14ac:dyDescent="0.3">
      <c r="A151">
        <v>149</v>
      </c>
      <c r="B151" t="s">
        <v>166</v>
      </c>
      <c r="C151">
        <v>5116</v>
      </c>
      <c r="D151">
        <v>643837</v>
      </c>
      <c r="E151">
        <v>286197</v>
      </c>
      <c r="F151">
        <v>1.5845199999999999</v>
      </c>
      <c r="G151">
        <v>52.419400000000003</v>
      </c>
    </row>
    <row r="152" spans="1:7" x14ac:dyDescent="0.3">
      <c r="A152">
        <v>150</v>
      </c>
      <c r="B152" t="s">
        <v>166</v>
      </c>
      <c r="C152">
        <v>5101</v>
      </c>
      <c r="D152">
        <v>532895</v>
      </c>
      <c r="E152">
        <v>343702</v>
      </c>
      <c r="F152">
        <v>-2.2332999999999999E-2</v>
      </c>
      <c r="G152">
        <v>52.974200000000003</v>
      </c>
    </row>
    <row r="153" spans="1:7" x14ac:dyDescent="0.3">
      <c r="A153">
        <v>151</v>
      </c>
      <c r="B153" t="s">
        <v>166</v>
      </c>
      <c r="C153">
        <v>5102</v>
      </c>
      <c r="D153">
        <v>497303</v>
      </c>
      <c r="E153">
        <v>323164</v>
      </c>
      <c r="F153">
        <v>-0.55829799999999996</v>
      </c>
      <c r="G153">
        <v>52.7973</v>
      </c>
    </row>
    <row r="154" spans="1:7" x14ac:dyDescent="0.3">
      <c r="A154">
        <v>152</v>
      </c>
      <c r="B154" t="s">
        <v>166</v>
      </c>
      <c r="C154">
        <v>5055</v>
      </c>
      <c r="D154">
        <v>502520</v>
      </c>
      <c r="E154">
        <v>374102</v>
      </c>
      <c r="F154">
        <v>-0.464785</v>
      </c>
      <c r="G154">
        <v>53.253999999999998</v>
      </c>
    </row>
    <row r="155" spans="1:7" x14ac:dyDescent="0.3">
      <c r="A155">
        <v>153</v>
      </c>
      <c r="B155" t="s">
        <v>166</v>
      </c>
      <c r="C155">
        <v>5035</v>
      </c>
      <c r="D155">
        <v>573080</v>
      </c>
      <c r="E155">
        <v>325711</v>
      </c>
      <c r="F155">
        <v>0.565971</v>
      </c>
      <c r="G155">
        <v>52.801200000000001</v>
      </c>
    </row>
    <row r="156" spans="1:7" x14ac:dyDescent="0.3">
      <c r="A156">
        <v>154</v>
      </c>
      <c r="B156" t="s">
        <v>166</v>
      </c>
      <c r="C156">
        <v>5104</v>
      </c>
      <c r="D156">
        <v>568604</v>
      </c>
      <c r="E156">
        <v>333976</v>
      </c>
      <c r="F156">
        <v>0.50391300000000006</v>
      </c>
      <c r="G156">
        <v>52.876800000000003</v>
      </c>
    </row>
    <row r="157" spans="1:7" x14ac:dyDescent="0.3">
      <c r="A157">
        <v>155</v>
      </c>
      <c r="B157" t="s">
        <v>166</v>
      </c>
      <c r="C157">
        <v>5106</v>
      </c>
      <c r="D157">
        <v>569109</v>
      </c>
      <c r="E157">
        <v>321977</v>
      </c>
      <c r="F157">
        <v>0.50520100000000001</v>
      </c>
      <c r="G157">
        <v>52.768900000000002</v>
      </c>
    </row>
    <row r="158" spans="1:7" x14ac:dyDescent="0.3">
      <c r="A158">
        <v>156</v>
      </c>
      <c r="B158" t="s">
        <v>166</v>
      </c>
      <c r="C158">
        <v>5105</v>
      </c>
      <c r="D158">
        <v>574479</v>
      </c>
      <c r="E158">
        <v>320107</v>
      </c>
      <c r="F158">
        <v>0.58371700000000004</v>
      </c>
      <c r="G158">
        <v>52.750399999999999</v>
      </c>
    </row>
    <row r="159" spans="1:7" x14ac:dyDescent="0.3">
      <c r="A159">
        <v>157</v>
      </c>
      <c r="B159" t="s">
        <v>166</v>
      </c>
      <c r="C159">
        <v>5107</v>
      </c>
      <c r="D159">
        <v>565704</v>
      </c>
      <c r="E159">
        <v>312035</v>
      </c>
      <c r="F159">
        <v>0.44976899999999997</v>
      </c>
      <c r="G159">
        <v>52.680700000000002</v>
      </c>
    </row>
    <row r="160" spans="1:7" x14ac:dyDescent="0.3">
      <c r="A160">
        <v>158</v>
      </c>
      <c r="B160" t="s">
        <v>166</v>
      </c>
      <c r="C160">
        <v>5025</v>
      </c>
      <c r="D160">
        <v>565262</v>
      </c>
      <c r="E160">
        <v>308888</v>
      </c>
      <c r="F160">
        <v>0.44166100000000003</v>
      </c>
      <c r="G160">
        <v>52.652500000000003</v>
      </c>
    </row>
    <row r="161" spans="1:7" x14ac:dyDescent="0.3">
      <c r="A161">
        <v>159</v>
      </c>
      <c r="B161" t="s">
        <v>166</v>
      </c>
      <c r="C161">
        <v>5108</v>
      </c>
      <c r="D161">
        <v>570942</v>
      </c>
      <c r="E161">
        <v>314765</v>
      </c>
      <c r="F161">
        <v>0.52858899999999998</v>
      </c>
      <c r="G161">
        <v>52.703600000000002</v>
      </c>
    </row>
    <row r="162" spans="1:7" x14ac:dyDescent="0.3">
      <c r="A162">
        <v>160</v>
      </c>
      <c r="B162" t="s">
        <v>166</v>
      </c>
      <c r="C162">
        <v>5109</v>
      </c>
      <c r="D162">
        <v>581400</v>
      </c>
      <c r="E162">
        <v>316907</v>
      </c>
      <c r="F162">
        <v>0.68437400000000004</v>
      </c>
      <c r="G162">
        <v>52.7194</v>
      </c>
    </row>
    <row r="163" spans="1:7" x14ac:dyDescent="0.3">
      <c r="A163">
        <v>161</v>
      </c>
      <c r="B163" t="s">
        <v>166</v>
      </c>
      <c r="C163">
        <v>5023</v>
      </c>
      <c r="D163">
        <v>555128</v>
      </c>
      <c r="E163">
        <v>314037</v>
      </c>
      <c r="F163">
        <v>0.294406</v>
      </c>
      <c r="G163">
        <v>52.701799999999999</v>
      </c>
    </row>
    <row r="164" spans="1:7" x14ac:dyDescent="0.3">
      <c r="A164">
        <v>162</v>
      </c>
      <c r="B164" t="s">
        <v>166</v>
      </c>
      <c r="C164">
        <v>5111</v>
      </c>
      <c r="D164">
        <v>558705</v>
      </c>
      <c r="E164">
        <v>313687</v>
      </c>
      <c r="F164">
        <v>0.34712799999999999</v>
      </c>
      <c r="G164">
        <v>52.697600000000001</v>
      </c>
    </row>
    <row r="165" spans="1:7" x14ac:dyDescent="0.3">
      <c r="A165">
        <v>163</v>
      </c>
      <c r="B165" t="s">
        <v>166</v>
      </c>
      <c r="C165">
        <v>5112</v>
      </c>
      <c r="D165">
        <v>563454</v>
      </c>
      <c r="E165">
        <v>317435</v>
      </c>
      <c r="F165">
        <v>0.41920000000000002</v>
      </c>
      <c r="G165">
        <v>52.729900000000001</v>
      </c>
    </row>
    <row r="166" spans="1:7" x14ac:dyDescent="0.3">
      <c r="A166">
        <v>164</v>
      </c>
      <c r="B166" t="s">
        <v>166</v>
      </c>
      <c r="C166">
        <v>547</v>
      </c>
      <c r="D166">
        <v>564232</v>
      </c>
      <c r="E166">
        <v>319919</v>
      </c>
      <c r="F166">
        <v>0.43195299999999998</v>
      </c>
      <c r="G166">
        <v>52.751899999999999</v>
      </c>
    </row>
    <row r="167" spans="1:7" x14ac:dyDescent="0.3">
      <c r="A167">
        <v>165</v>
      </c>
      <c r="B167" t="s">
        <v>166</v>
      </c>
      <c r="C167">
        <v>602</v>
      </c>
      <c r="D167">
        <v>563363</v>
      </c>
      <c r="E167">
        <v>319135</v>
      </c>
      <c r="F167">
        <v>0.41869899999999999</v>
      </c>
      <c r="G167">
        <v>52.745199999999997</v>
      </c>
    </row>
    <row r="168" spans="1:7" x14ac:dyDescent="0.3">
      <c r="A168">
        <v>166</v>
      </c>
      <c r="B168" t="s">
        <v>166</v>
      </c>
      <c r="C168">
        <v>5005</v>
      </c>
      <c r="D168">
        <v>550817</v>
      </c>
      <c r="E168">
        <v>306372</v>
      </c>
      <c r="F168">
        <v>0.22715299999999999</v>
      </c>
      <c r="G168">
        <v>52.634099999999997</v>
      </c>
    </row>
    <row r="169" spans="1:7" x14ac:dyDescent="0.3">
      <c r="A169">
        <v>167</v>
      </c>
      <c r="B169" t="s">
        <v>166</v>
      </c>
      <c r="C169">
        <v>5070</v>
      </c>
      <c r="D169">
        <v>564429</v>
      </c>
      <c r="E169">
        <v>316574</v>
      </c>
      <c r="F169">
        <v>0.43319400000000002</v>
      </c>
      <c r="G169">
        <v>52.721800000000002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D4CF-8496-4D0F-902F-3E45E364BD01}">
  <dimension ref="A1:AY169"/>
  <sheetViews>
    <sheetView topLeftCell="A106" zoomScale="70" zoomScaleNormal="70" workbookViewId="0">
      <selection activeCell="U160" sqref="U160"/>
    </sheetView>
  </sheetViews>
  <sheetFormatPr defaultRowHeight="14.4" x14ac:dyDescent="0.3"/>
  <sheetData>
    <row r="1" spans="1:5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27</v>
      </c>
    </row>
    <row r="2" spans="1:51" x14ac:dyDescent="0.3">
      <c r="A2">
        <v>501</v>
      </c>
      <c r="B2">
        <f>SQRT((INDEX('Station centroid'!$E$2:$E$51,MATCH(B$1,'Station centroid'!$B$2:$B$51,0))-INDEX('Zone centroid'!$D$2:$D$169,MATCH($A2,'Zone centroid'!$C$2:$C$169,0)))^2+(INDEX('Station centroid'!$F$2:$F$51,MATCH(B$1,'Station centroid'!$B$2:$B$51,0))-INDEX('Zone centroid'!$E$2:$E$169,MATCH($A2,'Zone centroid'!$C$2:$C$169,0)))^2)</f>
        <v>63182.033023577947</v>
      </c>
      <c r="C2">
        <f>SQRT((INDEX('Station centroid'!$E$2:$E$51,MATCH(C$1,'Station centroid'!$B$2:$B$51,0))-INDEX('Zone centroid'!$D$2:$D$169,MATCH($A2,'Zone centroid'!$C$2:$C$169,0)))^2+(INDEX('Station centroid'!$F$2:$F$51,MATCH(C$1,'Station centroid'!$B$2:$B$51,0))-INDEX('Zone centroid'!$E$2:$E$169,MATCH($A2,'Zone centroid'!$C$2:$C$169,0)))^2)</f>
        <v>93065.38960642241</v>
      </c>
      <c r="D2">
        <f>SQRT((INDEX('Station centroid'!$E$2:$E$51,MATCH(D$1,'Station centroid'!$B$2:$B$51,0))-INDEX('Zone centroid'!$D$2:$D$169,MATCH($A2,'Zone centroid'!$C$2:$C$169,0)))^2+(INDEX('Station centroid'!$F$2:$F$51,MATCH(D$1,'Station centroid'!$B$2:$B$51,0))-INDEX('Zone centroid'!$E$2:$E$169,MATCH($A2,'Zone centroid'!$C$2:$C$169,0)))^2)</f>
        <v>140804.28662388973</v>
      </c>
      <c r="E2">
        <f>SQRT((INDEX('Station centroid'!$E$2:$E$51,MATCH(E$1,'Station centroid'!$B$2:$B$51,0))-INDEX('Zone centroid'!$D$2:$D$169,MATCH($A2,'Zone centroid'!$C$2:$C$169,0)))^2+(INDEX('Station centroid'!$F$2:$F$51,MATCH(E$1,'Station centroid'!$B$2:$B$51,0))-INDEX('Zone centroid'!$E$2:$E$169,MATCH($A2,'Zone centroid'!$C$2:$C$169,0)))^2)</f>
        <v>72103.011580372986</v>
      </c>
      <c r="F2">
        <f>SQRT((INDEX('Station centroid'!$E$2:$E$51,MATCH(F$1,'Station centroid'!$B$2:$B$51,0))-INDEX('Zone centroid'!$D$2:$D$169,MATCH($A2,'Zone centroid'!$C$2:$C$169,0)))^2+(INDEX('Station centroid'!$F$2:$F$51,MATCH(F$1,'Station centroid'!$B$2:$B$51,0))-INDEX('Zone centroid'!$E$2:$E$169,MATCH($A2,'Zone centroid'!$C$2:$C$169,0)))^2)</f>
        <v>64781.413518412861</v>
      </c>
      <c r="G2">
        <f>SQRT((INDEX('Station centroid'!$E$2:$E$51,MATCH(G$1,'Station centroid'!$B$2:$B$51,0))-INDEX('Zone centroid'!$D$2:$D$169,MATCH($A2,'Zone centroid'!$C$2:$C$169,0)))^2+(INDEX('Station centroid'!$F$2:$F$51,MATCH(G$1,'Station centroid'!$B$2:$B$51,0))-INDEX('Zone centroid'!$E$2:$E$169,MATCH($A2,'Zone centroid'!$C$2:$C$169,0)))^2)</f>
        <v>646323.99765829521</v>
      </c>
      <c r="H2">
        <f>SQRT((INDEX('Station centroid'!$E$2:$E$51,MATCH(H$1,'Station centroid'!$B$2:$B$51,0))-INDEX('Zone centroid'!$D$2:$D$169,MATCH($A2,'Zone centroid'!$C$2:$C$169,0)))^2+(INDEX('Station centroid'!$F$2:$F$51,MATCH(H$1,'Station centroid'!$B$2:$B$51,0))-INDEX('Zone centroid'!$E$2:$E$169,MATCH($A2,'Zone centroid'!$C$2:$C$169,0)))^2)</f>
        <v>40910.992778533269</v>
      </c>
      <c r="I2">
        <f>SQRT((INDEX('Station centroid'!$E$2:$E$51,MATCH(I$1,'Station centroid'!$B$2:$B$51,0))-INDEX('Zone centroid'!$D$2:$D$169,MATCH($A2,'Zone centroid'!$C$2:$C$169,0)))^2+(INDEX('Station centroid'!$F$2:$F$51,MATCH(I$1,'Station centroid'!$B$2:$B$51,0))-INDEX('Zone centroid'!$E$2:$E$169,MATCH($A2,'Zone centroid'!$C$2:$C$169,0)))^2)</f>
        <v>43822.880323110869</v>
      </c>
      <c r="J2">
        <f>SQRT((INDEX('Station centroid'!$E$2:$E$51,MATCH(J$1,'Station centroid'!$B$2:$B$51,0))-INDEX('Zone centroid'!$D$2:$D$169,MATCH($A2,'Zone centroid'!$C$2:$C$169,0)))^2+(INDEX('Station centroid'!$F$2:$F$51,MATCH(J$1,'Station centroid'!$B$2:$B$51,0))-INDEX('Zone centroid'!$E$2:$E$169,MATCH($A2,'Zone centroid'!$C$2:$C$169,0)))^2)</f>
        <v>646323.99765829521</v>
      </c>
      <c r="K2">
        <f>SQRT((INDEX('Station centroid'!$E$2:$E$51,MATCH(K$1,'Station centroid'!$B$2:$B$51,0))-INDEX('Zone centroid'!$D$2:$D$169,MATCH($A2,'Zone centroid'!$C$2:$C$169,0)))^2+(INDEX('Station centroid'!$F$2:$F$51,MATCH(K$1,'Station centroid'!$B$2:$B$51,0))-INDEX('Zone centroid'!$E$2:$E$169,MATCH($A2,'Zone centroid'!$C$2:$C$169,0)))^2)</f>
        <v>90971.5703704388</v>
      </c>
      <c r="L2">
        <f>SQRT((INDEX('Station centroid'!$E$2:$E$51,MATCH(L$1,'Station centroid'!$B$2:$B$51,0))-INDEX('Zone centroid'!$D$2:$D$169,MATCH($A2,'Zone centroid'!$C$2:$C$169,0)))^2+(INDEX('Station centroid'!$F$2:$F$51,MATCH(L$1,'Station centroid'!$B$2:$B$51,0))-INDEX('Zone centroid'!$E$2:$E$169,MATCH($A2,'Zone centroid'!$C$2:$C$169,0)))^2)</f>
        <v>49889.509007265224</v>
      </c>
      <c r="M2">
        <f>SQRT((INDEX('Station centroid'!$E$2:$E$51,MATCH(M$1,'Station centroid'!$B$2:$B$51,0))-INDEX('Zone centroid'!$D$2:$D$169,MATCH($A2,'Zone centroid'!$C$2:$C$169,0)))^2+(INDEX('Station centroid'!$F$2:$F$51,MATCH(M$1,'Station centroid'!$B$2:$B$51,0))-INDEX('Zone centroid'!$E$2:$E$169,MATCH($A2,'Zone centroid'!$C$2:$C$169,0)))^2)</f>
        <v>53081.48796359991</v>
      </c>
      <c r="N2">
        <f>SQRT((INDEX('Station centroid'!$E$2:$E$51,MATCH(N$1,'Station centroid'!$B$2:$B$51,0))-INDEX('Zone centroid'!$D$2:$D$169,MATCH($A2,'Zone centroid'!$C$2:$C$169,0)))^2+(INDEX('Station centroid'!$F$2:$F$51,MATCH(N$1,'Station centroid'!$B$2:$B$51,0))-INDEX('Zone centroid'!$E$2:$E$169,MATCH($A2,'Zone centroid'!$C$2:$C$169,0)))^2)</f>
        <v>70631.918520397012</v>
      </c>
      <c r="O2">
        <f>SQRT((INDEX('Station centroid'!$E$2:$E$51,MATCH(O$1,'Station centroid'!$B$2:$B$51,0))-INDEX('Zone centroid'!$D$2:$D$169,MATCH($A2,'Zone centroid'!$C$2:$C$169,0)))^2+(INDEX('Station centroid'!$F$2:$F$51,MATCH(O$1,'Station centroid'!$B$2:$B$51,0))-INDEX('Zone centroid'!$E$2:$E$169,MATCH($A2,'Zone centroid'!$C$2:$C$169,0)))^2)</f>
        <v>94452.031654554681</v>
      </c>
      <c r="P2">
        <f>SQRT((INDEX('Station centroid'!$E$2:$E$51,MATCH(P$1,'Station centroid'!$B$2:$B$51,0))-INDEX('Zone centroid'!$D$2:$D$169,MATCH($A2,'Zone centroid'!$C$2:$C$169,0)))^2+(INDEX('Station centroid'!$F$2:$F$51,MATCH(P$1,'Station centroid'!$B$2:$B$51,0))-INDEX('Zone centroid'!$E$2:$E$169,MATCH($A2,'Zone centroid'!$C$2:$C$169,0)))^2)</f>
        <v>96767.160631818697</v>
      </c>
      <c r="Q2">
        <f>SQRT((INDEX('Station centroid'!$E$2:$E$51,MATCH(Q$1,'Station centroid'!$B$2:$B$51,0))-INDEX('Zone centroid'!$D$2:$D$169,MATCH($A2,'Zone centroid'!$C$2:$C$169,0)))^2+(INDEX('Station centroid'!$F$2:$F$51,MATCH(Q$1,'Station centroid'!$B$2:$B$51,0))-INDEX('Zone centroid'!$E$2:$E$169,MATCH($A2,'Zone centroid'!$C$2:$C$169,0)))^2)</f>
        <v>81467.085687561601</v>
      </c>
      <c r="R2">
        <f>SQRT((INDEX('Station centroid'!$E$2:$E$51,MATCH(R$1,'Station centroid'!$B$2:$B$51,0))-INDEX('Zone centroid'!$D$2:$D$169,MATCH($A2,'Zone centroid'!$C$2:$C$169,0)))^2+(INDEX('Station centroid'!$F$2:$F$51,MATCH(R$1,'Station centroid'!$B$2:$B$51,0))-INDEX('Zone centroid'!$E$2:$E$169,MATCH($A2,'Zone centroid'!$C$2:$C$169,0)))^2)</f>
        <v>78746.068962685982</v>
      </c>
      <c r="S2">
        <f>SQRT((INDEX('Station centroid'!$E$2:$E$51,MATCH(S$1,'Station centroid'!$B$2:$B$51,0))-INDEX('Zone centroid'!$D$2:$D$169,MATCH($A2,'Zone centroid'!$C$2:$C$169,0)))^2+(INDEX('Station centroid'!$F$2:$F$51,MATCH(S$1,'Station centroid'!$B$2:$B$51,0))-INDEX('Zone centroid'!$E$2:$E$169,MATCH($A2,'Zone centroid'!$C$2:$C$169,0)))^2)</f>
        <v>75402.582775035029</v>
      </c>
      <c r="T2">
        <f>SQRT((INDEX('Station centroid'!$E$2:$E$51,MATCH(T$1,'Station centroid'!$B$2:$B$51,0))-INDEX('Zone centroid'!$D$2:$D$169,MATCH($A2,'Zone centroid'!$C$2:$C$169,0)))^2+(INDEX('Station centroid'!$F$2:$F$51,MATCH(T$1,'Station centroid'!$B$2:$B$51,0))-INDEX('Zone centroid'!$E$2:$E$169,MATCH($A2,'Zone centroid'!$C$2:$C$169,0)))^2)</f>
        <v>68532.105653303806</v>
      </c>
      <c r="U2">
        <f>SQRT((INDEX('Station centroid'!$E$2:$E$51,MATCH(U$1,'Station centroid'!$B$2:$B$51,0))-INDEX('Zone centroid'!$D$2:$D$169,MATCH($A2,'Zone centroid'!$C$2:$C$169,0)))^2+(INDEX('Station centroid'!$F$2:$F$51,MATCH(U$1,'Station centroid'!$B$2:$B$51,0))-INDEX('Zone centroid'!$E$2:$E$169,MATCH($A2,'Zone centroid'!$C$2:$C$169,0)))^2)</f>
        <v>67178.630298677526</v>
      </c>
      <c r="V2">
        <f>SQRT((INDEX('Station centroid'!$E$2:$E$51,MATCH(V$1,'Station centroid'!$B$2:$B$51,0))-INDEX('Zone centroid'!$D$2:$D$169,MATCH($A2,'Zone centroid'!$C$2:$C$169,0)))^2+(INDEX('Station centroid'!$F$2:$F$51,MATCH(V$1,'Station centroid'!$B$2:$B$51,0))-INDEX('Zone centroid'!$E$2:$E$169,MATCH($A2,'Zone centroid'!$C$2:$C$169,0)))^2)</f>
        <v>63678.112866991476</v>
      </c>
      <c r="W2">
        <f>SQRT((INDEX('Station centroid'!$E$2:$E$51,MATCH(W$1,'Station centroid'!$B$2:$B$51,0))-INDEX('Zone centroid'!$D$2:$D$169,MATCH($A2,'Zone centroid'!$C$2:$C$169,0)))^2+(INDEX('Station centroid'!$F$2:$F$51,MATCH(W$1,'Station centroid'!$B$2:$B$51,0))-INDEX('Zone centroid'!$E$2:$E$169,MATCH($A2,'Zone centroid'!$C$2:$C$169,0)))^2)</f>
        <v>78039.603355732193</v>
      </c>
      <c r="X2">
        <f>SQRT((INDEX('Station centroid'!$E$2:$E$51,MATCH(X$1,'Station centroid'!$B$2:$B$51,0))-INDEX('Zone centroid'!$D$2:$D$169,MATCH($A2,'Zone centroid'!$C$2:$C$169,0)))^2+(INDEX('Station centroid'!$F$2:$F$51,MATCH(X$1,'Station centroid'!$B$2:$B$51,0))-INDEX('Zone centroid'!$E$2:$E$169,MATCH($A2,'Zone centroid'!$C$2:$C$169,0)))^2)</f>
        <v>60921.335723229953</v>
      </c>
      <c r="Y2">
        <f>SQRT((INDEX('Station centroid'!$E$2:$E$51,MATCH(Y$1,'Station centroid'!$B$2:$B$51,0))-INDEX('Zone centroid'!$D$2:$D$169,MATCH($A2,'Zone centroid'!$C$2:$C$169,0)))^2+(INDEX('Station centroid'!$F$2:$F$51,MATCH(Y$1,'Station centroid'!$B$2:$B$51,0))-INDEX('Zone centroid'!$E$2:$E$169,MATCH($A2,'Zone centroid'!$C$2:$C$169,0)))^2)</f>
        <v>58936.531108048825</v>
      </c>
      <c r="Z2">
        <f>SQRT((INDEX('Station centroid'!$E$2:$E$51,MATCH(Z$1,'Station centroid'!$B$2:$B$51,0))-INDEX('Zone centroid'!$D$2:$D$169,MATCH($A2,'Zone centroid'!$C$2:$C$169,0)))^2+(INDEX('Station centroid'!$F$2:$F$51,MATCH(Z$1,'Station centroid'!$B$2:$B$51,0))-INDEX('Zone centroid'!$E$2:$E$169,MATCH($A2,'Zone centroid'!$C$2:$C$169,0)))^2)</f>
        <v>36455.074250508645</v>
      </c>
      <c r="AA2">
        <f>SQRT((INDEX('Station centroid'!$E$2:$E$51,MATCH(AA$1,'Station centroid'!$B$2:$B$51,0))-INDEX('Zone centroid'!$D$2:$D$169,MATCH($A2,'Zone centroid'!$C$2:$C$169,0)))^2+(INDEX('Station centroid'!$F$2:$F$51,MATCH(AA$1,'Station centroid'!$B$2:$B$51,0))-INDEX('Zone centroid'!$E$2:$E$169,MATCH($A2,'Zone centroid'!$C$2:$C$169,0)))^2)</f>
        <v>64310.092427667987</v>
      </c>
      <c r="AB2">
        <f>SQRT((INDEX('Station centroid'!$E$2:$E$51,MATCH(AB$1,'Station centroid'!$B$2:$B$51,0))-INDEX('Zone centroid'!$D$2:$D$169,MATCH($A2,'Zone centroid'!$C$2:$C$169,0)))^2+(INDEX('Station centroid'!$F$2:$F$51,MATCH(AB$1,'Station centroid'!$B$2:$B$51,0))-INDEX('Zone centroid'!$E$2:$E$169,MATCH($A2,'Zone centroid'!$C$2:$C$169,0)))^2)</f>
        <v>646323.99765829521</v>
      </c>
      <c r="AC2">
        <f>SQRT((INDEX('Station centroid'!$E$2:$E$51,MATCH(AC$1,'Station centroid'!$B$2:$B$51,0))-INDEX('Zone centroid'!$D$2:$D$169,MATCH($A2,'Zone centroid'!$C$2:$C$169,0)))^2+(INDEX('Station centroid'!$F$2:$F$51,MATCH(AC$1,'Station centroid'!$B$2:$B$51,0))-INDEX('Zone centroid'!$E$2:$E$169,MATCH($A2,'Zone centroid'!$C$2:$C$169,0)))^2)</f>
        <v>47823.816951648667</v>
      </c>
      <c r="AD2">
        <f>SQRT((INDEX('Station centroid'!$E$2:$E$51,MATCH(AD$1,'Station centroid'!$B$2:$B$51,0))-INDEX('Zone centroid'!$D$2:$D$169,MATCH($A2,'Zone centroid'!$C$2:$C$169,0)))^2+(INDEX('Station centroid'!$F$2:$F$51,MATCH(AD$1,'Station centroid'!$B$2:$B$51,0))-INDEX('Zone centroid'!$E$2:$E$169,MATCH($A2,'Zone centroid'!$C$2:$C$169,0)))^2)</f>
        <v>137255.31652406947</v>
      </c>
      <c r="AE2">
        <f>SQRT((INDEX('Station centroid'!$E$2:$E$51,MATCH(AE$1,'Station centroid'!$B$2:$B$51,0))-INDEX('Zone centroid'!$D$2:$D$169,MATCH($A2,'Zone centroid'!$C$2:$C$169,0)))^2+(INDEX('Station centroid'!$F$2:$F$51,MATCH(AE$1,'Station centroid'!$B$2:$B$51,0))-INDEX('Zone centroid'!$E$2:$E$169,MATCH($A2,'Zone centroid'!$C$2:$C$169,0)))^2)</f>
        <v>89218.262604107033</v>
      </c>
      <c r="AF2">
        <f>SQRT((INDEX('Station centroid'!$E$2:$E$51,MATCH(AF$1,'Station centroid'!$B$2:$B$51,0))-INDEX('Zone centroid'!$D$2:$D$169,MATCH($A2,'Zone centroid'!$C$2:$C$169,0)))^2+(INDEX('Station centroid'!$F$2:$F$51,MATCH(AF$1,'Station centroid'!$B$2:$B$51,0))-INDEX('Zone centroid'!$E$2:$E$169,MATCH($A2,'Zone centroid'!$C$2:$C$169,0)))^2)</f>
        <v>86686.986422593429</v>
      </c>
      <c r="AG2">
        <f>SQRT((INDEX('Station centroid'!$E$2:$E$51,MATCH(AG$1,'Station centroid'!$B$2:$B$51,0))-INDEX('Zone centroid'!$D$2:$D$169,MATCH($A2,'Zone centroid'!$C$2:$C$169,0)))^2+(INDEX('Station centroid'!$F$2:$F$51,MATCH(AG$1,'Station centroid'!$B$2:$B$51,0))-INDEX('Zone centroid'!$E$2:$E$169,MATCH($A2,'Zone centroid'!$C$2:$C$169,0)))^2)</f>
        <v>63770.156673664358</v>
      </c>
      <c r="AH2">
        <f>SQRT((INDEX('Station centroid'!$E$2:$E$51,MATCH(AH$1,'Station centroid'!$B$2:$B$51,0))-INDEX('Zone centroid'!$D$2:$D$169,MATCH($A2,'Zone centroid'!$C$2:$C$169,0)))^2+(INDEX('Station centroid'!$F$2:$F$51,MATCH(AH$1,'Station centroid'!$B$2:$B$51,0))-INDEX('Zone centroid'!$E$2:$E$169,MATCH($A2,'Zone centroid'!$C$2:$C$169,0)))^2)</f>
        <v>112903.15368725536</v>
      </c>
      <c r="AI2">
        <f>SQRT((INDEX('Station centroid'!$E$2:$E$51,MATCH(AI$1,'Station centroid'!$B$2:$B$51,0))-INDEX('Zone centroid'!$D$2:$D$169,MATCH($A2,'Zone centroid'!$C$2:$C$169,0)))^2+(INDEX('Station centroid'!$F$2:$F$51,MATCH(AI$1,'Station centroid'!$B$2:$B$51,0))-INDEX('Zone centroid'!$E$2:$E$169,MATCH($A2,'Zone centroid'!$C$2:$C$169,0)))^2)</f>
        <v>68178.920237434781</v>
      </c>
      <c r="AJ2">
        <f>SQRT((INDEX('Station centroid'!$E$2:$E$51,MATCH(AJ$1,'Station centroid'!$B$2:$B$51,0))-INDEX('Zone centroid'!$D$2:$D$169,MATCH($A2,'Zone centroid'!$C$2:$C$169,0)))^2+(INDEX('Station centroid'!$F$2:$F$51,MATCH(AJ$1,'Station centroid'!$B$2:$B$51,0))-INDEX('Zone centroid'!$E$2:$E$169,MATCH($A2,'Zone centroid'!$C$2:$C$169,0)))^2)</f>
        <v>65639.316407227278</v>
      </c>
      <c r="AK2">
        <f>SQRT((INDEX('Station centroid'!$E$2:$E$51,MATCH(AK$1,'Station centroid'!$B$2:$B$51,0))-INDEX('Zone centroid'!$D$2:$D$169,MATCH($A2,'Zone centroid'!$C$2:$C$169,0)))^2+(INDEX('Station centroid'!$F$2:$F$51,MATCH(AK$1,'Station centroid'!$B$2:$B$51,0))-INDEX('Zone centroid'!$E$2:$E$169,MATCH($A2,'Zone centroid'!$C$2:$C$169,0)))^2)</f>
        <v>67850.867242246764</v>
      </c>
      <c r="AL2">
        <f>SQRT((INDEX('Station centroid'!$E$2:$E$51,MATCH(AL$1,'Station centroid'!$B$2:$B$51,0))-INDEX('Zone centroid'!$D$2:$D$169,MATCH($A2,'Zone centroid'!$C$2:$C$169,0)))^2+(INDEX('Station centroid'!$F$2:$F$51,MATCH(AL$1,'Station centroid'!$B$2:$B$51,0))-INDEX('Zone centroid'!$E$2:$E$169,MATCH($A2,'Zone centroid'!$C$2:$C$169,0)))^2)</f>
        <v>29497.32755397341</v>
      </c>
      <c r="AM2">
        <f>SQRT((INDEX('Station centroid'!$E$2:$E$51,MATCH(AM$1,'Station centroid'!$B$2:$B$51,0))-INDEX('Zone centroid'!$D$2:$D$169,MATCH($A2,'Zone centroid'!$C$2:$C$169,0)))^2+(INDEX('Station centroid'!$F$2:$F$51,MATCH(AM$1,'Station centroid'!$B$2:$B$51,0))-INDEX('Zone centroid'!$E$2:$E$169,MATCH($A2,'Zone centroid'!$C$2:$C$169,0)))^2)</f>
        <v>85507.715979905042</v>
      </c>
      <c r="AN2">
        <f>SQRT((INDEX('Station centroid'!$E$2:$E$51,MATCH(AN$1,'Station centroid'!$B$2:$B$51,0))-INDEX('Zone centroid'!$D$2:$D$169,MATCH($A2,'Zone centroid'!$C$2:$C$169,0)))^2+(INDEX('Station centroid'!$F$2:$F$51,MATCH(AN$1,'Station centroid'!$B$2:$B$51,0))-INDEX('Zone centroid'!$E$2:$E$169,MATCH($A2,'Zone centroid'!$C$2:$C$169,0)))^2)</f>
        <v>49804.560393991997</v>
      </c>
      <c r="AO2">
        <f>SQRT((INDEX('Station centroid'!$E$2:$E$51,MATCH(AO$1,'Station centroid'!$B$2:$B$51,0))-INDEX('Zone centroid'!$D$2:$D$169,MATCH($A2,'Zone centroid'!$C$2:$C$169,0)))^2+(INDEX('Station centroid'!$F$2:$F$51,MATCH(AO$1,'Station centroid'!$B$2:$B$51,0))-INDEX('Zone centroid'!$E$2:$E$169,MATCH($A2,'Zone centroid'!$C$2:$C$169,0)))^2)</f>
        <v>48001.966699053104</v>
      </c>
      <c r="AP2">
        <f>SQRT((INDEX('Station centroid'!$E$2:$E$51,MATCH(AP$1,'Station centroid'!$B$2:$B$51,0))-INDEX('Zone centroid'!$D$2:$D$169,MATCH($A2,'Zone centroid'!$C$2:$C$169,0)))^2+(INDEX('Station centroid'!$F$2:$F$51,MATCH(AP$1,'Station centroid'!$B$2:$B$51,0))-INDEX('Zone centroid'!$E$2:$E$169,MATCH($A2,'Zone centroid'!$C$2:$C$169,0)))^2)</f>
        <v>52578.985356913254</v>
      </c>
      <c r="AQ2">
        <f>SQRT((INDEX('Station centroid'!$E$2:$E$51,MATCH(AQ$1,'Station centroid'!$B$2:$B$51,0))-INDEX('Zone centroid'!$D$2:$D$169,MATCH($A2,'Zone centroid'!$C$2:$C$169,0)))^2+(INDEX('Station centroid'!$F$2:$F$51,MATCH(AQ$1,'Station centroid'!$B$2:$B$51,0))-INDEX('Zone centroid'!$E$2:$E$169,MATCH($A2,'Zone centroid'!$C$2:$C$169,0)))^2)</f>
        <v>55913.321539899596</v>
      </c>
      <c r="AR2">
        <f>SQRT((INDEX('Station centroid'!$E$2:$E$51,MATCH(AR$1,'Station centroid'!$B$2:$B$51,0))-INDEX('Zone centroid'!$D$2:$D$169,MATCH($A2,'Zone centroid'!$C$2:$C$169,0)))^2+(INDEX('Station centroid'!$F$2:$F$51,MATCH(AR$1,'Station centroid'!$B$2:$B$51,0))-INDEX('Zone centroid'!$E$2:$E$169,MATCH($A2,'Zone centroid'!$C$2:$C$169,0)))^2)</f>
        <v>35621.33700413278</v>
      </c>
      <c r="AS2">
        <f>SQRT((INDEX('Station centroid'!$E$2:$E$51,MATCH(AS$1,'Station centroid'!$B$2:$B$51,0))-INDEX('Zone centroid'!$D$2:$D$169,MATCH($A2,'Zone centroid'!$C$2:$C$169,0)))^2+(INDEX('Station centroid'!$F$2:$F$51,MATCH(AS$1,'Station centroid'!$B$2:$B$51,0))-INDEX('Zone centroid'!$E$2:$E$169,MATCH($A2,'Zone centroid'!$C$2:$C$169,0)))^2)</f>
        <v>124639.31089130309</v>
      </c>
      <c r="AT2">
        <f>SQRT((INDEX('Station centroid'!$E$2:$E$51,MATCH(AT$1,'Station centroid'!$B$2:$B$51,0))-INDEX('Zone centroid'!$D$2:$D$169,MATCH($A2,'Zone centroid'!$C$2:$C$169,0)))^2+(INDEX('Station centroid'!$F$2:$F$51,MATCH(AT$1,'Station centroid'!$B$2:$B$51,0))-INDEX('Zone centroid'!$E$2:$E$169,MATCH($A2,'Zone centroid'!$C$2:$C$169,0)))^2)</f>
        <v>106382.30668951533</v>
      </c>
      <c r="AU2">
        <f>SQRT((INDEX('Station centroid'!$E$2:$E$51,MATCH(AU$1,'Station centroid'!$B$2:$B$51,0))-INDEX('Zone centroid'!$D$2:$D$169,MATCH($A2,'Zone centroid'!$C$2:$C$169,0)))^2+(INDEX('Station centroid'!$F$2:$F$51,MATCH(AU$1,'Station centroid'!$B$2:$B$51,0))-INDEX('Zone centroid'!$E$2:$E$169,MATCH($A2,'Zone centroid'!$C$2:$C$169,0)))^2)</f>
        <v>705.91809333662081</v>
      </c>
      <c r="AV2">
        <f>SQRT((INDEX('Station centroid'!$E$2:$E$51,MATCH(AV$1,'Station centroid'!$B$2:$B$51,0))-INDEX('Zone centroid'!$D$2:$D$169,MATCH($A2,'Zone centroid'!$C$2:$C$169,0)))^2+(INDEX('Station centroid'!$F$2:$F$51,MATCH(AV$1,'Station centroid'!$B$2:$B$51,0))-INDEX('Zone centroid'!$E$2:$E$169,MATCH($A2,'Zone centroid'!$C$2:$C$169,0)))^2)</f>
        <v>8598.5541688123267</v>
      </c>
      <c r="AW2">
        <f>SQRT((INDEX('Station centroid'!$E$2:$E$51,MATCH(AW$1,'Station centroid'!$B$2:$B$51,0))-INDEX('Zone centroid'!$D$2:$D$169,MATCH($A2,'Zone centroid'!$C$2:$C$169,0)))^2+(INDEX('Station centroid'!$F$2:$F$51,MATCH(AW$1,'Station centroid'!$B$2:$B$51,0))-INDEX('Zone centroid'!$E$2:$E$169,MATCH($A2,'Zone centroid'!$C$2:$C$169,0)))^2)</f>
        <v>16384.628979979967</v>
      </c>
      <c r="AX2">
        <f>SQRT((INDEX('Station centroid'!$E$2:$E$51,MATCH(AX$1,'Station centroid'!$B$2:$B$51,0))-INDEX('Zone centroid'!$D$2:$D$169,MATCH($A2,'Zone centroid'!$C$2:$C$169,0)))^2+(INDEX('Station centroid'!$F$2:$F$51,MATCH(AX$1,'Station centroid'!$B$2:$B$51,0))-INDEX('Zone centroid'!$E$2:$E$169,MATCH($A2,'Zone centroid'!$C$2:$C$169,0)))^2)</f>
        <v>32452.420315367879</v>
      </c>
      <c r="AY2">
        <f>SQRT((INDEX('Station centroid'!$E$2:$E$51,MATCH(AY$1,'Station centroid'!$B$2:$B$51,0))-INDEX('Zone centroid'!$D$2:$D$169,MATCH($A2,'Zone centroid'!$C$2:$C$169,0)))^2+(INDEX('Station centroid'!$F$2:$F$51,MATCH(AY$1,'Station centroid'!$B$2:$B$51,0))-INDEX('Zone centroid'!$E$2:$E$169,MATCH($A2,'Zone centroid'!$C$2:$C$169,0)))^2)</f>
        <v>646323.99765829521</v>
      </c>
    </row>
    <row r="3" spans="1:51" x14ac:dyDescent="0.3">
      <c r="A3">
        <v>502</v>
      </c>
      <c r="B3">
        <f>SQRT((INDEX('Station centroid'!$E$2:$E$51,MATCH(B$1,'Station centroid'!$B$2:$B$51,0))-INDEX('Zone centroid'!$D$2:$D$169,MATCH($A3,'Zone centroid'!$C$2:$C$169,0)))^2+(INDEX('Station centroid'!$F$2:$F$51,MATCH(B$1,'Station centroid'!$B$2:$B$51,0))-INDEX('Zone centroid'!$E$2:$E$169,MATCH($A3,'Zone centroid'!$C$2:$C$169,0)))^2)</f>
        <v>63386.14657393597</v>
      </c>
      <c r="C3">
        <f>SQRT((INDEX('Station centroid'!$E$2:$E$51,MATCH(C$1,'Station centroid'!$B$2:$B$51,0))-INDEX('Zone centroid'!$D$2:$D$169,MATCH($A3,'Zone centroid'!$C$2:$C$169,0)))^2+(INDEX('Station centroid'!$F$2:$F$51,MATCH(C$1,'Station centroid'!$B$2:$B$51,0))-INDEX('Zone centroid'!$E$2:$E$169,MATCH($A3,'Zone centroid'!$C$2:$C$169,0)))^2)</f>
        <v>93740.803512639031</v>
      </c>
      <c r="D3">
        <f>SQRT((INDEX('Station centroid'!$E$2:$E$51,MATCH(D$1,'Station centroid'!$B$2:$B$51,0))-INDEX('Zone centroid'!$D$2:$D$169,MATCH($A3,'Zone centroid'!$C$2:$C$169,0)))^2+(INDEX('Station centroid'!$F$2:$F$51,MATCH(D$1,'Station centroid'!$B$2:$B$51,0))-INDEX('Zone centroid'!$E$2:$E$169,MATCH($A3,'Zone centroid'!$C$2:$C$169,0)))^2)</f>
        <v>141561.00766334808</v>
      </c>
      <c r="E3">
        <f>SQRT((INDEX('Station centroid'!$E$2:$E$51,MATCH(E$1,'Station centroid'!$B$2:$B$51,0))-INDEX('Zone centroid'!$D$2:$D$169,MATCH($A3,'Zone centroid'!$C$2:$C$169,0)))^2+(INDEX('Station centroid'!$F$2:$F$51,MATCH(E$1,'Station centroid'!$B$2:$B$51,0))-INDEX('Zone centroid'!$E$2:$E$169,MATCH($A3,'Zone centroid'!$C$2:$C$169,0)))^2)</f>
        <v>72293.530782908914</v>
      </c>
      <c r="F3">
        <f>SQRT((INDEX('Station centroid'!$E$2:$E$51,MATCH(F$1,'Station centroid'!$B$2:$B$51,0))-INDEX('Zone centroid'!$D$2:$D$169,MATCH($A3,'Zone centroid'!$C$2:$C$169,0)))^2+(INDEX('Station centroid'!$F$2:$F$51,MATCH(F$1,'Station centroid'!$B$2:$B$51,0))-INDEX('Zone centroid'!$E$2:$E$169,MATCH($A3,'Zone centroid'!$C$2:$C$169,0)))^2)</f>
        <v>65315.670345205865</v>
      </c>
      <c r="G3">
        <f>SQRT((INDEX('Station centroid'!$E$2:$E$51,MATCH(G$1,'Station centroid'!$B$2:$B$51,0))-INDEX('Zone centroid'!$D$2:$D$169,MATCH($A3,'Zone centroid'!$C$2:$C$169,0)))^2+(INDEX('Station centroid'!$F$2:$F$51,MATCH(G$1,'Station centroid'!$B$2:$B$51,0))-INDEX('Zone centroid'!$E$2:$E$169,MATCH($A3,'Zone centroid'!$C$2:$C$169,0)))^2)</f>
        <v>646660.466770623</v>
      </c>
      <c r="H3">
        <f>SQRT((INDEX('Station centroid'!$E$2:$E$51,MATCH(H$1,'Station centroid'!$B$2:$B$51,0))-INDEX('Zone centroid'!$D$2:$D$169,MATCH($A3,'Zone centroid'!$C$2:$C$169,0)))^2+(INDEX('Station centroid'!$F$2:$F$51,MATCH(H$1,'Station centroid'!$B$2:$B$51,0))-INDEX('Zone centroid'!$E$2:$E$169,MATCH($A3,'Zone centroid'!$C$2:$C$169,0)))^2)</f>
        <v>41672.675408775969</v>
      </c>
      <c r="I3">
        <f>SQRT((INDEX('Station centroid'!$E$2:$E$51,MATCH(I$1,'Station centroid'!$B$2:$B$51,0))-INDEX('Zone centroid'!$D$2:$D$169,MATCH($A3,'Zone centroid'!$C$2:$C$169,0)))^2+(INDEX('Station centroid'!$F$2:$F$51,MATCH(I$1,'Station centroid'!$B$2:$B$51,0))-INDEX('Zone centroid'!$E$2:$E$169,MATCH($A3,'Zone centroid'!$C$2:$C$169,0)))^2)</f>
        <v>44503.270872079702</v>
      </c>
      <c r="J3">
        <f>SQRT((INDEX('Station centroid'!$E$2:$E$51,MATCH(J$1,'Station centroid'!$B$2:$B$51,0))-INDEX('Zone centroid'!$D$2:$D$169,MATCH($A3,'Zone centroid'!$C$2:$C$169,0)))^2+(INDEX('Station centroid'!$F$2:$F$51,MATCH(J$1,'Station centroid'!$B$2:$B$51,0))-INDEX('Zone centroid'!$E$2:$E$169,MATCH($A3,'Zone centroid'!$C$2:$C$169,0)))^2)</f>
        <v>646660.466770623</v>
      </c>
      <c r="K3">
        <f>SQRT((INDEX('Station centroid'!$E$2:$E$51,MATCH(K$1,'Station centroid'!$B$2:$B$51,0))-INDEX('Zone centroid'!$D$2:$D$169,MATCH($A3,'Zone centroid'!$C$2:$C$169,0)))^2+(INDEX('Station centroid'!$F$2:$F$51,MATCH(K$1,'Station centroid'!$B$2:$B$51,0))-INDEX('Zone centroid'!$E$2:$E$169,MATCH($A3,'Zone centroid'!$C$2:$C$169,0)))^2)</f>
        <v>91134.038337295788</v>
      </c>
      <c r="L3">
        <f>SQRT((INDEX('Station centroid'!$E$2:$E$51,MATCH(L$1,'Station centroid'!$B$2:$B$51,0))-INDEX('Zone centroid'!$D$2:$D$169,MATCH($A3,'Zone centroid'!$C$2:$C$169,0)))^2+(INDEX('Station centroid'!$F$2:$F$51,MATCH(L$1,'Station centroid'!$B$2:$B$51,0))-INDEX('Zone centroid'!$E$2:$E$169,MATCH($A3,'Zone centroid'!$C$2:$C$169,0)))^2)</f>
        <v>50334.273249804632</v>
      </c>
      <c r="M3">
        <f>SQRT((INDEX('Station centroid'!$E$2:$E$51,MATCH(M$1,'Station centroid'!$B$2:$B$51,0))-INDEX('Zone centroid'!$D$2:$D$169,MATCH($A3,'Zone centroid'!$C$2:$C$169,0)))^2+(INDEX('Station centroid'!$F$2:$F$51,MATCH(M$1,'Station centroid'!$B$2:$B$51,0))-INDEX('Zone centroid'!$E$2:$E$169,MATCH($A3,'Zone centroid'!$C$2:$C$169,0)))^2)</f>
        <v>53418.70632025641</v>
      </c>
      <c r="N3">
        <f>SQRT((INDEX('Station centroid'!$E$2:$E$51,MATCH(N$1,'Station centroid'!$B$2:$B$51,0))-INDEX('Zone centroid'!$D$2:$D$169,MATCH($A3,'Zone centroid'!$C$2:$C$169,0)))^2+(INDEX('Station centroid'!$F$2:$F$51,MATCH(N$1,'Station centroid'!$B$2:$B$51,0))-INDEX('Zone centroid'!$E$2:$E$169,MATCH($A3,'Zone centroid'!$C$2:$C$169,0)))^2)</f>
        <v>70820.978276722512</v>
      </c>
      <c r="O3">
        <f>SQRT((INDEX('Station centroid'!$E$2:$E$51,MATCH(O$1,'Station centroid'!$B$2:$B$51,0))-INDEX('Zone centroid'!$D$2:$D$169,MATCH($A3,'Zone centroid'!$C$2:$C$169,0)))^2+(INDEX('Station centroid'!$F$2:$F$51,MATCH(O$1,'Station centroid'!$B$2:$B$51,0))-INDEX('Zone centroid'!$E$2:$E$169,MATCH($A3,'Zone centroid'!$C$2:$C$169,0)))^2)</f>
        <v>94732.812432509352</v>
      </c>
      <c r="P3">
        <f>SQRT((INDEX('Station centroid'!$E$2:$E$51,MATCH(P$1,'Station centroid'!$B$2:$B$51,0))-INDEX('Zone centroid'!$D$2:$D$169,MATCH($A3,'Zone centroid'!$C$2:$C$169,0)))^2+(INDEX('Station centroid'!$F$2:$F$51,MATCH(P$1,'Station centroid'!$B$2:$B$51,0))-INDEX('Zone centroid'!$E$2:$E$169,MATCH($A3,'Zone centroid'!$C$2:$C$169,0)))^2)</f>
        <v>97044.790783659279</v>
      </c>
      <c r="Q3">
        <f>SQRT((INDEX('Station centroid'!$E$2:$E$51,MATCH(Q$1,'Station centroid'!$B$2:$B$51,0))-INDEX('Zone centroid'!$D$2:$D$169,MATCH($A3,'Zone centroid'!$C$2:$C$169,0)))^2+(INDEX('Station centroid'!$F$2:$F$51,MATCH(Q$1,'Station centroid'!$B$2:$B$51,0))-INDEX('Zone centroid'!$E$2:$E$169,MATCH($A3,'Zone centroid'!$C$2:$C$169,0)))^2)</f>
        <v>81696.862845671771</v>
      </c>
      <c r="R3">
        <f>SQRT((INDEX('Station centroid'!$E$2:$E$51,MATCH(R$1,'Station centroid'!$B$2:$B$51,0))-INDEX('Zone centroid'!$D$2:$D$169,MATCH($A3,'Zone centroid'!$C$2:$C$169,0)))^2+(INDEX('Station centroid'!$F$2:$F$51,MATCH(R$1,'Station centroid'!$B$2:$B$51,0))-INDEX('Zone centroid'!$E$2:$E$169,MATCH($A3,'Zone centroid'!$C$2:$C$169,0)))^2)</f>
        <v>78905.565160361759</v>
      </c>
      <c r="S3">
        <f>SQRT((INDEX('Station centroid'!$E$2:$E$51,MATCH(S$1,'Station centroid'!$B$2:$B$51,0))-INDEX('Zone centroid'!$D$2:$D$169,MATCH($A3,'Zone centroid'!$C$2:$C$169,0)))^2+(INDEX('Station centroid'!$F$2:$F$51,MATCH(S$1,'Station centroid'!$B$2:$B$51,0))-INDEX('Zone centroid'!$E$2:$E$169,MATCH($A3,'Zone centroid'!$C$2:$C$169,0)))^2)</f>
        <v>75582.65818788069</v>
      </c>
      <c r="T3">
        <f>SQRT((INDEX('Station centroid'!$E$2:$E$51,MATCH(T$1,'Station centroid'!$B$2:$B$51,0))-INDEX('Zone centroid'!$D$2:$D$169,MATCH($A3,'Zone centroid'!$C$2:$C$169,0)))^2+(INDEX('Station centroid'!$F$2:$F$51,MATCH(T$1,'Station centroid'!$B$2:$B$51,0))-INDEX('Zone centroid'!$E$2:$E$169,MATCH($A3,'Zone centroid'!$C$2:$C$169,0)))^2)</f>
        <v>68609.484067988698</v>
      </c>
      <c r="U3">
        <f>SQRT((INDEX('Station centroid'!$E$2:$E$51,MATCH(U$1,'Station centroid'!$B$2:$B$51,0))-INDEX('Zone centroid'!$D$2:$D$169,MATCH($A3,'Zone centroid'!$C$2:$C$169,0)))^2+(INDEX('Station centroid'!$F$2:$F$51,MATCH(U$1,'Station centroid'!$B$2:$B$51,0))-INDEX('Zone centroid'!$E$2:$E$169,MATCH($A3,'Zone centroid'!$C$2:$C$169,0)))^2)</f>
        <v>67124.599063282265</v>
      </c>
      <c r="V3">
        <f>SQRT((INDEX('Station centroid'!$E$2:$E$51,MATCH(V$1,'Station centroid'!$B$2:$B$51,0))-INDEX('Zone centroid'!$D$2:$D$169,MATCH($A3,'Zone centroid'!$C$2:$C$169,0)))^2+(INDEX('Station centroid'!$F$2:$F$51,MATCH(V$1,'Station centroid'!$B$2:$B$51,0))-INDEX('Zone centroid'!$E$2:$E$169,MATCH($A3,'Zone centroid'!$C$2:$C$169,0)))^2)</f>
        <v>63462.74117938261</v>
      </c>
      <c r="W3">
        <f>SQRT((INDEX('Station centroid'!$E$2:$E$51,MATCH(W$1,'Station centroid'!$B$2:$B$51,0))-INDEX('Zone centroid'!$D$2:$D$169,MATCH($A3,'Zone centroid'!$C$2:$C$169,0)))^2+(INDEX('Station centroid'!$F$2:$F$51,MATCH(W$1,'Station centroid'!$B$2:$B$51,0))-INDEX('Zone centroid'!$E$2:$E$169,MATCH($A3,'Zone centroid'!$C$2:$C$169,0)))^2)</f>
        <v>78262.558407708653</v>
      </c>
      <c r="X3">
        <f>SQRT((INDEX('Station centroid'!$E$2:$E$51,MATCH(X$1,'Station centroid'!$B$2:$B$51,0))-INDEX('Zone centroid'!$D$2:$D$169,MATCH($A3,'Zone centroid'!$C$2:$C$169,0)))^2+(INDEX('Station centroid'!$F$2:$F$51,MATCH(X$1,'Station centroid'!$B$2:$B$51,0))-INDEX('Zone centroid'!$E$2:$E$169,MATCH($A3,'Zone centroid'!$C$2:$C$169,0)))^2)</f>
        <v>60687.025042446221</v>
      </c>
      <c r="Y3">
        <f>SQRT((INDEX('Station centroid'!$E$2:$E$51,MATCH(Y$1,'Station centroid'!$B$2:$B$51,0))-INDEX('Zone centroid'!$D$2:$D$169,MATCH($A3,'Zone centroid'!$C$2:$C$169,0)))^2+(INDEX('Station centroid'!$F$2:$F$51,MATCH(Y$1,'Station centroid'!$B$2:$B$51,0))-INDEX('Zone centroid'!$E$2:$E$169,MATCH($A3,'Zone centroid'!$C$2:$C$169,0)))^2)</f>
        <v>58684.644036153164</v>
      </c>
      <c r="Z3">
        <f>SQRT((INDEX('Station centroid'!$E$2:$E$51,MATCH(Z$1,'Station centroid'!$B$2:$B$51,0))-INDEX('Zone centroid'!$D$2:$D$169,MATCH($A3,'Zone centroid'!$C$2:$C$169,0)))^2+(INDEX('Station centroid'!$F$2:$F$51,MATCH(Z$1,'Station centroid'!$B$2:$B$51,0))-INDEX('Zone centroid'!$E$2:$E$169,MATCH($A3,'Zone centroid'!$C$2:$C$169,0)))^2)</f>
        <v>37181.759935620292</v>
      </c>
      <c r="AA3">
        <f>SQRT((INDEX('Station centroid'!$E$2:$E$51,MATCH(AA$1,'Station centroid'!$B$2:$B$51,0))-INDEX('Zone centroid'!$D$2:$D$169,MATCH($A3,'Zone centroid'!$C$2:$C$169,0)))^2+(INDEX('Station centroid'!$F$2:$F$51,MATCH(AA$1,'Station centroid'!$B$2:$B$51,0))-INDEX('Zone centroid'!$E$2:$E$169,MATCH($A3,'Zone centroid'!$C$2:$C$169,0)))^2)</f>
        <v>65057.772353925546</v>
      </c>
      <c r="AB3">
        <f>SQRT((INDEX('Station centroid'!$E$2:$E$51,MATCH(AB$1,'Station centroid'!$B$2:$B$51,0))-INDEX('Zone centroid'!$D$2:$D$169,MATCH($A3,'Zone centroid'!$C$2:$C$169,0)))^2+(INDEX('Station centroid'!$F$2:$F$51,MATCH(AB$1,'Station centroid'!$B$2:$B$51,0))-INDEX('Zone centroid'!$E$2:$E$169,MATCH($A3,'Zone centroid'!$C$2:$C$169,0)))^2)</f>
        <v>646660.466770623</v>
      </c>
      <c r="AC3">
        <f>SQRT((INDEX('Station centroid'!$E$2:$E$51,MATCH(AC$1,'Station centroid'!$B$2:$B$51,0))-INDEX('Zone centroid'!$D$2:$D$169,MATCH($A3,'Zone centroid'!$C$2:$C$169,0)))^2+(INDEX('Station centroid'!$F$2:$F$51,MATCH(AC$1,'Station centroid'!$B$2:$B$51,0))-INDEX('Zone centroid'!$E$2:$E$169,MATCH($A3,'Zone centroid'!$C$2:$C$169,0)))^2)</f>
        <v>48116.757652867665</v>
      </c>
      <c r="AD3">
        <f>SQRT((INDEX('Station centroid'!$E$2:$E$51,MATCH(AD$1,'Station centroid'!$B$2:$B$51,0))-INDEX('Zone centroid'!$D$2:$D$169,MATCH($A3,'Zone centroid'!$C$2:$C$169,0)))^2+(INDEX('Station centroid'!$F$2:$F$51,MATCH(AD$1,'Station centroid'!$B$2:$B$51,0))-INDEX('Zone centroid'!$E$2:$E$169,MATCH($A3,'Zone centroid'!$C$2:$C$169,0)))^2)</f>
        <v>138019.05299494884</v>
      </c>
      <c r="AE3">
        <f>SQRT((INDEX('Station centroid'!$E$2:$E$51,MATCH(AE$1,'Station centroid'!$B$2:$B$51,0))-INDEX('Zone centroid'!$D$2:$D$169,MATCH($A3,'Zone centroid'!$C$2:$C$169,0)))^2+(INDEX('Station centroid'!$F$2:$F$51,MATCH(AE$1,'Station centroid'!$B$2:$B$51,0))-INDEX('Zone centroid'!$E$2:$E$169,MATCH($A3,'Zone centroid'!$C$2:$C$169,0)))^2)</f>
        <v>89482.700249799149</v>
      </c>
      <c r="AF3">
        <f>SQRT((INDEX('Station centroid'!$E$2:$E$51,MATCH(AF$1,'Station centroid'!$B$2:$B$51,0))-INDEX('Zone centroid'!$D$2:$D$169,MATCH($A3,'Zone centroid'!$C$2:$C$169,0)))^2+(INDEX('Station centroid'!$F$2:$F$51,MATCH(AF$1,'Station centroid'!$B$2:$B$51,0))-INDEX('Zone centroid'!$E$2:$E$169,MATCH($A3,'Zone centroid'!$C$2:$C$169,0)))^2)</f>
        <v>86939.524090777588</v>
      </c>
      <c r="AG3">
        <f>SQRT((INDEX('Station centroid'!$E$2:$E$51,MATCH(AG$1,'Station centroid'!$B$2:$B$51,0))-INDEX('Zone centroid'!$D$2:$D$169,MATCH($A3,'Zone centroid'!$C$2:$C$169,0)))^2+(INDEX('Station centroid'!$F$2:$F$51,MATCH(AG$1,'Station centroid'!$B$2:$B$51,0))-INDEX('Zone centroid'!$E$2:$E$169,MATCH($A3,'Zone centroid'!$C$2:$C$169,0)))^2)</f>
        <v>63572.123609202317</v>
      </c>
      <c r="AH3">
        <f>SQRT((INDEX('Station centroid'!$E$2:$E$51,MATCH(AH$1,'Station centroid'!$B$2:$B$51,0))-INDEX('Zone centroid'!$D$2:$D$169,MATCH($A3,'Zone centroid'!$C$2:$C$169,0)))^2+(INDEX('Station centroid'!$F$2:$F$51,MATCH(AH$1,'Station centroid'!$B$2:$B$51,0))-INDEX('Zone centroid'!$E$2:$E$169,MATCH($A3,'Zone centroid'!$C$2:$C$169,0)))^2)</f>
        <v>113690.44207992157</v>
      </c>
      <c r="AI3">
        <f>SQRT((INDEX('Station centroid'!$E$2:$E$51,MATCH(AI$1,'Station centroid'!$B$2:$B$51,0))-INDEX('Zone centroid'!$D$2:$D$169,MATCH($A3,'Zone centroid'!$C$2:$C$169,0)))^2+(INDEX('Station centroid'!$F$2:$F$51,MATCH(AI$1,'Station centroid'!$B$2:$B$51,0))-INDEX('Zone centroid'!$E$2:$E$169,MATCH($A3,'Zone centroid'!$C$2:$C$169,0)))^2)</f>
        <v>68176.798965942173</v>
      </c>
      <c r="AJ3">
        <f>SQRT((INDEX('Station centroid'!$E$2:$E$51,MATCH(AJ$1,'Station centroid'!$B$2:$B$51,0))-INDEX('Zone centroid'!$D$2:$D$169,MATCH($A3,'Zone centroid'!$C$2:$C$169,0)))^2+(INDEX('Station centroid'!$F$2:$F$51,MATCH(AJ$1,'Station centroid'!$B$2:$B$51,0))-INDEX('Zone centroid'!$E$2:$E$169,MATCH($A3,'Zone centroid'!$C$2:$C$169,0)))^2)</f>
        <v>65517.051129519685</v>
      </c>
      <c r="AK3">
        <f>SQRT((INDEX('Station centroid'!$E$2:$E$51,MATCH(AK$1,'Station centroid'!$B$2:$B$51,0))-INDEX('Zone centroid'!$D$2:$D$169,MATCH($A3,'Zone centroid'!$C$2:$C$169,0)))^2+(INDEX('Station centroid'!$F$2:$F$51,MATCH(AK$1,'Station centroid'!$B$2:$B$51,0))-INDEX('Zone centroid'!$E$2:$E$169,MATCH($A3,'Zone centroid'!$C$2:$C$169,0)))^2)</f>
        <v>67979.744977640192</v>
      </c>
      <c r="AL3">
        <f>SQRT((INDEX('Station centroid'!$E$2:$E$51,MATCH(AL$1,'Station centroid'!$B$2:$B$51,0))-INDEX('Zone centroid'!$D$2:$D$169,MATCH($A3,'Zone centroid'!$C$2:$C$169,0)))^2+(INDEX('Station centroid'!$F$2:$F$51,MATCH(AL$1,'Station centroid'!$B$2:$B$51,0))-INDEX('Zone centroid'!$E$2:$E$169,MATCH($A3,'Zone centroid'!$C$2:$C$169,0)))^2)</f>
        <v>30042.122335587392</v>
      </c>
      <c r="AM3">
        <f>SQRT((INDEX('Station centroid'!$E$2:$E$51,MATCH(AM$1,'Station centroid'!$B$2:$B$51,0))-INDEX('Zone centroid'!$D$2:$D$169,MATCH($A3,'Zone centroid'!$C$2:$C$169,0)))^2+(INDEX('Station centroid'!$F$2:$F$51,MATCH(AM$1,'Station centroid'!$B$2:$B$51,0))-INDEX('Zone centroid'!$E$2:$E$169,MATCH($A3,'Zone centroid'!$C$2:$C$169,0)))^2)</f>
        <v>85701.379999391531</v>
      </c>
      <c r="AN3">
        <f>SQRT((INDEX('Station centroid'!$E$2:$E$51,MATCH(AN$1,'Station centroid'!$B$2:$B$51,0))-INDEX('Zone centroid'!$D$2:$D$169,MATCH($A3,'Zone centroid'!$C$2:$C$169,0)))^2+(INDEX('Station centroid'!$F$2:$F$51,MATCH(AN$1,'Station centroid'!$B$2:$B$51,0))-INDEX('Zone centroid'!$E$2:$E$169,MATCH($A3,'Zone centroid'!$C$2:$C$169,0)))^2)</f>
        <v>50322.801800364781</v>
      </c>
      <c r="AO3">
        <f>SQRT((INDEX('Station centroid'!$E$2:$E$51,MATCH(AO$1,'Station centroid'!$B$2:$B$51,0))-INDEX('Zone centroid'!$D$2:$D$169,MATCH($A3,'Zone centroid'!$C$2:$C$169,0)))^2+(INDEX('Station centroid'!$F$2:$F$51,MATCH(AO$1,'Station centroid'!$B$2:$B$51,0))-INDEX('Zone centroid'!$E$2:$E$169,MATCH($A3,'Zone centroid'!$C$2:$C$169,0)))^2)</f>
        <v>48568.074763953766</v>
      </c>
      <c r="AP3">
        <f>SQRT((INDEX('Station centroid'!$E$2:$E$51,MATCH(AP$1,'Station centroid'!$B$2:$B$51,0))-INDEX('Zone centroid'!$D$2:$D$169,MATCH($A3,'Zone centroid'!$C$2:$C$169,0)))^2+(INDEX('Station centroid'!$F$2:$F$51,MATCH(AP$1,'Station centroid'!$B$2:$B$51,0))-INDEX('Zone centroid'!$E$2:$E$169,MATCH($A3,'Zone centroid'!$C$2:$C$169,0)))^2)</f>
        <v>52967.85262933073</v>
      </c>
      <c r="AQ3">
        <f>SQRT((INDEX('Station centroid'!$E$2:$E$51,MATCH(AQ$1,'Station centroid'!$B$2:$B$51,0))-INDEX('Zone centroid'!$D$2:$D$169,MATCH($A3,'Zone centroid'!$C$2:$C$169,0)))^2+(INDEX('Station centroid'!$F$2:$F$51,MATCH(AQ$1,'Station centroid'!$B$2:$B$51,0))-INDEX('Zone centroid'!$E$2:$E$169,MATCH($A3,'Zone centroid'!$C$2:$C$169,0)))^2)</f>
        <v>56668.745425712397</v>
      </c>
      <c r="AR3">
        <f>SQRT((INDEX('Station centroid'!$E$2:$E$51,MATCH(AR$1,'Station centroid'!$B$2:$B$51,0))-INDEX('Zone centroid'!$D$2:$D$169,MATCH($A3,'Zone centroid'!$C$2:$C$169,0)))^2+(INDEX('Station centroid'!$F$2:$F$51,MATCH(AR$1,'Station centroid'!$B$2:$B$51,0))-INDEX('Zone centroid'!$E$2:$E$169,MATCH($A3,'Zone centroid'!$C$2:$C$169,0)))^2)</f>
        <v>36408.595446158033</v>
      </c>
      <c r="AS3">
        <f>SQRT((INDEX('Station centroid'!$E$2:$E$51,MATCH(AS$1,'Station centroid'!$B$2:$B$51,0))-INDEX('Zone centroid'!$D$2:$D$169,MATCH($A3,'Zone centroid'!$C$2:$C$169,0)))^2+(INDEX('Station centroid'!$F$2:$F$51,MATCH(AS$1,'Station centroid'!$B$2:$B$51,0))-INDEX('Zone centroid'!$E$2:$E$169,MATCH($A3,'Zone centroid'!$C$2:$C$169,0)))^2)</f>
        <v>125424.13002432548</v>
      </c>
      <c r="AT3">
        <f>SQRT((INDEX('Station centroid'!$E$2:$E$51,MATCH(AT$1,'Station centroid'!$B$2:$B$51,0))-INDEX('Zone centroid'!$D$2:$D$169,MATCH($A3,'Zone centroid'!$C$2:$C$169,0)))^2+(INDEX('Station centroid'!$F$2:$F$51,MATCH(AT$1,'Station centroid'!$B$2:$B$51,0))-INDEX('Zone centroid'!$E$2:$E$169,MATCH($A3,'Zone centroid'!$C$2:$C$169,0)))^2)</f>
        <v>107164.36837998952</v>
      </c>
      <c r="AU3">
        <f>SQRT((INDEX('Station centroid'!$E$2:$E$51,MATCH(AU$1,'Station centroid'!$B$2:$B$51,0))-INDEX('Zone centroid'!$D$2:$D$169,MATCH($A3,'Zone centroid'!$C$2:$C$169,0)))^2+(INDEX('Station centroid'!$F$2:$F$51,MATCH(AU$1,'Station centroid'!$B$2:$B$51,0))-INDEX('Zone centroid'!$E$2:$E$169,MATCH($A3,'Zone centroid'!$C$2:$C$169,0)))^2)</f>
        <v>729.3298667269994</v>
      </c>
      <c r="AV3">
        <f>SQRT((INDEX('Station centroid'!$E$2:$E$51,MATCH(AV$1,'Station centroid'!$B$2:$B$51,0))-INDEX('Zone centroid'!$D$2:$D$169,MATCH($A3,'Zone centroid'!$C$2:$C$169,0)))^2+(INDEX('Station centroid'!$F$2:$F$51,MATCH(AV$1,'Station centroid'!$B$2:$B$51,0))-INDEX('Zone centroid'!$E$2:$E$169,MATCH($A3,'Zone centroid'!$C$2:$C$169,0)))^2)</f>
        <v>9379.1724685070076</v>
      </c>
      <c r="AW3">
        <f>SQRT((INDEX('Station centroid'!$E$2:$E$51,MATCH(AW$1,'Station centroid'!$B$2:$B$51,0))-INDEX('Zone centroid'!$D$2:$D$169,MATCH($A3,'Zone centroid'!$C$2:$C$169,0)))^2+(INDEX('Station centroid'!$F$2:$F$51,MATCH(AW$1,'Station centroid'!$B$2:$B$51,0))-INDEX('Zone centroid'!$E$2:$E$169,MATCH($A3,'Zone centroid'!$C$2:$C$169,0)))^2)</f>
        <v>17161.65754266176</v>
      </c>
      <c r="AX3">
        <f>SQRT((INDEX('Station centroid'!$E$2:$E$51,MATCH(AX$1,'Station centroid'!$B$2:$B$51,0))-INDEX('Zone centroid'!$D$2:$D$169,MATCH($A3,'Zone centroid'!$C$2:$C$169,0)))^2+(INDEX('Station centroid'!$F$2:$F$51,MATCH(AX$1,'Station centroid'!$B$2:$B$51,0))-INDEX('Zone centroid'!$E$2:$E$169,MATCH($A3,'Zone centroid'!$C$2:$C$169,0)))^2)</f>
        <v>33223.053153274486</v>
      </c>
      <c r="AY3">
        <f>SQRT((INDEX('Station centroid'!$E$2:$E$51,MATCH(AY$1,'Station centroid'!$B$2:$B$51,0))-INDEX('Zone centroid'!$D$2:$D$169,MATCH($A3,'Zone centroid'!$C$2:$C$169,0)))^2+(INDEX('Station centroid'!$F$2:$F$51,MATCH(AY$1,'Station centroid'!$B$2:$B$51,0))-INDEX('Zone centroid'!$E$2:$E$169,MATCH($A3,'Zone centroid'!$C$2:$C$169,0)))^2)</f>
        <v>646660.466770623</v>
      </c>
    </row>
    <row r="4" spans="1:51" x14ac:dyDescent="0.3">
      <c r="A4">
        <v>504</v>
      </c>
      <c r="B4">
        <f>SQRT((INDEX('Station centroid'!$E$2:$E$51,MATCH(B$1,'Station centroid'!$B$2:$B$51,0))-INDEX('Zone centroid'!$D$2:$D$169,MATCH($A4,'Zone centroid'!$C$2:$C$169,0)))^2+(INDEX('Station centroid'!$F$2:$F$51,MATCH(B$1,'Station centroid'!$B$2:$B$51,0))-INDEX('Zone centroid'!$E$2:$E$169,MATCH($A4,'Zone centroid'!$C$2:$C$169,0)))^2)</f>
        <v>63002.136421652358</v>
      </c>
      <c r="C4">
        <f>SQRT((INDEX('Station centroid'!$E$2:$E$51,MATCH(C$1,'Station centroid'!$B$2:$B$51,0))-INDEX('Zone centroid'!$D$2:$D$169,MATCH($A4,'Zone centroid'!$C$2:$C$169,0)))^2+(INDEX('Station centroid'!$F$2:$F$51,MATCH(C$1,'Station centroid'!$B$2:$B$51,0))-INDEX('Zone centroid'!$E$2:$E$169,MATCH($A4,'Zone centroid'!$C$2:$C$169,0)))^2)</f>
        <v>93361.723538263788</v>
      </c>
      <c r="D4">
        <f>SQRT((INDEX('Station centroid'!$E$2:$E$51,MATCH(D$1,'Station centroid'!$B$2:$B$51,0))-INDEX('Zone centroid'!$D$2:$D$169,MATCH($A4,'Zone centroid'!$C$2:$C$169,0)))^2+(INDEX('Station centroid'!$F$2:$F$51,MATCH(D$1,'Station centroid'!$B$2:$B$51,0))-INDEX('Zone centroid'!$E$2:$E$169,MATCH($A4,'Zone centroid'!$C$2:$C$169,0)))^2)</f>
        <v>141418.18766397232</v>
      </c>
      <c r="E4">
        <f>SQRT((INDEX('Station centroid'!$E$2:$E$51,MATCH(E$1,'Station centroid'!$B$2:$B$51,0))-INDEX('Zone centroid'!$D$2:$D$169,MATCH($A4,'Zone centroid'!$C$2:$C$169,0)))^2+(INDEX('Station centroid'!$F$2:$F$51,MATCH(E$1,'Station centroid'!$B$2:$B$51,0))-INDEX('Zone centroid'!$E$2:$E$169,MATCH($A4,'Zone centroid'!$C$2:$C$169,0)))^2)</f>
        <v>71912.314950357424</v>
      </c>
      <c r="F4">
        <f>SQRT((INDEX('Station centroid'!$E$2:$E$51,MATCH(F$1,'Station centroid'!$B$2:$B$51,0))-INDEX('Zone centroid'!$D$2:$D$169,MATCH($A4,'Zone centroid'!$C$2:$C$169,0)))^2+(INDEX('Station centroid'!$F$2:$F$51,MATCH(F$1,'Station centroid'!$B$2:$B$51,0))-INDEX('Zone centroid'!$E$2:$E$169,MATCH($A4,'Zone centroid'!$C$2:$C$169,0)))^2)</f>
        <v>64906.946138942672</v>
      </c>
      <c r="G4">
        <f>SQRT((INDEX('Station centroid'!$E$2:$E$51,MATCH(G$1,'Station centroid'!$B$2:$B$51,0))-INDEX('Zone centroid'!$D$2:$D$169,MATCH($A4,'Zone centroid'!$C$2:$C$169,0)))^2+(INDEX('Station centroid'!$F$2:$F$51,MATCH(G$1,'Station centroid'!$B$2:$B$51,0))-INDEX('Zone centroid'!$E$2:$E$169,MATCH($A4,'Zone centroid'!$C$2:$C$169,0)))^2)</f>
        <v>646855.68840429932</v>
      </c>
      <c r="H4">
        <f>SQRT((INDEX('Station centroid'!$E$2:$E$51,MATCH(H$1,'Station centroid'!$B$2:$B$51,0))-INDEX('Zone centroid'!$D$2:$D$169,MATCH($A4,'Zone centroid'!$C$2:$C$169,0)))^2+(INDEX('Station centroid'!$F$2:$F$51,MATCH(H$1,'Station centroid'!$B$2:$B$51,0))-INDEX('Zone centroid'!$E$2:$E$169,MATCH($A4,'Zone centroid'!$C$2:$C$169,0)))^2)</f>
        <v>41521.312784703732</v>
      </c>
      <c r="I4">
        <f>SQRT((INDEX('Station centroid'!$E$2:$E$51,MATCH(I$1,'Station centroid'!$B$2:$B$51,0))-INDEX('Zone centroid'!$D$2:$D$169,MATCH($A4,'Zone centroid'!$C$2:$C$169,0)))^2+(INDEX('Station centroid'!$F$2:$F$51,MATCH(I$1,'Station centroid'!$B$2:$B$51,0))-INDEX('Zone centroid'!$E$2:$E$169,MATCH($A4,'Zone centroid'!$C$2:$C$169,0)))^2)</f>
        <v>44126.75931443071</v>
      </c>
      <c r="J4">
        <f>SQRT((INDEX('Station centroid'!$E$2:$E$51,MATCH(J$1,'Station centroid'!$B$2:$B$51,0))-INDEX('Zone centroid'!$D$2:$D$169,MATCH($A4,'Zone centroid'!$C$2:$C$169,0)))^2+(INDEX('Station centroid'!$F$2:$F$51,MATCH(J$1,'Station centroid'!$B$2:$B$51,0))-INDEX('Zone centroid'!$E$2:$E$169,MATCH($A4,'Zone centroid'!$C$2:$C$169,0)))^2)</f>
        <v>646855.68840429932</v>
      </c>
      <c r="K4">
        <f>SQRT((INDEX('Station centroid'!$E$2:$E$51,MATCH(K$1,'Station centroid'!$B$2:$B$51,0))-INDEX('Zone centroid'!$D$2:$D$169,MATCH($A4,'Zone centroid'!$C$2:$C$169,0)))^2+(INDEX('Station centroid'!$F$2:$F$51,MATCH(K$1,'Station centroid'!$B$2:$B$51,0))-INDEX('Zone centroid'!$E$2:$E$169,MATCH($A4,'Zone centroid'!$C$2:$C$169,0)))^2)</f>
        <v>90758.894723788355</v>
      </c>
      <c r="L4">
        <f>SQRT((INDEX('Station centroid'!$E$2:$E$51,MATCH(L$1,'Station centroid'!$B$2:$B$51,0))-INDEX('Zone centroid'!$D$2:$D$169,MATCH($A4,'Zone centroid'!$C$2:$C$169,0)))^2+(INDEX('Station centroid'!$F$2:$F$51,MATCH(L$1,'Station centroid'!$B$2:$B$51,0))-INDEX('Zone centroid'!$E$2:$E$169,MATCH($A4,'Zone centroid'!$C$2:$C$169,0)))^2)</f>
        <v>49922.942478043078</v>
      </c>
      <c r="M4">
        <f>SQRT((INDEX('Station centroid'!$E$2:$E$51,MATCH(M$1,'Station centroid'!$B$2:$B$51,0))-INDEX('Zone centroid'!$D$2:$D$169,MATCH($A4,'Zone centroid'!$C$2:$C$169,0)))^2+(INDEX('Station centroid'!$F$2:$F$51,MATCH(M$1,'Station centroid'!$B$2:$B$51,0))-INDEX('Zone centroid'!$E$2:$E$169,MATCH($A4,'Zone centroid'!$C$2:$C$169,0)))^2)</f>
        <v>53014.314810905576</v>
      </c>
      <c r="N4">
        <f>SQRT((INDEX('Station centroid'!$E$2:$E$51,MATCH(N$1,'Station centroid'!$B$2:$B$51,0))-INDEX('Zone centroid'!$D$2:$D$169,MATCH($A4,'Zone centroid'!$C$2:$C$169,0)))^2+(INDEX('Station centroid'!$F$2:$F$51,MATCH(N$1,'Station centroid'!$B$2:$B$51,0))-INDEX('Zone centroid'!$E$2:$E$169,MATCH($A4,'Zone centroid'!$C$2:$C$169,0)))^2)</f>
        <v>70440.045774204336</v>
      </c>
      <c r="O4">
        <f>SQRT((INDEX('Station centroid'!$E$2:$E$51,MATCH(O$1,'Station centroid'!$B$2:$B$51,0))-INDEX('Zone centroid'!$D$2:$D$169,MATCH($A4,'Zone centroid'!$C$2:$C$169,0)))^2+(INDEX('Station centroid'!$F$2:$F$51,MATCH(O$1,'Station centroid'!$B$2:$B$51,0))-INDEX('Zone centroid'!$E$2:$E$169,MATCH($A4,'Zone centroid'!$C$2:$C$169,0)))^2)</f>
        <v>94335.862985786051</v>
      </c>
      <c r="P4">
        <f>SQRT((INDEX('Station centroid'!$E$2:$E$51,MATCH(P$1,'Station centroid'!$B$2:$B$51,0))-INDEX('Zone centroid'!$D$2:$D$169,MATCH($A4,'Zone centroid'!$C$2:$C$169,0)))^2+(INDEX('Station centroid'!$F$2:$F$51,MATCH(P$1,'Station centroid'!$B$2:$B$51,0))-INDEX('Zone centroid'!$E$2:$E$169,MATCH($A4,'Zone centroid'!$C$2:$C$169,0)))^2)</f>
        <v>96648.318044465734</v>
      </c>
      <c r="Q4">
        <f>SQRT((INDEX('Station centroid'!$E$2:$E$51,MATCH(Q$1,'Station centroid'!$B$2:$B$51,0))-INDEX('Zone centroid'!$D$2:$D$169,MATCH($A4,'Zone centroid'!$C$2:$C$169,0)))^2+(INDEX('Station centroid'!$F$2:$F$51,MATCH(Q$1,'Station centroid'!$B$2:$B$51,0))-INDEX('Zone centroid'!$E$2:$E$169,MATCH($A4,'Zone centroid'!$C$2:$C$169,0)))^2)</f>
        <v>81308.202176191946</v>
      </c>
      <c r="R4">
        <f>SQRT((INDEX('Station centroid'!$E$2:$E$51,MATCH(R$1,'Station centroid'!$B$2:$B$51,0))-INDEX('Zone centroid'!$D$2:$D$169,MATCH($A4,'Zone centroid'!$C$2:$C$169,0)))^2+(INDEX('Station centroid'!$F$2:$F$51,MATCH(R$1,'Station centroid'!$B$2:$B$51,0))-INDEX('Zone centroid'!$E$2:$E$169,MATCH($A4,'Zone centroid'!$C$2:$C$169,0)))^2)</f>
        <v>78530.989888171505</v>
      </c>
      <c r="S4">
        <f>SQRT((INDEX('Station centroid'!$E$2:$E$51,MATCH(S$1,'Station centroid'!$B$2:$B$51,0))-INDEX('Zone centroid'!$D$2:$D$169,MATCH($A4,'Zone centroid'!$C$2:$C$169,0)))^2+(INDEX('Station centroid'!$F$2:$F$51,MATCH(S$1,'Station centroid'!$B$2:$B$51,0))-INDEX('Zone centroid'!$E$2:$E$169,MATCH($A4,'Zone centroid'!$C$2:$C$169,0)))^2)</f>
        <v>75203.624589151339</v>
      </c>
      <c r="T4">
        <f>SQRT((INDEX('Station centroid'!$E$2:$E$51,MATCH(T$1,'Station centroid'!$B$2:$B$51,0))-INDEX('Zone centroid'!$D$2:$D$169,MATCH($A4,'Zone centroid'!$C$2:$C$169,0)))^2+(INDEX('Station centroid'!$F$2:$F$51,MATCH(T$1,'Station centroid'!$B$2:$B$51,0))-INDEX('Zone centroid'!$E$2:$E$169,MATCH($A4,'Zone centroid'!$C$2:$C$169,0)))^2)</f>
        <v>68254.862232339132</v>
      </c>
      <c r="U4">
        <f>SQRT((INDEX('Station centroid'!$E$2:$E$51,MATCH(U$1,'Station centroid'!$B$2:$B$51,0))-INDEX('Zone centroid'!$D$2:$D$169,MATCH($A4,'Zone centroid'!$C$2:$C$169,0)))^2+(INDEX('Station centroid'!$F$2:$F$51,MATCH(U$1,'Station centroid'!$B$2:$B$51,0))-INDEX('Zone centroid'!$E$2:$E$169,MATCH($A4,'Zone centroid'!$C$2:$C$169,0)))^2)</f>
        <v>66809.723811481177</v>
      </c>
      <c r="V4">
        <f>SQRT((INDEX('Station centroid'!$E$2:$E$51,MATCH(V$1,'Station centroid'!$B$2:$B$51,0))-INDEX('Zone centroid'!$D$2:$D$169,MATCH($A4,'Zone centroid'!$C$2:$C$169,0)))^2+(INDEX('Station centroid'!$F$2:$F$51,MATCH(V$1,'Station centroid'!$B$2:$B$51,0))-INDEX('Zone centroid'!$E$2:$E$169,MATCH($A4,'Zone centroid'!$C$2:$C$169,0)))^2)</f>
        <v>63209.643927816149</v>
      </c>
      <c r="W4">
        <f>SQRT((INDEX('Station centroid'!$E$2:$E$51,MATCH(W$1,'Station centroid'!$B$2:$B$51,0))-INDEX('Zone centroid'!$D$2:$D$169,MATCH($A4,'Zone centroid'!$C$2:$C$169,0)))^2+(INDEX('Station centroid'!$F$2:$F$51,MATCH(W$1,'Station centroid'!$B$2:$B$51,0))-INDEX('Zone centroid'!$E$2:$E$169,MATCH($A4,'Zone centroid'!$C$2:$C$169,0)))^2)</f>
        <v>77875.114687042413</v>
      </c>
      <c r="X4">
        <f>SQRT((INDEX('Station centroid'!$E$2:$E$51,MATCH(X$1,'Station centroid'!$B$2:$B$51,0))-INDEX('Zone centroid'!$D$2:$D$169,MATCH($A4,'Zone centroid'!$C$2:$C$169,0)))^2+(INDEX('Station centroid'!$F$2:$F$51,MATCH(X$1,'Station centroid'!$B$2:$B$51,0))-INDEX('Zone centroid'!$E$2:$E$169,MATCH($A4,'Zone centroid'!$C$2:$C$169,0)))^2)</f>
        <v>60442.132199009116</v>
      </c>
      <c r="Y4">
        <f>SQRT((INDEX('Station centroid'!$E$2:$E$51,MATCH(Y$1,'Station centroid'!$B$2:$B$51,0))-INDEX('Zone centroid'!$D$2:$D$169,MATCH($A4,'Zone centroid'!$C$2:$C$169,0)))^2+(INDEX('Station centroid'!$F$2:$F$51,MATCH(Y$1,'Station centroid'!$B$2:$B$51,0))-INDEX('Zone centroid'!$E$2:$E$169,MATCH($A4,'Zone centroid'!$C$2:$C$169,0)))^2)</f>
        <v>58447.573154494676</v>
      </c>
      <c r="Z4">
        <f>SQRT((INDEX('Station centroid'!$E$2:$E$51,MATCH(Z$1,'Station centroid'!$B$2:$B$51,0))-INDEX('Zone centroid'!$D$2:$D$169,MATCH($A4,'Zone centroid'!$C$2:$C$169,0)))^2+(INDEX('Station centroid'!$F$2:$F$51,MATCH(Z$1,'Station centroid'!$B$2:$B$51,0))-INDEX('Zone centroid'!$E$2:$E$169,MATCH($A4,'Zone centroid'!$C$2:$C$169,0)))^2)</f>
        <v>36830.571347592457</v>
      </c>
      <c r="AA4">
        <f>SQRT((INDEX('Station centroid'!$E$2:$E$51,MATCH(AA$1,'Station centroid'!$B$2:$B$51,0))-INDEX('Zone centroid'!$D$2:$D$169,MATCH($A4,'Zone centroid'!$C$2:$C$169,0)))^2+(INDEX('Station centroid'!$F$2:$F$51,MATCH(AA$1,'Station centroid'!$B$2:$B$51,0))-INDEX('Zone centroid'!$E$2:$E$169,MATCH($A4,'Zone centroid'!$C$2:$C$169,0)))^2)</f>
        <v>64930.300435892015</v>
      </c>
      <c r="AB4">
        <f>SQRT((INDEX('Station centroid'!$E$2:$E$51,MATCH(AB$1,'Station centroid'!$B$2:$B$51,0))-INDEX('Zone centroid'!$D$2:$D$169,MATCH($A4,'Zone centroid'!$C$2:$C$169,0)))^2+(INDEX('Station centroid'!$F$2:$F$51,MATCH(AB$1,'Station centroid'!$B$2:$B$51,0))-INDEX('Zone centroid'!$E$2:$E$169,MATCH($A4,'Zone centroid'!$C$2:$C$169,0)))^2)</f>
        <v>646855.68840429932</v>
      </c>
      <c r="AC4">
        <f>SQRT((INDEX('Station centroid'!$E$2:$E$51,MATCH(AC$1,'Station centroid'!$B$2:$B$51,0))-INDEX('Zone centroid'!$D$2:$D$169,MATCH($A4,'Zone centroid'!$C$2:$C$169,0)))^2+(INDEX('Station centroid'!$F$2:$F$51,MATCH(AC$1,'Station centroid'!$B$2:$B$51,0))-INDEX('Zone centroid'!$E$2:$E$169,MATCH($A4,'Zone centroid'!$C$2:$C$169,0)))^2)</f>
        <v>48332.170833770739</v>
      </c>
      <c r="AD4">
        <f>SQRT((INDEX('Station centroid'!$E$2:$E$51,MATCH(AD$1,'Station centroid'!$B$2:$B$51,0))-INDEX('Zone centroid'!$D$2:$D$169,MATCH($A4,'Zone centroid'!$C$2:$C$169,0)))^2+(INDEX('Station centroid'!$F$2:$F$51,MATCH(AD$1,'Station centroid'!$B$2:$B$51,0))-INDEX('Zone centroid'!$E$2:$E$169,MATCH($A4,'Zone centroid'!$C$2:$C$169,0)))^2)</f>
        <v>137863.09724658917</v>
      </c>
      <c r="AE4">
        <f>SQRT((INDEX('Station centroid'!$E$2:$E$51,MATCH(AE$1,'Station centroid'!$B$2:$B$51,0))-INDEX('Zone centroid'!$D$2:$D$169,MATCH($A4,'Zone centroid'!$C$2:$C$169,0)))^2+(INDEX('Station centroid'!$F$2:$F$51,MATCH(AE$1,'Station centroid'!$B$2:$B$51,0))-INDEX('Zone centroid'!$E$2:$E$169,MATCH($A4,'Zone centroid'!$C$2:$C$169,0)))^2)</f>
        <v>89088.22603787441</v>
      </c>
      <c r="AF4">
        <f>SQRT((INDEX('Station centroid'!$E$2:$E$51,MATCH(AF$1,'Station centroid'!$B$2:$B$51,0))-INDEX('Zone centroid'!$D$2:$D$169,MATCH($A4,'Zone centroid'!$C$2:$C$169,0)))^2+(INDEX('Station centroid'!$F$2:$F$51,MATCH(AF$1,'Station centroid'!$B$2:$B$51,0))-INDEX('Zone centroid'!$E$2:$E$169,MATCH($A4,'Zone centroid'!$C$2:$C$169,0)))^2)</f>
        <v>86546.963293063585</v>
      </c>
      <c r="AG4">
        <f>SQRT((INDEX('Station centroid'!$E$2:$E$51,MATCH(AG$1,'Station centroid'!$B$2:$B$51,0))-INDEX('Zone centroid'!$D$2:$D$169,MATCH($A4,'Zone centroid'!$C$2:$C$169,0)))^2+(INDEX('Station centroid'!$F$2:$F$51,MATCH(AG$1,'Station centroid'!$B$2:$B$51,0))-INDEX('Zone centroid'!$E$2:$E$169,MATCH($A4,'Zone centroid'!$C$2:$C$169,0)))^2)</f>
        <v>63311.662748688723</v>
      </c>
      <c r="AH4">
        <f>SQRT((INDEX('Station centroid'!$E$2:$E$51,MATCH(AH$1,'Station centroid'!$B$2:$B$51,0))-INDEX('Zone centroid'!$D$2:$D$169,MATCH($A4,'Zone centroid'!$C$2:$C$169,0)))^2+(INDEX('Station centroid'!$F$2:$F$51,MATCH(AH$1,'Station centroid'!$B$2:$B$51,0))-INDEX('Zone centroid'!$E$2:$E$169,MATCH($A4,'Zone centroid'!$C$2:$C$169,0)))^2)</f>
        <v>113446.37036471463</v>
      </c>
      <c r="AI4">
        <f>SQRT((INDEX('Station centroid'!$E$2:$E$51,MATCH(AI$1,'Station centroid'!$B$2:$B$51,0))-INDEX('Zone centroid'!$D$2:$D$169,MATCH($A4,'Zone centroid'!$C$2:$C$169,0)))^2+(INDEX('Station centroid'!$F$2:$F$51,MATCH(AI$1,'Station centroid'!$B$2:$B$51,0))-INDEX('Zone centroid'!$E$2:$E$169,MATCH($A4,'Zone centroid'!$C$2:$C$169,0)))^2)</f>
        <v>67845.113183209396</v>
      </c>
      <c r="AJ4">
        <f>SQRT((INDEX('Station centroid'!$E$2:$E$51,MATCH(AJ$1,'Station centroid'!$B$2:$B$51,0))-INDEX('Zone centroid'!$D$2:$D$169,MATCH($A4,'Zone centroid'!$C$2:$C$169,0)))^2+(INDEX('Station centroid'!$F$2:$F$51,MATCH(AJ$1,'Station centroid'!$B$2:$B$51,0))-INDEX('Zone centroid'!$E$2:$E$169,MATCH($A4,'Zone centroid'!$C$2:$C$169,0)))^2)</f>
        <v>65226.505722659225</v>
      </c>
      <c r="AK4">
        <f>SQRT((INDEX('Station centroid'!$E$2:$E$51,MATCH(AK$1,'Station centroid'!$B$2:$B$51,0))-INDEX('Zone centroid'!$D$2:$D$169,MATCH($A4,'Zone centroid'!$C$2:$C$169,0)))^2+(INDEX('Station centroid'!$F$2:$F$51,MATCH(AK$1,'Station centroid'!$B$2:$B$51,0))-INDEX('Zone centroid'!$E$2:$E$169,MATCH($A4,'Zone centroid'!$C$2:$C$169,0)))^2)</f>
        <v>67612.09938853397</v>
      </c>
      <c r="AL4">
        <f>SQRT((INDEX('Station centroid'!$E$2:$E$51,MATCH(AL$1,'Station centroid'!$B$2:$B$51,0))-INDEX('Zone centroid'!$D$2:$D$169,MATCH($A4,'Zone centroid'!$C$2:$C$169,0)))^2+(INDEX('Station centroid'!$F$2:$F$51,MATCH(AL$1,'Station centroid'!$B$2:$B$51,0))-INDEX('Zone centroid'!$E$2:$E$169,MATCH($A4,'Zone centroid'!$C$2:$C$169,0)))^2)</f>
        <v>30111.404868361737</v>
      </c>
      <c r="AM4">
        <f>SQRT((INDEX('Station centroid'!$E$2:$E$51,MATCH(AM$1,'Station centroid'!$B$2:$B$51,0))-INDEX('Zone centroid'!$D$2:$D$169,MATCH($A4,'Zone centroid'!$C$2:$C$169,0)))^2+(INDEX('Station centroid'!$F$2:$F$51,MATCH(AM$1,'Station centroid'!$B$2:$B$51,0))-INDEX('Zone centroid'!$E$2:$E$169,MATCH($A4,'Zone centroid'!$C$2:$C$169,0)))^2)</f>
        <v>85319.630039282914</v>
      </c>
      <c r="AN4">
        <f>SQRT((INDEX('Station centroid'!$E$2:$E$51,MATCH(AN$1,'Station centroid'!$B$2:$B$51,0))-INDEX('Zone centroid'!$D$2:$D$169,MATCH($A4,'Zone centroid'!$C$2:$C$169,0)))^2+(INDEX('Station centroid'!$F$2:$F$51,MATCH(AN$1,'Station centroid'!$B$2:$B$51,0))-INDEX('Zone centroid'!$E$2:$E$169,MATCH($A4,'Zone centroid'!$C$2:$C$169,0)))^2)</f>
        <v>49912.981630020826</v>
      </c>
      <c r="AO4">
        <f>SQRT((INDEX('Station centroid'!$E$2:$E$51,MATCH(AO$1,'Station centroid'!$B$2:$B$51,0))-INDEX('Zone centroid'!$D$2:$D$169,MATCH($A4,'Zone centroid'!$C$2:$C$169,0)))^2+(INDEX('Station centroid'!$F$2:$F$51,MATCH(AO$1,'Station centroid'!$B$2:$B$51,0))-INDEX('Zone centroid'!$E$2:$E$169,MATCH($A4,'Zone centroid'!$C$2:$C$169,0)))^2)</f>
        <v>48162.811734542687</v>
      </c>
      <c r="AP4">
        <f>SQRT((INDEX('Station centroid'!$E$2:$E$51,MATCH(AP$1,'Station centroid'!$B$2:$B$51,0))-INDEX('Zone centroid'!$D$2:$D$169,MATCH($A4,'Zone centroid'!$C$2:$C$169,0)))^2+(INDEX('Station centroid'!$F$2:$F$51,MATCH(AP$1,'Station centroid'!$B$2:$B$51,0))-INDEX('Zone centroid'!$E$2:$E$169,MATCH($A4,'Zone centroid'!$C$2:$C$169,0)))^2)</f>
        <v>52558.938779835524</v>
      </c>
      <c r="AQ4">
        <f>SQRT((INDEX('Station centroid'!$E$2:$E$51,MATCH(AQ$1,'Station centroid'!$B$2:$B$51,0))-INDEX('Zone centroid'!$D$2:$D$169,MATCH($A4,'Zone centroid'!$C$2:$C$169,0)))^2+(INDEX('Station centroid'!$F$2:$F$51,MATCH(AQ$1,'Station centroid'!$B$2:$B$51,0))-INDEX('Zone centroid'!$E$2:$E$169,MATCH($A4,'Zone centroid'!$C$2:$C$169,0)))^2)</f>
        <v>56528.540376558456</v>
      </c>
      <c r="AR4">
        <f>SQRT((INDEX('Station centroid'!$E$2:$E$51,MATCH(AR$1,'Station centroid'!$B$2:$B$51,0))-INDEX('Zone centroid'!$D$2:$D$169,MATCH($A4,'Zone centroid'!$C$2:$C$169,0)))^2+(INDEX('Station centroid'!$F$2:$F$51,MATCH(AR$1,'Station centroid'!$B$2:$B$51,0))-INDEX('Zone centroid'!$E$2:$E$169,MATCH($A4,'Zone centroid'!$C$2:$C$169,0)))^2)</f>
        <v>36169.09756244962</v>
      </c>
      <c r="AS4">
        <f>SQRT((INDEX('Station centroid'!$E$2:$E$51,MATCH(AS$1,'Station centroid'!$B$2:$B$51,0))-INDEX('Zone centroid'!$D$2:$D$169,MATCH($A4,'Zone centroid'!$C$2:$C$169,0)))^2+(INDEX('Station centroid'!$F$2:$F$51,MATCH(AS$1,'Station centroid'!$B$2:$B$51,0))-INDEX('Zone centroid'!$E$2:$E$169,MATCH($A4,'Zone centroid'!$C$2:$C$169,0)))^2)</f>
        <v>125207.56409993328</v>
      </c>
      <c r="AT4">
        <f>SQRT((INDEX('Station centroid'!$E$2:$E$51,MATCH(AT$1,'Station centroid'!$B$2:$B$51,0))-INDEX('Zone centroid'!$D$2:$D$169,MATCH($A4,'Zone centroid'!$C$2:$C$169,0)))^2+(INDEX('Station centroid'!$F$2:$F$51,MATCH(AT$1,'Station centroid'!$B$2:$B$51,0))-INDEX('Zone centroid'!$E$2:$E$169,MATCH($A4,'Zone centroid'!$C$2:$C$169,0)))^2)</f>
        <v>106884.45209478363</v>
      </c>
      <c r="AU4">
        <f>SQRT((INDEX('Station centroid'!$E$2:$E$51,MATCH(AU$1,'Station centroid'!$B$2:$B$51,0))-INDEX('Zone centroid'!$D$2:$D$169,MATCH($A4,'Zone centroid'!$C$2:$C$169,0)))^2+(INDEX('Station centroid'!$F$2:$F$51,MATCH(AU$1,'Station centroid'!$B$2:$B$51,0))-INDEX('Zone centroid'!$E$2:$E$169,MATCH($A4,'Zone centroid'!$C$2:$C$169,0)))^2)</f>
        <v>318.24489705258424</v>
      </c>
      <c r="AV4">
        <f>SQRT((INDEX('Station centroid'!$E$2:$E$51,MATCH(AV$1,'Station centroid'!$B$2:$B$51,0))-INDEX('Zone centroid'!$D$2:$D$169,MATCH($A4,'Zone centroid'!$C$2:$C$169,0)))^2+(INDEX('Station centroid'!$F$2:$F$51,MATCH(AV$1,'Station centroid'!$B$2:$B$51,0))-INDEX('Zone centroid'!$E$2:$E$169,MATCH($A4,'Zone centroid'!$C$2:$C$169,0)))^2)</f>
        <v>9185.3436949305178</v>
      </c>
      <c r="AW4">
        <f>SQRT((INDEX('Station centroid'!$E$2:$E$51,MATCH(AW$1,'Station centroid'!$B$2:$B$51,0))-INDEX('Zone centroid'!$D$2:$D$169,MATCH($A4,'Zone centroid'!$C$2:$C$169,0)))^2+(INDEX('Station centroid'!$F$2:$F$51,MATCH(AW$1,'Station centroid'!$B$2:$B$51,0))-INDEX('Zone centroid'!$E$2:$E$169,MATCH($A4,'Zone centroid'!$C$2:$C$169,0)))^2)</f>
        <v>16976.770516549939</v>
      </c>
      <c r="AX4">
        <f>SQRT((INDEX('Station centroid'!$E$2:$E$51,MATCH(AX$1,'Station centroid'!$B$2:$B$51,0))-INDEX('Zone centroid'!$D$2:$D$169,MATCH($A4,'Zone centroid'!$C$2:$C$169,0)))^2+(INDEX('Station centroid'!$F$2:$F$51,MATCH(AX$1,'Station centroid'!$B$2:$B$51,0))-INDEX('Zone centroid'!$E$2:$E$169,MATCH($A4,'Zone centroid'!$C$2:$C$169,0)))^2)</f>
        <v>33053.256359779465</v>
      </c>
      <c r="AY4">
        <f>SQRT((INDEX('Station centroid'!$E$2:$E$51,MATCH(AY$1,'Station centroid'!$B$2:$B$51,0))-INDEX('Zone centroid'!$D$2:$D$169,MATCH($A4,'Zone centroid'!$C$2:$C$169,0)))^2+(INDEX('Station centroid'!$F$2:$F$51,MATCH(AY$1,'Station centroid'!$B$2:$B$51,0))-INDEX('Zone centroid'!$E$2:$E$169,MATCH($A4,'Zone centroid'!$C$2:$C$169,0)))^2)</f>
        <v>646855.68840429932</v>
      </c>
    </row>
    <row r="5" spans="1:51" x14ac:dyDescent="0.3">
      <c r="A5">
        <v>505</v>
      </c>
      <c r="B5">
        <f>SQRT((INDEX('Station centroid'!$E$2:$E$51,MATCH(B$1,'Station centroid'!$B$2:$B$51,0))-INDEX('Zone centroid'!$D$2:$D$169,MATCH($A5,'Zone centroid'!$C$2:$C$169,0)))^2+(INDEX('Station centroid'!$F$2:$F$51,MATCH(B$1,'Station centroid'!$B$2:$B$51,0))-INDEX('Zone centroid'!$E$2:$E$169,MATCH($A5,'Zone centroid'!$C$2:$C$169,0)))^2)</f>
        <v>63257.832666733804</v>
      </c>
      <c r="C5">
        <f>SQRT((INDEX('Station centroid'!$E$2:$E$51,MATCH(C$1,'Station centroid'!$B$2:$B$51,0))-INDEX('Zone centroid'!$D$2:$D$169,MATCH($A5,'Zone centroid'!$C$2:$C$169,0)))^2+(INDEX('Station centroid'!$F$2:$F$51,MATCH(C$1,'Station centroid'!$B$2:$B$51,0))-INDEX('Zone centroid'!$E$2:$E$169,MATCH($A5,'Zone centroid'!$C$2:$C$169,0)))^2)</f>
        <v>93568.092013437985</v>
      </c>
      <c r="D5">
        <f>SQRT((INDEX('Station centroid'!$E$2:$E$51,MATCH(D$1,'Station centroid'!$B$2:$B$51,0))-INDEX('Zone centroid'!$D$2:$D$169,MATCH($A5,'Zone centroid'!$C$2:$C$169,0)))^2+(INDEX('Station centroid'!$F$2:$F$51,MATCH(D$1,'Station centroid'!$B$2:$B$51,0))-INDEX('Zone centroid'!$E$2:$E$169,MATCH($A5,'Zone centroid'!$C$2:$C$169,0)))^2)</f>
        <v>141446.80625119287</v>
      </c>
      <c r="E5">
        <f>SQRT((INDEX('Station centroid'!$E$2:$E$51,MATCH(E$1,'Station centroid'!$B$2:$B$51,0))-INDEX('Zone centroid'!$D$2:$D$169,MATCH($A5,'Zone centroid'!$C$2:$C$169,0)))^2+(INDEX('Station centroid'!$F$2:$F$51,MATCH(E$1,'Station centroid'!$B$2:$B$51,0))-INDEX('Zone centroid'!$E$2:$E$169,MATCH($A5,'Zone centroid'!$C$2:$C$169,0)))^2)</f>
        <v>72167.374749393508</v>
      </c>
      <c r="F5">
        <f>SQRT((INDEX('Station centroid'!$E$2:$E$51,MATCH(F$1,'Station centroid'!$B$2:$B$51,0))-INDEX('Zone centroid'!$D$2:$D$169,MATCH($A5,'Zone centroid'!$C$2:$C$169,0)))^2+(INDEX('Station centroid'!$F$2:$F$51,MATCH(F$1,'Station centroid'!$B$2:$B$51,0))-INDEX('Zone centroid'!$E$2:$E$169,MATCH($A5,'Zone centroid'!$C$2:$C$169,0)))^2)</f>
        <v>65148.297550155556</v>
      </c>
      <c r="G5">
        <f>SQRT((INDEX('Station centroid'!$E$2:$E$51,MATCH(G$1,'Station centroid'!$B$2:$B$51,0))-INDEX('Zone centroid'!$D$2:$D$169,MATCH($A5,'Zone centroid'!$C$2:$C$169,0)))^2+(INDEX('Station centroid'!$F$2:$F$51,MATCH(G$1,'Station centroid'!$B$2:$B$51,0))-INDEX('Zone centroid'!$E$2:$E$169,MATCH($A5,'Zone centroid'!$C$2:$C$169,0)))^2)</f>
        <v>646682.4433491294</v>
      </c>
      <c r="H5">
        <f>SQRT((INDEX('Station centroid'!$E$2:$E$51,MATCH(H$1,'Station centroid'!$B$2:$B$51,0))-INDEX('Zone centroid'!$D$2:$D$169,MATCH($A5,'Zone centroid'!$C$2:$C$169,0)))^2+(INDEX('Station centroid'!$F$2:$F$51,MATCH(H$1,'Station centroid'!$B$2:$B$51,0))-INDEX('Zone centroid'!$E$2:$E$169,MATCH($A5,'Zone centroid'!$C$2:$C$169,0)))^2)</f>
        <v>41555.344474149191</v>
      </c>
      <c r="I5">
        <f>SQRT((INDEX('Station centroid'!$E$2:$E$51,MATCH(I$1,'Station centroid'!$B$2:$B$51,0))-INDEX('Zone centroid'!$D$2:$D$169,MATCH($A5,'Zone centroid'!$C$2:$C$169,0)))^2+(INDEX('Station centroid'!$F$2:$F$51,MATCH(I$1,'Station centroid'!$B$2:$B$51,0))-INDEX('Zone centroid'!$E$2:$E$169,MATCH($A5,'Zone centroid'!$C$2:$C$169,0)))^2)</f>
        <v>44330.660331126332</v>
      </c>
      <c r="J5">
        <f>SQRT((INDEX('Station centroid'!$E$2:$E$51,MATCH(J$1,'Station centroid'!$B$2:$B$51,0))-INDEX('Zone centroid'!$D$2:$D$169,MATCH($A5,'Zone centroid'!$C$2:$C$169,0)))^2+(INDEX('Station centroid'!$F$2:$F$51,MATCH(J$1,'Station centroid'!$B$2:$B$51,0))-INDEX('Zone centroid'!$E$2:$E$169,MATCH($A5,'Zone centroid'!$C$2:$C$169,0)))^2)</f>
        <v>646682.4433491294</v>
      </c>
      <c r="K5">
        <f>SQRT((INDEX('Station centroid'!$E$2:$E$51,MATCH(K$1,'Station centroid'!$B$2:$B$51,0))-INDEX('Zone centroid'!$D$2:$D$169,MATCH($A5,'Zone centroid'!$C$2:$C$169,0)))^2+(INDEX('Station centroid'!$F$2:$F$51,MATCH(K$1,'Station centroid'!$B$2:$B$51,0))-INDEX('Zone centroid'!$E$2:$E$169,MATCH($A5,'Zone centroid'!$C$2:$C$169,0)))^2)</f>
        <v>91012.395535903226</v>
      </c>
      <c r="L5">
        <f>SQRT((INDEX('Station centroid'!$E$2:$E$51,MATCH(L$1,'Station centroid'!$B$2:$B$51,0))-INDEX('Zone centroid'!$D$2:$D$169,MATCH($A5,'Zone centroid'!$C$2:$C$169,0)))^2+(INDEX('Station centroid'!$F$2:$F$51,MATCH(L$1,'Station centroid'!$B$2:$B$51,0))-INDEX('Zone centroid'!$E$2:$E$169,MATCH($A5,'Zone centroid'!$C$2:$C$169,0)))^2)</f>
        <v>50174.786298159735</v>
      </c>
      <c r="M5">
        <f>SQRT((INDEX('Station centroid'!$E$2:$E$51,MATCH(M$1,'Station centroid'!$B$2:$B$51,0))-INDEX('Zone centroid'!$D$2:$D$169,MATCH($A5,'Zone centroid'!$C$2:$C$169,0)))^2+(INDEX('Station centroid'!$F$2:$F$51,MATCH(M$1,'Station centroid'!$B$2:$B$51,0))-INDEX('Zone centroid'!$E$2:$E$169,MATCH($A5,'Zone centroid'!$C$2:$C$169,0)))^2)</f>
        <v>53271.64350543169</v>
      </c>
      <c r="N5">
        <f>SQRT((INDEX('Station centroid'!$E$2:$E$51,MATCH(N$1,'Station centroid'!$B$2:$B$51,0))-INDEX('Zone centroid'!$D$2:$D$169,MATCH($A5,'Zone centroid'!$C$2:$C$169,0)))^2+(INDEX('Station centroid'!$F$2:$F$51,MATCH(N$1,'Station centroid'!$B$2:$B$51,0))-INDEX('Zone centroid'!$E$2:$E$169,MATCH($A5,'Zone centroid'!$C$2:$C$169,0)))^2)</f>
        <v>70695.036918244848</v>
      </c>
      <c r="O5">
        <f>SQRT((INDEX('Station centroid'!$E$2:$E$51,MATCH(O$1,'Station centroid'!$B$2:$B$51,0))-INDEX('Zone centroid'!$D$2:$D$169,MATCH($A5,'Zone centroid'!$C$2:$C$169,0)))^2+(INDEX('Station centroid'!$F$2:$F$51,MATCH(O$1,'Station centroid'!$B$2:$B$51,0))-INDEX('Zone centroid'!$E$2:$E$169,MATCH($A5,'Zone centroid'!$C$2:$C$169,0)))^2)</f>
        <v>94593.516384438306</v>
      </c>
      <c r="P5">
        <f>SQRT((INDEX('Station centroid'!$E$2:$E$51,MATCH(P$1,'Station centroid'!$B$2:$B$51,0))-INDEX('Zone centroid'!$D$2:$D$169,MATCH($A5,'Zone centroid'!$C$2:$C$169,0)))^2+(INDEX('Station centroid'!$F$2:$F$51,MATCH(P$1,'Station centroid'!$B$2:$B$51,0))-INDEX('Zone centroid'!$E$2:$E$169,MATCH($A5,'Zone centroid'!$C$2:$C$169,0)))^2)</f>
        <v>96905.941572868483</v>
      </c>
      <c r="Q5">
        <f>SQRT((INDEX('Station centroid'!$E$2:$E$51,MATCH(Q$1,'Station centroid'!$B$2:$B$51,0))-INDEX('Zone centroid'!$D$2:$D$169,MATCH($A5,'Zone centroid'!$C$2:$C$169,0)))^2+(INDEX('Station centroid'!$F$2:$F$51,MATCH(Q$1,'Station centroid'!$B$2:$B$51,0))-INDEX('Zone centroid'!$E$2:$E$169,MATCH($A5,'Zone centroid'!$C$2:$C$169,0)))^2)</f>
        <v>81564.827714061321</v>
      </c>
      <c r="R5">
        <f>SQRT((INDEX('Station centroid'!$E$2:$E$51,MATCH(R$1,'Station centroid'!$B$2:$B$51,0))-INDEX('Zone centroid'!$D$2:$D$169,MATCH($A5,'Zone centroid'!$C$2:$C$169,0)))^2+(INDEX('Station centroid'!$F$2:$F$51,MATCH(R$1,'Station centroid'!$B$2:$B$51,0))-INDEX('Zone centroid'!$E$2:$E$169,MATCH($A5,'Zone centroid'!$C$2:$C$169,0)))^2)</f>
        <v>78784.328479184842</v>
      </c>
      <c r="S5">
        <f>SQRT((INDEX('Station centroid'!$E$2:$E$51,MATCH(S$1,'Station centroid'!$B$2:$B$51,0))-INDEX('Zone centroid'!$D$2:$D$169,MATCH($A5,'Zone centroid'!$C$2:$C$169,0)))^2+(INDEX('Station centroid'!$F$2:$F$51,MATCH(S$1,'Station centroid'!$B$2:$B$51,0))-INDEX('Zone centroid'!$E$2:$E$169,MATCH($A5,'Zone centroid'!$C$2:$C$169,0)))^2)</f>
        <v>75458.148346921473</v>
      </c>
      <c r="T5">
        <f>SQRT((INDEX('Station centroid'!$E$2:$E$51,MATCH(T$1,'Station centroid'!$B$2:$B$51,0))-INDEX('Zone centroid'!$D$2:$D$169,MATCH($A5,'Zone centroid'!$C$2:$C$169,0)))^2+(INDEX('Station centroid'!$F$2:$F$51,MATCH(T$1,'Station centroid'!$B$2:$B$51,0))-INDEX('Zone centroid'!$E$2:$E$169,MATCH($A5,'Zone centroid'!$C$2:$C$169,0)))^2)</f>
        <v>68501.81201220589</v>
      </c>
      <c r="U5">
        <f>SQRT((INDEX('Station centroid'!$E$2:$E$51,MATCH(U$1,'Station centroid'!$B$2:$B$51,0))-INDEX('Zone centroid'!$D$2:$D$169,MATCH($A5,'Zone centroid'!$C$2:$C$169,0)))^2+(INDEX('Station centroid'!$F$2:$F$51,MATCH(U$1,'Station centroid'!$B$2:$B$51,0))-INDEX('Zone centroid'!$E$2:$E$169,MATCH($A5,'Zone centroid'!$C$2:$C$169,0)))^2)</f>
        <v>67040.91062900619</v>
      </c>
      <c r="V5">
        <f>SQRT((INDEX('Station centroid'!$E$2:$E$51,MATCH(V$1,'Station centroid'!$B$2:$B$51,0))-INDEX('Zone centroid'!$D$2:$D$169,MATCH($A5,'Zone centroid'!$C$2:$C$169,0)))^2+(INDEX('Station centroid'!$F$2:$F$51,MATCH(V$1,'Station centroid'!$B$2:$B$51,0))-INDEX('Zone centroid'!$E$2:$E$169,MATCH($A5,'Zone centroid'!$C$2:$C$169,0)))^2)</f>
        <v>63412.154603682291</v>
      </c>
      <c r="W5">
        <f>SQRT((INDEX('Station centroid'!$E$2:$E$51,MATCH(W$1,'Station centroid'!$B$2:$B$51,0))-INDEX('Zone centroid'!$D$2:$D$169,MATCH($A5,'Zone centroid'!$C$2:$C$169,0)))^2+(INDEX('Station centroid'!$F$2:$F$51,MATCH(W$1,'Station centroid'!$B$2:$B$51,0))-INDEX('Zone centroid'!$E$2:$E$169,MATCH($A5,'Zone centroid'!$C$2:$C$169,0)))^2)</f>
        <v>78131.51716253825</v>
      </c>
      <c r="X5">
        <f>SQRT((INDEX('Station centroid'!$E$2:$E$51,MATCH(X$1,'Station centroid'!$B$2:$B$51,0))-INDEX('Zone centroid'!$D$2:$D$169,MATCH($A5,'Zone centroid'!$C$2:$C$169,0)))^2+(INDEX('Station centroid'!$F$2:$F$51,MATCH(X$1,'Station centroid'!$B$2:$B$51,0))-INDEX('Zone centroid'!$E$2:$E$169,MATCH($A5,'Zone centroid'!$C$2:$C$169,0)))^2)</f>
        <v>60640.575649168226</v>
      </c>
      <c r="Y5">
        <f>SQRT((INDEX('Station centroid'!$E$2:$E$51,MATCH(Y$1,'Station centroid'!$B$2:$B$51,0))-INDEX('Zone centroid'!$D$2:$D$169,MATCH($A5,'Zone centroid'!$C$2:$C$169,0)))^2+(INDEX('Station centroid'!$F$2:$F$51,MATCH(Y$1,'Station centroid'!$B$2:$B$51,0))-INDEX('Zone centroid'!$E$2:$E$169,MATCH($A5,'Zone centroid'!$C$2:$C$169,0)))^2)</f>
        <v>58642.096136222885</v>
      </c>
      <c r="Z5">
        <f>SQRT((INDEX('Station centroid'!$E$2:$E$51,MATCH(Z$1,'Station centroid'!$B$2:$B$51,0))-INDEX('Zone centroid'!$D$2:$D$169,MATCH($A5,'Zone centroid'!$C$2:$C$169,0)))^2+(INDEX('Station centroid'!$F$2:$F$51,MATCH(Z$1,'Station centroid'!$B$2:$B$51,0))-INDEX('Zone centroid'!$E$2:$E$169,MATCH($A5,'Zone centroid'!$C$2:$C$169,0)))^2)</f>
        <v>37011.723674939785</v>
      </c>
      <c r="AA5">
        <f>SQRT((INDEX('Station centroid'!$E$2:$E$51,MATCH(AA$1,'Station centroid'!$B$2:$B$51,0))-INDEX('Zone centroid'!$D$2:$D$169,MATCH($A5,'Zone centroid'!$C$2:$C$169,0)))^2+(INDEX('Station centroid'!$F$2:$F$51,MATCH(AA$1,'Station centroid'!$B$2:$B$51,0))-INDEX('Zone centroid'!$E$2:$E$169,MATCH($A5,'Zone centroid'!$C$2:$C$169,0)))^2)</f>
        <v>64948.636419059629</v>
      </c>
      <c r="AB5">
        <f>SQRT((INDEX('Station centroid'!$E$2:$E$51,MATCH(AB$1,'Station centroid'!$B$2:$B$51,0))-INDEX('Zone centroid'!$D$2:$D$169,MATCH($A5,'Zone centroid'!$C$2:$C$169,0)))^2+(INDEX('Station centroid'!$F$2:$F$51,MATCH(AB$1,'Station centroid'!$B$2:$B$51,0))-INDEX('Zone centroid'!$E$2:$E$169,MATCH($A5,'Zone centroid'!$C$2:$C$169,0)))^2)</f>
        <v>646682.4433491294</v>
      </c>
      <c r="AC5">
        <f>SQRT((INDEX('Station centroid'!$E$2:$E$51,MATCH(AC$1,'Station centroid'!$B$2:$B$51,0))-INDEX('Zone centroid'!$D$2:$D$169,MATCH($A5,'Zone centroid'!$C$2:$C$169,0)))^2+(INDEX('Station centroid'!$F$2:$F$51,MATCH(AC$1,'Station centroid'!$B$2:$B$51,0))-INDEX('Zone centroid'!$E$2:$E$169,MATCH($A5,'Zone centroid'!$C$2:$C$169,0)))^2)</f>
        <v>48148.107808145469</v>
      </c>
      <c r="AD5">
        <f>SQRT((INDEX('Station centroid'!$E$2:$E$51,MATCH(AD$1,'Station centroid'!$B$2:$B$51,0))-INDEX('Zone centroid'!$D$2:$D$169,MATCH($A5,'Zone centroid'!$C$2:$C$169,0)))^2+(INDEX('Station centroid'!$F$2:$F$51,MATCH(AD$1,'Station centroid'!$B$2:$B$51,0))-INDEX('Zone centroid'!$E$2:$E$169,MATCH($A5,'Zone centroid'!$C$2:$C$169,0)))^2)</f>
        <v>137900.47379694713</v>
      </c>
      <c r="AE5">
        <f>SQRT((INDEX('Station centroid'!$E$2:$E$51,MATCH(AE$1,'Station centroid'!$B$2:$B$51,0))-INDEX('Zone centroid'!$D$2:$D$169,MATCH($A5,'Zone centroid'!$C$2:$C$169,0)))^2+(INDEX('Station centroid'!$F$2:$F$51,MATCH(AE$1,'Station centroid'!$B$2:$B$51,0))-INDEX('Zone centroid'!$E$2:$E$169,MATCH($A5,'Zone centroid'!$C$2:$C$169,0)))^2)</f>
        <v>89345.678464464101</v>
      </c>
      <c r="AF5">
        <f>SQRT((INDEX('Station centroid'!$E$2:$E$51,MATCH(AF$1,'Station centroid'!$B$2:$B$51,0))-INDEX('Zone centroid'!$D$2:$D$169,MATCH($A5,'Zone centroid'!$C$2:$C$169,0)))^2+(INDEX('Station centroid'!$F$2:$F$51,MATCH(AF$1,'Station centroid'!$B$2:$B$51,0))-INDEX('Zone centroid'!$E$2:$E$169,MATCH($A5,'Zone centroid'!$C$2:$C$169,0)))^2)</f>
        <v>86804.192203204657</v>
      </c>
      <c r="AG5">
        <f>SQRT((INDEX('Station centroid'!$E$2:$E$51,MATCH(AG$1,'Station centroid'!$B$2:$B$51,0))-INDEX('Zone centroid'!$D$2:$D$169,MATCH($A5,'Zone centroid'!$C$2:$C$169,0)))^2+(INDEX('Station centroid'!$F$2:$F$51,MATCH(AG$1,'Station centroid'!$B$2:$B$51,0))-INDEX('Zone centroid'!$E$2:$E$169,MATCH($A5,'Zone centroid'!$C$2:$C$169,0)))^2)</f>
        <v>63517.772864795086</v>
      </c>
      <c r="AH5">
        <f>SQRT((INDEX('Station centroid'!$E$2:$E$51,MATCH(AH$1,'Station centroid'!$B$2:$B$51,0))-INDEX('Zone centroid'!$D$2:$D$169,MATCH($A5,'Zone centroid'!$C$2:$C$169,0)))^2+(INDEX('Station centroid'!$F$2:$F$51,MATCH(AH$1,'Station centroid'!$B$2:$B$51,0))-INDEX('Zone centroid'!$E$2:$E$169,MATCH($A5,'Zone centroid'!$C$2:$C$169,0)))^2)</f>
        <v>113544.78950056669</v>
      </c>
      <c r="AI5">
        <f>SQRT((INDEX('Station centroid'!$E$2:$E$51,MATCH(AI$1,'Station centroid'!$B$2:$B$51,0))-INDEX('Zone centroid'!$D$2:$D$169,MATCH($A5,'Zone centroid'!$C$2:$C$169,0)))^2+(INDEX('Station centroid'!$F$2:$F$51,MATCH(AI$1,'Station centroid'!$B$2:$B$51,0))-INDEX('Zone centroid'!$E$2:$E$169,MATCH($A5,'Zone centroid'!$C$2:$C$169,0)))^2)</f>
        <v>68083.325740172921</v>
      </c>
      <c r="AJ5">
        <f>SQRT((INDEX('Station centroid'!$E$2:$E$51,MATCH(AJ$1,'Station centroid'!$B$2:$B$51,0))-INDEX('Zone centroid'!$D$2:$D$169,MATCH($A5,'Zone centroid'!$C$2:$C$169,0)))^2+(INDEX('Station centroid'!$F$2:$F$51,MATCH(AJ$1,'Station centroid'!$B$2:$B$51,0))-INDEX('Zone centroid'!$E$2:$E$169,MATCH($A5,'Zone centroid'!$C$2:$C$169,0)))^2)</f>
        <v>65446.85379289135</v>
      </c>
      <c r="AK5">
        <f>SQRT((INDEX('Station centroid'!$E$2:$E$51,MATCH(AK$1,'Station centroid'!$B$2:$B$51,0))-INDEX('Zone centroid'!$D$2:$D$169,MATCH($A5,'Zone centroid'!$C$2:$C$169,0)))^2+(INDEX('Station centroid'!$F$2:$F$51,MATCH(AK$1,'Station centroid'!$B$2:$B$51,0))-INDEX('Zone centroid'!$E$2:$E$169,MATCH($A5,'Zone centroid'!$C$2:$C$169,0)))^2)</f>
        <v>67863.388033791809</v>
      </c>
      <c r="AL5">
        <f>SQRT((INDEX('Station centroid'!$E$2:$E$51,MATCH(AL$1,'Station centroid'!$B$2:$B$51,0))-INDEX('Zone centroid'!$D$2:$D$169,MATCH($A5,'Zone centroid'!$C$2:$C$169,0)))^2+(INDEX('Station centroid'!$F$2:$F$51,MATCH(AL$1,'Station centroid'!$B$2:$B$51,0))-INDEX('Zone centroid'!$E$2:$E$169,MATCH($A5,'Zone centroid'!$C$2:$C$169,0)))^2)</f>
        <v>30007.556514091564</v>
      </c>
      <c r="AM5">
        <f>SQRT((INDEX('Station centroid'!$E$2:$E$51,MATCH(AM$1,'Station centroid'!$B$2:$B$51,0))-INDEX('Zone centroid'!$D$2:$D$169,MATCH($A5,'Zone centroid'!$C$2:$C$169,0)))^2+(INDEX('Station centroid'!$F$2:$F$51,MATCH(AM$1,'Station centroid'!$B$2:$B$51,0))-INDEX('Zone centroid'!$E$2:$E$169,MATCH($A5,'Zone centroid'!$C$2:$C$169,0)))^2)</f>
        <v>85574.821172118784</v>
      </c>
      <c r="AN5">
        <f>SQRT((INDEX('Station centroid'!$E$2:$E$51,MATCH(AN$1,'Station centroid'!$B$2:$B$51,0))-INDEX('Zone centroid'!$D$2:$D$169,MATCH($A5,'Zone centroid'!$C$2:$C$169,0)))^2+(INDEX('Station centroid'!$F$2:$F$51,MATCH(AN$1,'Station centroid'!$B$2:$B$51,0))-INDEX('Zone centroid'!$E$2:$E$169,MATCH($A5,'Zone centroid'!$C$2:$C$169,0)))^2)</f>
        <v>50156.603900172471</v>
      </c>
      <c r="AO5">
        <f>SQRT((INDEX('Station centroid'!$E$2:$E$51,MATCH(AO$1,'Station centroid'!$B$2:$B$51,0))-INDEX('Zone centroid'!$D$2:$D$169,MATCH($A5,'Zone centroid'!$C$2:$C$169,0)))^2+(INDEX('Station centroid'!$F$2:$F$51,MATCH(AO$1,'Station centroid'!$B$2:$B$51,0))-INDEX('Zone centroid'!$E$2:$E$169,MATCH($A5,'Zone centroid'!$C$2:$C$169,0)))^2)</f>
        <v>48398.499589109189</v>
      </c>
      <c r="AP5">
        <f>SQRT((INDEX('Station centroid'!$E$2:$E$51,MATCH(AP$1,'Station centroid'!$B$2:$B$51,0))-INDEX('Zone centroid'!$D$2:$D$169,MATCH($A5,'Zone centroid'!$C$2:$C$169,0)))^2+(INDEX('Station centroid'!$F$2:$F$51,MATCH(AP$1,'Station centroid'!$B$2:$B$51,0))-INDEX('Zone centroid'!$E$2:$E$169,MATCH($A5,'Zone centroid'!$C$2:$C$169,0)))^2)</f>
        <v>52814.49483013634</v>
      </c>
      <c r="AQ5">
        <f>SQRT((INDEX('Station centroid'!$E$2:$E$51,MATCH(AQ$1,'Station centroid'!$B$2:$B$51,0))-INDEX('Zone centroid'!$D$2:$D$169,MATCH($A5,'Zone centroid'!$C$2:$C$169,0)))^2+(INDEX('Station centroid'!$F$2:$F$51,MATCH(AQ$1,'Station centroid'!$B$2:$B$51,0))-INDEX('Zone centroid'!$E$2:$E$169,MATCH($A5,'Zone centroid'!$C$2:$C$169,0)))^2)</f>
        <v>56555.246957326599</v>
      </c>
      <c r="AR5">
        <f>SQRT((INDEX('Station centroid'!$E$2:$E$51,MATCH(AR$1,'Station centroid'!$B$2:$B$51,0))-INDEX('Zone centroid'!$D$2:$D$169,MATCH($A5,'Zone centroid'!$C$2:$C$169,0)))^2+(INDEX('Station centroid'!$F$2:$F$51,MATCH(AR$1,'Station centroid'!$B$2:$B$51,0))-INDEX('Zone centroid'!$E$2:$E$169,MATCH($A5,'Zone centroid'!$C$2:$C$169,0)))^2)</f>
        <v>36264.020227796027</v>
      </c>
      <c r="AS5">
        <f>SQRT((INDEX('Station centroid'!$E$2:$E$51,MATCH(AS$1,'Station centroid'!$B$2:$B$51,0))-INDEX('Zone centroid'!$D$2:$D$169,MATCH($A5,'Zone centroid'!$C$2:$C$169,0)))^2+(INDEX('Station centroid'!$F$2:$F$51,MATCH(AS$1,'Station centroid'!$B$2:$B$51,0))-INDEX('Zone centroid'!$E$2:$E$169,MATCH($A5,'Zone centroid'!$C$2:$C$169,0)))^2)</f>
        <v>125286.45568072754</v>
      </c>
      <c r="AT5">
        <f>SQRT((INDEX('Station centroid'!$E$2:$E$51,MATCH(AT$1,'Station centroid'!$B$2:$B$51,0))-INDEX('Zone centroid'!$D$2:$D$169,MATCH($A5,'Zone centroid'!$C$2:$C$169,0)))^2+(INDEX('Station centroid'!$F$2:$F$51,MATCH(AT$1,'Station centroid'!$B$2:$B$51,0))-INDEX('Zone centroid'!$E$2:$E$169,MATCH($A5,'Zone centroid'!$C$2:$C$169,0)))^2)</f>
        <v>107009.14862759211</v>
      </c>
      <c r="AU5">
        <f>SQRT((INDEX('Station centroid'!$E$2:$E$51,MATCH(AU$1,'Station centroid'!$B$2:$B$51,0))-INDEX('Zone centroid'!$D$2:$D$169,MATCH($A5,'Zone centroid'!$C$2:$C$169,0)))^2+(INDEX('Station centroid'!$F$2:$F$51,MATCH(AU$1,'Station centroid'!$B$2:$B$51,0))-INDEX('Zone centroid'!$E$2:$E$169,MATCH($A5,'Zone centroid'!$C$2:$C$169,0)))^2)</f>
        <v>573.78533834528912</v>
      </c>
      <c r="AV5">
        <f>SQRT((INDEX('Station centroid'!$E$2:$E$51,MATCH(AV$1,'Station centroid'!$B$2:$B$51,0))-INDEX('Zone centroid'!$D$2:$D$169,MATCH($A5,'Zone centroid'!$C$2:$C$169,0)))^2+(INDEX('Station centroid'!$F$2:$F$51,MATCH(AV$1,'Station centroid'!$B$2:$B$51,0))-INDEX('Zone centroid'!$E$2:$E$169,MATCH($A5,'Zone centroid'!$C$2:$C$169,0)))^2)</f>
        <v>9247.0288306028233</v>
      </c>
      <c r="AW5">
        <f>SQRT((INDEX('Station centroid'!$E$2:$E$51,MATCH(AW$1,'Station centroid'!$B$2:$B$51,0))-INDEX('Zone centroid'!$D$2:$D$169,MATCH($A5,'Zone centroid'!$C$2:$C$169,0)))^2+(INDEX('Station centroid'!$F$2:$F$51,MATCH(AW$1,'Station centroid'!$B$2:$B$51,0))-INDEX('Zone centroid'!$E$2:$E$169,MATCH($A5,'Zone centroid'!$C$2:$C$169,0)))^2)</f>
        <v>17032.982374546136</v>
      </c>
      <c r="AX5">
        <f>SQRT((INDEX('Station centroid'!$E$2:$E$51,MATCH(AX$1,'Station centroid'!$B$2:$B$51,0))-INDEX('Zone centroid'!$D$2:$D$169,MATCH($A5,'Zone centroid'!$C$2:$C$169,0)))^2+(INDEX('Station centroid'!$F$2:$F$51,MATCH(AX$1,'Station centroid'!$B$2:$B$51,0))-INDEX('Zone centroid'!$E$2:$E$169,MATCH($A5,'Zone centroid'!$C$2:$C$169,0)))^2)</f>
        <v>33099.598782844812</v>
      </c>
      <c r="AY5">
        <f>SQRT((INDEX('Station centroid'!$E$2:$E$51,MATCH(AY$1,'Station centroid'!$B$2:$B$51,0))-INDEX('Zone centroid'!$D$2:$D$169,MATCH($A5,'Zone centroid'!$C$2:$C$169,0)))^2+(INDEX('Station centroid'!$F$2:$F$51,MATCH(AY$1,'Station centroid'!$B$2:$B$51,0))-INDEX('Zone centroid'!$E$2:$E$169,MATCH($A5,'Zone centroid'!$C$2:$C$169,0)))^2)</f>
        <v>646682.4433491294</v>
      </c>
    </row>
    <row r="6" spans="1:51" x14ac:dyDescent="0.3">
      <c r="A6">
        <v>506</v>
      </c>
      <c r="B6">
        <f>SQRT((INDEX('Station centroid'!$E$2:$E$51,MATCH(B$1,'Station centroid'!$B$2:$B$51,0))-INDEX('Zone centroid'!$D$2:$D$169,MATCH($A6,'Zone centroid'!$C$2:$C$169,0)))^2+(INDEX('Station centroid'!$F$2:$F$51,MATCH(B$1,'Station centroid'!$B$2:$B$51,0))-INDEX('Zone centroid'!$E$2:$E$169,MATCH($A6,'Zone centroid'!$C$2:$C$169,0)))^2)</f>
        <v>62864.908665268056</v>
      </c>
      <c r="C6">
        <f>SQRT((INDEX('Station centroid'!$E$2:$E$51,MATCH(C$1,'Station centroid'!$B$2:$B$51,0))-INDEX('Zone centroid'!$D$2:$D$169,MATCH($A6,'Zone centroid'!$C$2:$C$169,0)))^2+(INDEX('Station centroid'!$F$2:$F$51,MATCH(C$1,'Station centroid'!$B$2:$B$51,0))-INDEX('Zone centroid'!$E$2:$E$169,MATCH($A6,'Zone centroid'!$C$2:$C$169,0)))^2)</f>
        <v>93450.102573486758</v>
      </c>
      <c r="D6">
        <f>SQRT((INDEX('Station centroid'!$E$2:$E$51,MATCH(D$1,'Station centroid'!$B$2:$B$51,0))-INDEX('Zone centroid'!$D$2:$D$169,MATCH($A6,'Zone centroid'!$C$2:$C$169,0)))^2+(INDEX('Station centroid'!$F$2:$F$51,MATCH(D$1,'Station centroid'!$B$2:$B$51,0))-INDEX('Zone centroid'!$E$2:$E$169,MATCH($A6,'Zone centroid'!$C$2:$C$169,0)))^2)</f>
        <v>141689.16418400701</v>
      </c>
      <c r="E6">
        <f>SQRT((INDEX('Station centroid'!$E$2:$E$51,MATCH(E$1,'Station centroid'!$B$2:$B$51,0))-INDEX('Zone centroid'!$D$2:$D$169,MATCH($A6,'Zone centroid'!$C$2:$C$169,0)))^2+(INDEX('Station centroid'!$F$2:$F$51,MATCH(E$1,'Station centroid'!$B$2:$B$51,0))-INDEX('Zone centroid'!$E$2:$E$169,MATCH($A6,'Zone centroid'!$C$2:$C$169,0)))^2)</f>
        <v>71770.094266061817</v>
      </c>
      <c r="F6">
        <f>SQRT((INDEX('Station centroid'!$E$2:$E$51,MATCH(F$1,'Station centroid'!$B$2:$B$51,0))-INDEX('Zone centroid'!$D$2:$D$169,MATCH($A6,'Zone centroid'!$C$2:$C$169,0)))^2+(INDEX('Station centroid'!$F$2:$F$51,MATCH(F$1,'Station centroid'!$B$2:$B$51,0))-INDEX('Zone centroid'!$E$2:$E$169,MATCH($A6,'Zone centroid'!$C$2:$C$169,0)))^2)</f>
        <v>64911.084754790572</v>
      </c>
      <c r="G6">
        <f>SQRT((INDEX('Station centroid'!$E$2:$E$51,MATCH(G$1,'Station centroid'!$B$2:$B$51,0))-INDEX('Zone centroid'!$D$2:$D$169,MATCH($A6,'Zone centroid'!$C$2:$C$169,0)))^2+(INDEX('Station centroid'!$F$2:$F$51,MATCH(G$1,'Station centroid'!$B$2:$B$51,0))-INDEX('Zone centroid'!$E$2:$E$169,MATCH($A6,'Zone centroid'!$C$2:$C$169,0)))^2)</f>
        <v>647135.12602006085</v>
      </c>
      <c r="H6">
        <f>SQRT((INDEX('Station centroid'!$E$2:$E$51,MATCH(H$1,'Station centroid'!$B$2:$B$51,0))-INDEX('Zone centroid'!$D$2:$D$169,MATCH($A6,'Zone centroid'!$C$2:$C$169,0)))^2+(INDEX('Station centroid'!$F$2:$F$51,MATCH(H$1,'Station centroid'!$B$2:$B$51,0))-INDEX('Zone centroid'!$E$2:$E$169,MATCH($A6,'Zone centroid'!$C$2:$C$169,0)))^2)</f>
        <v>41789.870991966483</v>
      </c>
      <c r="I6">
        <f>SQRT((INDEX('Station centroid'!$E$2:$E$51,MATCH(I$1,'Station centroid'!$B$2:$B$51,0))-INDEX('Zone centroid'!$D$2:$D$169,MATCH($A6,'Zone centroid'!$C$2:$C$169,0)))^2+(INDEX('Station centroid'!$F$2:$F$51,MATCH(I$1,'Station centroid'!$B$2:$B$51,0))-INDEX('Zone centroid'!$E$2:$E$169,MATCH($A6,'Zone centroid'!$C$2:$C$169,0)))^2)</f>
        <v>44220.460306442961</v>
      </c>
      <c r="J6">
        <f>SQRT((INDEX('Station centroid'!$E$2:$E$51,MATCH(J$1,'Station centroid'!$B$2:$B$51,0))-INDEX('Zone centroid'!$D$2:$D$169,MATCH($A6,'Zone centroid'!$C$2:$C$169,0)))^2+(INDEX('Station centroid'!$F$2:$F$51,MATCH(J$1,'Station centroid'!$B$2:$B$51,0))-INDEX('Zone centroid'!$E$2:$E$169,MATCH($A6,'Zone centroid'!$C$2:$C$169,0)))^2)</f>
        <v>647135.12602006085</v>
      </c>
      <c r="K6">
        <f>SQRT((INDEX('Station centroid'!$E$2:$E$51,MATCH(K$1,'Station centroid'!$B$2:$B$51,0))-INDEX('Zone centroid'!$D$2:$D$169,MATCH($A6,'Zone centroid'!$C$2:$C$169,0)))^2+(INDEX('Station centroid'!$F$2:$F$51,MATCH(K$1,'Station centroid'!$B$2:$B$51,0))-INDEX('Zone centroid'!$E$2:$E$169,MATCH($A6,'Zone centroid'!$C$2:$C$169,0)))^2)</f>
        <v>90606.718579604785</v>
      </c>
      <c r="L6">
        <f>SQRT((INDEX('Station centroid'!$E$2:$E$51,MATCH(L$1,'Station centroid'!$B$2:$B$51,0))-INDEX('Zone centroid'!$D$2:$D$169,MATCH($A6,'Zone centroid'!$C$2:$C$169,0)))^2+(INDEX('Station centroid'!$F$2:$F$51,MATCH(L$1,'Station centroid'!$B$2:$B$51,0))-INDEX('Zone centroid'!$E$2:$E$169,MATCH($A6,'Zone centroid'!$C$2:$C$169,0)))^2)</f>
        <v>49883.766433440025</v>
      </c>
      <c r="M6">
        <f>SQRT((INDEX('Station centroid'!$E$2:$E$51,MATCH(M$1,'Station centroid'!$B$2:$B$51,0))-INDEX('Zone centroid'!$D$2:$D$169,MATCH($A6,'Zone centroid'!$C$2:$C$169,0)))^2+(INDEX('Station centroid'!$F$2:$F$51,MATCH(M$1,'Station centroid'!$B$2:$B$51,0))-INDEX('Zone centroid'!$E$2:$E$169,MATCH($A6,'Zone centroid'!$C$2:$C$169,0)))^2)</f>
        <v>52928.218698817</v>
      </c>
      <c r="N6">
        <f>SQRT((INDEX('Station centroid'!$E$2:$E$51,MATCH(N$1,'Station centroid'!$B$2:$B$51,0))-INDEX('Zone centroid'!$D$2:$D$169,MATCH($A6,'Zone centroid'!$C$2:$C$169,0)))^2+(INDEX('Station centroid'!$F$2:$F$51,MATCH(N$1,'Station centroid'!$B$2:$B$51,0))-INDEX('Zone centroid'!$E$2:$E$169,MATCH($A6,'Zone centroid'!$C$2:$C$169,0)))^2)</f>
        <v>70297.341587516668</v>
      </c>
      <c r="O6">
        <f>SQRT((INDEX('Station centroid'!$E$2:$E$51,MATCH(O$1,'Station centroid'!$B$2:$B$51,0))-INDEX('Zone centroid'!$D$2:$D$169,MATCH($A6,'Zone centroid'!$C$2:$C$169,0)))^2+(INDEX('Station centroid'!$F$2:$F$51,MATCH(O$1,'Station centroid'!$B$2:$B$51,0))-INDEX('Zone centroid'!$E$2:$E$169,MATCH($A6,'Zone centroid'!$C$2:$C$169,0)))^2)</f>
        <v>94226.422717160385</v>
      </c>
      <c r="P6">
        <f>SQRT((INDEX('Station centroid'!$E$2:$E$51,MATCH(P$1,'Station centroid'!$B$2:$B$51,0))-INDEX('Zone centroid'!$D$2:$D$169,MATCH($A6,'Zone centroid'!$C$2:$C$169,0)))^2+(INDEX('Station centroid'!$F$2:$F$51,MATCH(P$1,'Station centroid'!$B$2:$B$51,0))-INDEX('Zone centroid'!$E$2:$E$169,MATCH($A6,'Zone centroid'!$C$2:$C$169,0)))^2)</f>
        <v>96537.641410717086</v>
      </c>
      <c r="Q6">
        <f>SQRT((INDEX('Station centroid'!$E$2:$E$51,MATCH(Q$1,'Station centroid'!$B$2:$B$51,0))-INDEX('Zone centroid'!$D$2:$D$169,MATCH($A6,'Zone centroid'!$C$2:$C$169,0)))^2+(INDEX('Station centroid'!$F$2:$F$51,MATCH(Q$1,'Station centroid'!$B$2:$B$51,0))-INDEX('Zone centroid'!$E$2:$E$169,MATCH($A6,'Zone centroid'!$C$2:$C$169,0)))^2)</f>
        <v>81179.858571720266</v>
      </c>
      <c r="R6">
        <f>SQRT((INDEX('Station centroid'!$E$2:$E$51,MATCH(R$1,'Station centroid'!$B$2:$B$51,0))-INDEX('Zone centroid'!$D$2:$D$169,MATCH($A6,'Zone centroid'!$C$2:$C$169,0)))^2+(INDEX('Station centroid'!$F$2:$F$51,MATCH(R$1,'Station centroid'!$B$2:$B$51,0))-INDEX('Zone centroid'!$E$2:$E$169,MATCH($A6,'Zone centroid'!$C$2:$C$169,0)))^2)</f>
        <v>78377.958580050399</v>
      </c>
      <c r="S6">
        <f>SQRT((INDEX('Station centroid'!$E$2:$E$51,MATCH(S$1,'Station centroid'!$B$2:$B$51,0))-INDEX('Zone centroid'!$D$2:$D$169,MATCH($A6,'Zone centroid'!$C$2:$C$169,0)))^2+(INDEX('Station centroid'!$F$2:$F$51,MATCH(S$1,'Station centroid'!$B$2:$B$51,0))-INDEX('Zone centroid'!$E$2:$E$169,MATCH($A6,'Zone centroid'!$C$2:$C$169,0)))^2)</f>
        <v>75057.704849975329</v>
      </c>
      <c r="T6">
        <f>SQRT((INDEX('Station centroid'!$E$2:$E$51,MATCH(T$1,'Station centroid'!$B$2:$B$51,0))-INDEX('Zone centroid'!$D$2:$D$169,MATCH($A6,'Zone centroid'!$C$2:$C$169,0)))^2+(INDEX('Station centroid'!$F$2:$F$51,MATCH(T$1,'Station centroid'!$B$2:$B$51,0))-INDEX('Zone centroid'!$E$2:$E$169,MATCH($A6,'Zone centroid'!$C$2:$C$169,0)))^2)</f>
        <v>68075.258106566122</v>
      </c>
      <c r="U6">
        <f>SQRT((INDEX('Station centroid'!$E$2:$E$51,MATCH(U$1,'Station centroid'!$B$2:$B$51,0))-INDEX('Zone centroid'!$D$2:$D$169,MATCH($A6,'Zone centroid'!$C$2:$C$169,0)))^2+(INDEX('Station centroid'!$F$2:$F$51,MATCH(U$1,'Station centroid'!$B$2:$B$51,0))-INDEX('Zone centroid'!$E$2:$E$169,MATCH($A6,'Zone centroid'!$C$2:$C$169,0)))^2)</f>
        <v>66592.016719772</v>
      </c>
      <c r="V6">
        <f>SQRT((INDEX('Station centroid'!$E$2:$E$51,MATCH(V$1,'Station centroid'!$B$2:$B$51,0))-INDEX('Zone centroid'!$D$2:$D$169,MATCH($A6,'Zone centroid'!$C$2:$C$169,0)))^2+(INDEX('Station centroid'!$F$2:$F$51,MATCH(V$1,'Station centroid'!$B$2:$B$51,0))-INDEX('Zone centroid'!$E$2:$E$169,MATCH($A6,'Zone centroid'!$C$2:$C$169,0)))^2)</f>
        <v>62953.107100454581</v>
      </c>
      <c r="W6">
        <f>SQRT((INDEX('Station centroid'!$E$2:$E$51,MATCH(W$1,'Station centroid'!$B$2:$B$51,0))-INDEX('Zone centroid'!$D$2:$D$169,MATCH($A6,'Zone centroid'!$C$2:$C$169,0)))^2+(INDEX('Station centroid'!$F$2:$F$51,MATCH(W$1,'Station centroid'!$B$2:$B$51,0))-INDEX('Zone centroid'!$E$2:$E$169,MATCH($A6,'Zone centroid'!$C$2:$C$169,0)))^2)</f>
        <v>77744.347454461327</v>
      </c>
      <c r="X6">
        <f>SQRT((INDEX('Station centroid'!$E$2:$E$51,MATCH(X$1,'Station centroid'!$B$2:$B$51,0))-INDEX('Zone centroid'!$D$2:$D$169,MATCH($A6,'Zone centroid'!$C$2:$C$169,0)))^2+(INDEX('Station centroid'!$F$2:$F$51,MATCH(X$1,'Station centroid'!$B$2:$B$51,0))-INDEX('Zone centroid'!$E$2:$E$169,MATCH($A6,'Zone centroid'!$C$2:$C$169,0)))^2)</f>
        <v>60181.657188901787</v>
      </c>
      <c r="Y6">
        <f>SQRT((INDEX('Station centroid'!$E$2:$E$51,MATCH(Y$1,'Station centroid'!$B$2:$B$51,0))-INDEX('Zone centroid'!$D$2:$D$169,MATCH($A6,'Zone centroid'!$C$2:$C$169,0)))^2+(INDEX('Station centroid'!$F$2:$F$51,MATCH(Y$1,'Station centroid'!$B$2:$B$51,0))-INDEX('Zone centroid'!$E$2:$E$169,MATCH($A6,'Zone centroid'!$C$2:$C$169,0)))^2)</f>
        <v>58183.560936487949</v>
      </c>
      <c r="Z6">
        <f>SQRT((INDEX('Station centroid'!$E$2:$E$51,MATCH(Z$1,'Station centroid'!$B$2:$B$51,0))-INDEX('Zone centroid'!$D$2:$D$169,MATCH($A6,'Zone centroid'!$C$2:$C$169,0)))^2+(INDEX('Station centroid'!$F$2:$F$51,MATCH(Z$1,'Station centroid'!$B$2:$B$51,0))-INDEX('Zone centroid'!$E$2:$E$169,MATCH($A6,'Zone centroid'!$C$2:$C$169,0)))^2)</f>
        <v>36961.899695633852</v>
      </c>
      <c r="AA6">
        <f>SQRT((INDEX('Station centroid'!$E$2:$E$51,MATCH(AA$1,'Station centroid'!$B$2:$B$51,0))-INDEX('Zone centroid'!$D$2:$D$169,MATCH($A6,'Zone centroid'!$C$2:$C$169,0)))^2+(INDEX('Station centroid'!$F$2:$F$51,MATCH(AA$1,'Station centroid'!$B$2:$B$51,0))-INDEX('Zone centroid'!$E$2:$E$169,MATCH($A6,'Zone centroid'!$C$2:$C$169,0)))^2)</f>
        <v>65206.593780500443</v>
      </c>
      <c r="AB6">
        <f>SQRT((INDEX('Station centroid'!$E$2:$E$51,MATCH(AB$1,'Station centroid'!$B$2:$B$51,0))-INDEX('Zone centroid'!$D$2:$D$169,MATCH($A6,'Zone centroid'!$C$2:$C$169,0)))^2+(INDEX('Station centroid'!$F$2:$F$51,MATCH(AB$1,'Station centroid'!$B$2:$B$51,0))-INDEX('Zone centroid'!$E$2:$E$169,MATCH($A6,'Zone centroid'!$C$2:$C$169,0)))^2)</f>
        <v>647135.12602006085</v>
      </c>
      <c r="AC6">
        <f>SQRT((INDEX('Station centroid'!$E$2:$E$51,MATCH(AC$1,'Station centroid'!$B$2:$B$51,0))-INDEX('Zone centroid'!$D$2:$D$169,MATCH($A6,'Zone centroid'!$C$2:$C$169,0)))^2+(INDEX('Station centroid'!$F$2:$F$51,MATCH(AC$1,'Station centroid'!$B$2:$B$51,0))-INDEX('Zone centroid'!$E$2:$E$169,MATCH($A6,'Zone centroid'!$C$2:$C$169,0)))^2)</f>
        <v>48604.395424948954</v>
      </c>
      <c r="AD6">
        <f>SQRT((INDEX('Station centroid'!$E$2:$E$51,MATCH(AD$1,'Station centroid'!$B$2:$B$51,0))-INDEX('Zone centroid'!$D$2:$D$169,MATCH($A6,'Zone centroid'!$C$2:$C$169,0)))^2+(INDEX('Station centroid'!$F$2:$F$51,MATCH(AD$1,'Station centroid'!$B$2:$B$51,0))-INDEX('Zone centroid'!$E$2:$E$169,MATCH($A6,'Zone centroid'!$C$2:$C$169,0)))^2)</f>
        <v>138129.35182872065</v>
      </c>
      <c r="AE6">
        <f>SQRT((INDEX('Station centroid'!$E$2:$E$51,MATCH(AE$1,'Station centroid'!$B$2:$B$51,0))-INDEX('Zone centroid'!$D$2:$D$169,MATCH($A6,'Zone centroid'!$C$2:$C$169,0)))^2+(INDEX('Station centroid'!$F$2:$F$51,MATCH(AE$1,'Station centroid'!$B$2:$B$51,0))-INDEX('Zone centroid'!$E$2:$E$169,MATCH($A6,'Zone centroid'!$C$2:$C$169,0)))^2)</f>
        <v>88972.630900156058</v>
      </c>
      <c r="AF6">
        <f>SQRT((INDEX('Station centroid'!$E$2:$E$51,MATCH(AF$1,'Station centroid'!$B$2:$B$51,0))-INDEX('Zone centroid'!$D$2:$D$169,MATCH($A6,'Zone centroid'!$C$2:$C$169,0)))^2+(INDEX('Station centroid'!$F$2:$F$51,MATCH(AF$1,'Station centroid'!$B$2:$B$51,0))-INDEX('Zone centroid'!$E$2:$E$169,MATCH($A6,'Zone centroid'!$C$2:$C$169,0)))^2)</f>
        <v>86426.936705698972</v>
      </c>
      <c r="AG6">
        <f>SQRT((INDEX('Station centroid'!$E$2:$E$51,MATCH(AG$1,'Station centroid'!$B$2:$B$51,0))-INDEX('Zone centroid'!$D$2:$D$169,MATCH($A6,'Zone centroid'!$C$2:$C$169,0)))^2+(INDEX('Station centroid'!$F$2:$F$51,MATCH(AG$1,'Station centroid'!$B$2:$B$51,0))-INDEX('Zone centroid'!$E$2:$E$169,MATCH($A6,'Zone centroid'!$C$2:$C$169,0)))^2)</f>
        <v>63058.860664332489</v>
      </c>
      <c r="AH6">
        <f>SQRT((INDEX('Station centroid'!$E$2:$E$51,MATCH(AH$1,'Station centroid'!$B$2:$B$51,0))-INDEX('Zone centroid'!$D$2:$D$169,MATCH($A6,'Zone centroid'!$C$2:$C$169,0)))^2+(INDEX('Station centroid'!$F$2:$F$51,MATCH(AH$1,'Station centroid'!$B$2:$B$51,0))-INDEX('Zone centroid'!$E$2:$E$169,MATCH($A6,'Zone centroid'!$C$2:$C$169,0)))^2)</f>
        <v>113669.9153871771</v>
      </c>
      <c r="AI6">
        <f>SQRT((INDEX('Station centroid'!$E$2:$E$51,MATCH(AI$1,'Station centroid'!$B$2:$B$51,0))-INDEX('Zone centroid'!$D$2:$D$169,MATCH($A6,'Zone centroid'!$C$2:$C$169,0)))^2+(INDEX('Station centroid'!$F$2:$F$51,MATCH(AI$1,'Station centroid'!$B$2:$B$51,0))-INDEX('Zone centroid'!$E$2:$E$169,MATCH($A6,'Zone centroid'!$C$2:$C$169,0)))^2)</f>
        <v>67641.771785210454</v>
      </c>
      <c r="AJ6">
        <f>SQRT((INDEX('Station centroid'!$E$2:$E$51,MATCH(AJ$1,'Station centroid'!$B$2:$B$51,0))-INDEX('Zone centroid'!$D$2:$D$169,MATCH($A6,'Zone centroid'!$C$2:$C$169,0)))^2+(INDEX('Station centroid'!$F$2:$F$51,MATCH(AJ$1,'Station centroid'!$B$2:$B$51,0))-INDEX('Zone centroid'!$E$2:$E$169,MATCH($A6,'Zone centroid'!$C$2:$C$169,0)))^2)</f>
        <v>64991.28040674454</v>
      </c>
      <c r="AK6">
        <f>SQRT((INDEX('Station centroid'!$E$2:$E$51,MATCH(AK$1,'Station centroid'!$B$2:$B$51,0))-INDEX('Zone centroid'!$D$2:$D$169,MATCH($A6,'Zone centroid'!$C$2:$C$169,0)))^2+(INDEX('Station centroid'!$F$2:$F$51,MATCH(AK$1,'Station centroid'!$B$2:$B$51,0))-INDEX('Zone centroid'!$E$2:$E$169,MATCH($A6,'Zone centroid'!$C$2:$C$169,0)))^2)</f>
        <v>67449.011267215741</v>
      </c>
      <c r="AL6">
        <f>SQRT((INDEX('Station centroid'!$E$2:$E$51,MATCH(AL$1,'Station centroid'!$B$2:$B$51,0))-INDEX('Zone centroid'!$D$2:$D$169,MATCH($A6,'Zone centroid'!$C$2:$C$169,0)))^2+(INDEX('Station centroid'!$F$2:$F$51,MATCH(AL$1,'Station centroid'!$B$2:$B$51,0))-INDEX('Zone centroid'!$E$2:$E$169,MATCH($A6,'Zone centroid'!$C$2:$C$169,0)))^2)</f>
        <v>30412.713322332798</v>
      </c>
      <c r="AM6">
        <f>SQRT((INDEX('Station centroid'!$E$2:$E$51,MATCH(AM$1,'Station centroid'!$B$2:$B$51,0))-INDEX('Zone centroid'!$D$2:$D$169,MATCH($A6,'Zone centroid'!$C$2:$C$169,0)))^2+(INDEX('Station centroid'!$F$2:$F$51,MATCH(AM$1,'Station centroid'!$B$2:$B$51,0))-INDEX('Zone centroid'!$E$2:$E$169,MATCH($A6,'Zone centroid'!$C$2:$C$169,0)))^2)</f>
        <v>85178.3030072806</v>
      </c>
      <c r="AN6">
        <f>SQRT((INDEX('Station centroid'!$E$2:$E$51,MATCH(AN$1,'Station centroid'!$B$2:$B$51,0))-INDEX('Zone centroid'!$D$2:$D$169,MATCH($A6,'Zone centroid'!$C$2:$C$169,0)))^2+(INDEX('Station centroid'!$F$2:$F$51,MATCH(AN$1,'Station centroid'!$B$2:$B$51,0))-INDEX('Zone centroid'!$E$2:$E$169,MATCH($A6,'Zone centroid'!$C$2:$C$169,0)))^2)</f>
        <v>49909.515023077482</v>
      </c>
      <c r="AO6">
        <f>SQRT((INDEX('Station centroid'!$E$2:$E$51,MATCH(AO$1,'Station centroid'!$B$2:$B$51,0))-INDEX('Zone centroid'!$D$2:$D$169,MATCH($A6,'Zone centroid'!$C$2:$C$169,0)))^2+(INDEX('Station centroid'!$F$2:$F$51,MATCH(AO$1,'Station centroid'!$B$2:$B$51,0))-INDEX('Zone centroid'!$E$2:$E$169,MATCH($A6,'Zone centroid'!$C$2:$C$169,0)))^2)</f>
        <v>48184.856963334474</v>
      </c>
      <c r="AP6">
        <f>SQRT((INDEX('Station centroid'!$E$2:$E$51,MATCH(AP$1,'Station centroid'!$B$2:$B$51,0))-INDEX('Zone centroid'!$D$2:$D$169,MATCH($A6,'Zone centroid'!$C$2:$C$169,0)))^2+(INDEX('Station centroid'!$F$2:$F$51,MATCH(AP$1,'Station centroid'!$B$2:$B$51,0))-INDEX('Zone centroid'!$E$2:$E$169,MATCH($A6,'Zone centroid'!$C$2:$C$169,0)))^2)</f>
        <v>52494.603062243441</v>
      </c>
      <c r="AQ6">
        <f>SQRT((INDEX('Station centroid'!$E$2:$E$51,MATCH(AQ$1,'Station centroid'!$B$2:$B$51,0))-INDEX('Zone centroid'!$D$2:$D$169,MATCH($A6,'Zone centroid'!$C$2:$C$169,0)))^2+(INDEX('Station centroid'!$F$2:$F$51,MATCH(AQ$1,'Station centroid'!$B$2:$B$51,0))-INDEX('Zone centroid'!$E$2:$E$169,MATCH($A6,'Zone centroid'!$C$2:$C$169,0)))^2)</f>
        <v>56800.773560086302</v>
      </c>
      <c r="AR6">
        <f>SQRT((INDEX('Station centroid'!$E$2:$E$51,MATCH(AR$1,'Station centroid'!$B$2:$B$51,0))-INDEX('Zone centroid'!$D$2:$D$169,MATCH($A6,'Zone centroid'!$C$2:$C$169,0)))^2+(INDEX('Station centroid'!$F$2:$F$51,MATCH(AR$1,'Station centroid'!$B$2:$B$51,0))-INDEX('Zone centroid'!$E$2:$E$169,MATCH($A6,'Zone centroid'!$C$2:$C$169,0)))^2)</f>
        <v>36396.411297846375</v>
      </c>
      <c r="AS6">
        <f>SQRT((INDEX('Station centroid'!$E$2:$E$51,MATCH(AS$1,'Station centroid'!$B$2:$B$51,0))-INDEX('Zone centroid'!$D$2:$D$169,MATCH($A6,'Zone centroid'!$C$2:$C$169,0)))^2+(INDEX('Station centroid'!$F$2:$F$51,MATCH(AS$1,'Station centroid'!$B$2:$B$51,0))-INDEX('Zone centroid'!$E$2:$E$169,MATCH($A6,'Zone centroid'!$C$2:$C$169,0)))^2)</f>
        <v>125446.71953924863</v>
      </c>
      <c r="AT6">
        <f>SQRT((INDEX('Station centroid'!$E$2:$E$51,MATCH(AT$1,'Station centroid'!$B$2:$B$51,0))-INDEX('Zone centroid'!$D$2:$D$169,MATCH($A6,'Zone centroid'!$C$2:$C$169,0)))^2+(INDEX('Station centroid'!$F$2:$F$51,MATCH(AT$1,'Station centroid'!$B$2:$B$51,0))-INDEX('Zone centroid'!$E$2:$E$169,MATCH($A6,'Zone centroid'!$C$2:$C$169,0)))^2)</f>
        <v>107083.65781519652</v>
      </c>
      <c r="AU6">
        <f>SQRT((INDEX('Station centroid'!$E$2:$E$51,MATCH(AU$1,'Station centroid'!$B$2:$B$51,0))-INDEX('Zone centroid'!$D$2:$D$169,MATCH($A6,'Zone centroid'!$C$2:$C$169,0)))^2+(INDEX('Station centroid'!$F$2:$F$51,MATCH(AU$1,'Station centroid'!$B$2:$B$51,0))-INDEX('Zone centroid'!$E$2:$E$169,MATCH($A6,'Zone centroid'!$C$2:$C$169,0)))^2)</f>
        <v>399.44343091357513</v>
      </c>
      <c r="AV6">
        <f>SQRT((INDEX('Station centroid'!$E$2:$E$51,MATCH(AV$1,'Station centroid'!$B$2:$B$51,0))-INDEX('Zone centroid'!$D$2:$D$169,MATCH($A6,'Zone centroid'!$C$2:$C$169,0)))^2+(INDEX('Station centroid'!$F$2:$F$51,MATCH(AV$1,'Station centroid'!$B$2:$B$51,0))-INDEX('Zone centroid'!$E$2:$E$169,MATCH($A6,'Zone centroid'!$C$2:$C$169,0)))^2)</f>
        <v>9440.1252954608499</v>
      </c>
      <c r="AW6">
        <f>SQRT((INDEX('Station centroid'!$E$2:$E$51,MATCH(AW$1,'Station centroid'!$B$2:$B$51,0))-INDEX('Zone centroid'!$D$2:$D$169,MATCH($A6,'Zone centroid'!$C$2:$C$169,0)))^2+(INDEX('Station centroid'!$F$2:$F$51,MATCH(AW$1,'Station centroid'!$B$2:$B$51,0))-INDEX('Zone centroid'!$E$2:$E$169,MATCH($A6,'Zone centroid'!$C$2:$C$169,0)))^2)</f>
        <v>17233.404370918688</v>
      </c>
      <c r="AX6">
        <f>SQRT((INDEX('Station centroid'!$E$2:$E$51,MATCH(AX$1,'Station centroid'!$B$2:$B$51,0))-INDEX('Zone centroid'!$D$2:$D$169,MATCH($A6,'Zone centroid'!$C$2:$C$169,0)))^2+(INDEX('Station centroid'!$F$2:$F$51,MATCH(AX$1,'Station centroid'!$B$2:$B$51,0))-INDEX('Zone centroid'!$E$2:$E$169,MATCH($A6,'Zone centroid'!$C$2:$C$169,0)))^2)</f>
        <v>33315.023392237053</v>
      </c>
      <c r="AY6">
        <f>SQRT((INDEX('Station centroid'!$E$2:$E$51,MATCH(AY$1,'Station centroid'!$B$2:$B$51,0))-INDEX('Zone centroid'!$D$2:$D$169,MATCH($A6,'Zone centroid'!$C$2:$C$169,0)))^2+(INDEX('Station centroid'!$F$2:$F$51,MATCH(AY$1,'Station centroid'!$B$2:$B$51,0))-INDEX('Zone centroid'!$E$2:$E$169,MATCH($A6,'Zone centroid'!$C$2:$C$169,0)))^2)</f>
        <v>647135.12602006085</v>
      </c>
    </row>
    <row r="7" spans="1:51" x14ac:dyDescent="0.3">
      <c r="A7">
        <v>509</v>
      </c>
      <c r="B7">
        <f>SQRT((INDEX('Station centroid'!$E$2:$E$51,MATCH(B$1,'Station centroid'!$B$2:$B$51,0))-INDEX('Zone centroid'!$D$2:$D$169,MATCH($A7,'Zone centroid'!$C$2:$C$169,0)))^2+(INDEX('Station centroid'!$F$2:$F$51,MATCH(B$1,'Station centroid'!$B$2:$B$51,0))-INDEX('Zone centroid'!$E$2:$E$169,MATCH($A7,'Zone centroid'!$C$2:$C$169,0)))^2)</f>
        <v>62575.741181327568</v>
      </c>
      <c r="C7">
        <f>SQRT((INDEX('Station centroid'!$E$2:$E$51,MATCH(C$1,'Station centroid'!$B$2:$B$51,0))-INDEX('Zone centroid'!$D$2:$D$169,MATCH($A7,'Zone centroid'!$C$2:$C$169,0)))^2+(INDEX('Station centroid'!$F$2:$F$51,MATCH(C$1,'Station centroid'!$B$2:$B$51,0))-INDEX('Zone centroid'!$E$2:$E$169,MATCH($A7,'Zone centroid'!$C$2:$C$169,0)))^2)</f>
        <v>93163.331488709635</v>
      </c>
      <c r="D7">
        <f>SQRT((INDEX('Station centroid'!$E$2:$E$51,MATCH(D$1,'Station centroid'!$B$2:$B$51,0))-INDEX('Zone centroid'!$D$2:$D$169,MATCH($A7,'Zone centroid'!$C$2:$C$169,0)))^2+(INDEX('Station centroid'!$F$2:$F$51,MATCH(D$1,'Station centroid'!$B$2:$B$51,0))-INDEX('Zone centroid'!$E$2:$E$169,MATCH($A7,'Zone centroid'!$C$2:$C$169,0)))^2)</f>
        <v>141579.64081167354</v>
      </c>
      <c r="E7">
        <f>SQRT((INDEX('Station centroid'!$E$2:$E$51,MATCH(E$1,'Station centroid'!$B$2:$B$51,0))-INDEX('Zone centroid'!$D$2:$D$169,MATCH($A7,'Zone centroid'!$C$2:$C$169,0)))^2+(INDEX('Station centroid'!$F$2:$F$51,MATCH(E$1,'Station centroid'!$B$2:$B$51,0))-INDEX('Zone centroid'!$E$2:$E$169,MATCH($A7,'Zone centroid'!$C$2:$C$169,0)))^2)</f>
        <v>71483.120665926443</v>
      </c>
      <c r="F7">
        <f>SQRT((INDEX('Station centroid'!$E$2:$E$51,MATCH(F$1,'Station centroid'!$B$2:$B$51,0))-INDEX('Zone centroid'!$D$2:$D$169,MATCH($A7,'Zone centroid'!$C$2:$C$169,0)))^2+(INDEX('Station centroid'!$F$2:$F$51,MATCH(F$1,'Station centroid'!$B$2:$B$51,0))-INDEX('Zone centroid'!$E$2:$E$169,MATCH($A7,'Zone centroid'!$C$2:$C$169,0)))^2)</f>
        <v>64602.340513356045</v>
      </c>
      <c r="G7">
        <f>SQRT((INDEX('Station centroid'!$E$2:$E$51,MATCH(G$1,'Station centroid'!$B$2:$B$51,0))-INDEX('Zone centroid'!$D$2:$D$169,MATCH($A7,'Zone centroid'!$C$2:$C$169,0)))^2+(INDEX('Station centroid'!$F$2:$F$51,MATCH(G$1,'Station centroid'!$B$2:$B$51,0))-INDEX('Zone centroid'!$E$2:$E$169,MATCH($A7,'Zone centroid'!$C$2:$C$169,0)))^2)</f>
        <v>647280.11257105682</v>
      </c>
      <c r="H7">
        <f>SQRT((INDEX('Station centroid'!$E$2:$E$51,MATCH(H$1,'Station centroid'!$B$2:$B$51,0))-INDEX('Zone centroid'!$D$2:$D$169,MATCH($A7,'Zone centroid'!$C$2:$C$169,0)))^2+(INDEX('Station centroid'!$F$2:$F$51,MATCH(H$1,'Station centroid'!$B$2:$B$51,0))-INDEX('Zone centroid'!$E$2:$E$169,MATCH($A7,'Zone centroid'!$C$2:$C$169,0)))^2)</f>
        <v>41676.236557602002</v>
      </c>
      <c r="I7">
        <f>SQRT((INDEX('Station centroid'!$E$2:$E$51,MATCH(I$1,'Station centroid'!$B$2:$B$51,0))-INDEX('Zone centroid'!$D$2:$D$169,MATCH($A7,'Zone centroid'!$C$2:$C$169,0)))^2+(INDEX('Station centroid'!$F$2:$F$51,MATCH(I$1,'Station centroid'!$B$2:$B$51,0))-INDEX('Zone centroid'!$E$2:$E$169,MATCH($A7,'Zone centroid'!$C$2:$C$169,0)))^2)</f>
        <v>43936.258445772299</v>
      </c>
      <c r="J7">
        <f>SQRT((INDEX('Station centroid'!$E$2:$E$51,MATCH(J$1,'Station centroid'!$B$2:$B$51,0))-INDEX('Zone centroid'!$D$2:$D$169,MATCH($A7,'Zone centroid'!$C$2:$C$169,0)))^2+(INDEX('Station centroid'!$F$2:$F$51,MATCH(J$1,'Station centroid'!$B$2:$B$51,0))-INDEX('Zone centroid'!$E$2:$E$169,MATCH($A7,'Zone centroid'!$C$2:$C$169,0)))^2)</f>
        <v>647280.11257105682</v>
      </c>
      <c r="K7">
        <f>SQRT((INDEX('Station centroid'!$E$2:$E$51,MATCH(K$1,'Station centroid'!$B$2:$B$51,0))-INDEX('Zone centroid'!$D$2:$D$169,MATCH($A7,'Zone centroid'!$C$2:$C$169,0)))^2+(INDEX('Station centroid'!$F$2:$F$51,MATCH(K$1,'Station centroid'!$B$2:$B$51,0))-INDEX('Zone centroid'!$E$2:$E$169,MATCH($A7,'Zone centroid'!$C$2:$C$169,0)))^2)</f>
        <v>90324.482605568788</v>
      </c>
      <c r="L7">
        <f>SQRT((INDEX('Station centroid'!$E$2:$E$51,MATCH(L$1,'Station centroid'!$B$2:$B$51,0))-INDEX('Zone centroid'!$D$2:$D$169,MATCH($A7,'Zone centroid'!$C$2:$C$169,0)))^2+(INDEX('Station centroid'!$F$2:$F$51,MATCH(L$1,'Station centroid'!$B$2:$B$51,0))-INDEX('Zone centroid'!$E$2:$E$169,MATCH($A7,'Zone centroid'!$C$2:$C$169,0)))^2)</f>
        <v>49573.220648511415</v>
      </c>
      <c r="M7">
        <f>SQRT((INDEX('Station centroid'!$E$2:$E$51,MATCH(M$1,'Station centroid'!$B$2:$B$51,0))-INDEX('Zone centroid'!$D$2:$D$169,MATCH($A7,'Zone centroid'!$C$2:$C$169,0)))^2+(INDEX('Station centroid'!$F$2:$F$51,MATCH(M$1,'Station centroid'!$B$2:$B$51,0))-INDEX('Zone centroid'!$E$2:$E$169,MATCH($A7,'Zone centroid'!$C$2:$C$169,0)))^2)</f>
        <v>52623.169138030848</v>
      </c>
      <c r="N7">
        <f>SQRT((INDEX('Station centroid'!$E$2:$E$51,MATCH(N$1,'Station centroid'!$B$2:$B$51,0))-INDEX('Zone centroid'!$D$2:$D$169,MATCH($A7,'Zone centroid'!$C$2:$C$169,0)))^2+(INDEX('Station centroid'!$F$2:$F$51,MATCH(N$1,'Station centroid'!$B$2:$B$51,0))-INDEX('Zone centroid'!$E$2:$E$169,MATCH($A7,'Zone centroid'!$C$2:$C$169,0)))^2)</f>
        <v>70010.582710273186</v>
      </c>
      <c r="O7">
        <f>SQRT((INDEX('Station centroid'!$E$2:$E$51,MATCH(O$1,'Station centroid'!$B$2:$B$51,0))-INDEX('Zone centroid'!$D$2:$D$169,MATCH($A7,'Zone centroid'!$C$2:$C$169,0)))^2+(INDEX('Station centroid'!$F$2:$F$51,MATCH(O$1,'Station centroid'!$B$2:$B$51,0))-INDEX('Zone centroid'!$E$2:$E$169,MATCH($A7,'Zone centroid'!$C$2:$C$169,0)))^2)</f>
        <v>93927.298927058466</v>
      </c>
      <c r="P7">
        <f>SQRT((INDEX('Station centroid'!$E$2:$E$51,MATCH(P$1,'Station centroid'!$B$2:$B$51,0))-INDEX('Zone centroid'!$D$2:$D$169,MATCH($A7,'Zone centroid'!$C$2:$C$169,0)))^2+(INDEX('Station centroid'!$F$2:$F$51,MATCH(P$1,'Station centroid'!$B$2:$B$51,0))-INDEX('Zone centroid'!$E$2:$E$169,MATCH($A7,'Zone centroid'!$C$2:$C$169,0)))^2)</f>
        <v>96238.892699595221</v>
      </c>
      <c r="Q7">
        <f>SQRT((INDEX('Station centroid'!$E$2:$E$51,MATCH(Q$1,'Station centroid'!$B$2:$B$51,0))-INDEX('Zone centroid'!$D$2:$D$169,MATCH($A7,'Zone centroid'!$C$2:$C$169,0)))^2+(INDEX('Station centroid'!$F$2:$F$51,MATCH(Q$1,'Station centroid'!$B$2:$B$51,0))-INDEX('Zone centroid'!$E$2:$E$169,MATCH($A7,'Zone centroid'!$C$2:$C$169,0)))^2)</f>
        <v>80887.1452175468</v>
      </c>
      <c r="R7">
        <f>SQRT((INDEX('Station centroid'!$E$2:$E$51,MATCH(R$1,'Station centroid'!$B$2:$B$51,0))-INDEX('Zone centroid'!$D$2:$D$169,MATCH($A7,'Zone centroid'!$C$2:$C$169,0)))^2+(INDEX('Station centroid'!$F$2:$F$51,MATCH(R$1,'Station centroid'!$B$2:$B$51,0))-INDEX('Zone centroid'!$E$2:$E$169,MATCH($A7,'Zone centroid'!$C$2:$C$169,0)))^2)</f>
        <v>78096.136752954029</v>
      </c>
      <c r="S7">
        <f>SQRT((INDEX('Station centroid'!$E$2:$E$51,MATCH(S$1,'Station centroid'!$B$2:$B$51,0))-INDEX('Zone centroid'!$D$2:$D$169,MATCH($A7,'Zone centroid'!$C$2:$C$169,0)))^2+(INDEX('Station centroid'!$F$2:$F$51,MATCH(S$1,'Station centroid'!$B$2:$B$51,0))-INDEX('Zone centroid'!$E$2:$E$169,MATCH($A7,'Zone centroid'!$C$2:$C$169,0)))^2)</f>
        <v>74772.428628646332</v>
      </c>
      <c r="T7">
        <f>SQRT((INDEX('Station centroid'!$E$2:$E$51,MATCH(T$1,'Station centroid'!$B$2:$B$51,0))-INDEX('Zone centroid'!$D$2:$D$169,MATCH($A7,'Zone centroid'!$C$2:$C$169,0)))^2+(INDEX('Station centroid'!$F$2:$F$51,MATCH(T$1,'Station centroid'!$B$2:$B$51,0))-INDEX('Zone centroid'!$E$2:$E$169,MATCH($A7,'Zone centroid'!$C$2:$C$169,0)))^2)</f>
        <v>67808.811938534913</v>
      </c>
      <c r="U7">
        <f>SQRT((INDEX('Station centroid'!$E$2:$E$51,MATCH(U$1,'Station centroid'!$B$2:$B$51,0))-INDEX('Zone centroid'!$D$2:$D$169,MATCH($A7,'Zone centroid'!$C$2:$C$169,0)))^2+(INDEX('Station centroid'!$F$2:$F$51,MATCH(U$1,'Station centroid'!$B$2:$B$51,0))-INDEX('Zone centroid'!$E$2:$E$169,MATCH($A7,'Zone centroid'!$C$2:$C$169,0)))^2)</f>
        <v>66356.177984317284</v>
      </c>
      <c r="V7">
        <f>SQRT((INDEX('Station centroid'!$E$2:$E$51,MATCH(V$1,'Station centroid'!$B$2:$B$51,0))-INDEX('Zone centroid'!$D$2:$D$169,MATCH($A7,'Zone centroid'!$C$2:$C$169,0)))^2+(INDEX('Station centroid'!$F$2:$F$51,MATCH(V$1,'Station centroid'!$B$2:$B$51,0))-INDEX('Zone centroid'!$E$2:$E$169,MATCH($A7,'Zone centroid'!$C$2:$C$169,0)))^2)</f>
        <v>62764.743152993986</v>
      </c>
      <c r="W7">
        <f>SQRT((INDEX('Station centroid'!$E$2:$E$51,MATCH(W$1,'Station centroid'!$B$2:$B$51,0))-INDEX('Zone centroid'!$D$2:$D$169,MATCH($A7,'Zone centroid'!$C$2:$C$169,0)))^2+(INDEX('Station centroid'!$F$2:$F$51,MATCH(W$1,'Station centroid'!$B$2:$B$51,0))-INDEX('Zone centroid'!$E$2:$E$169,MATCH($A7,'Zone centroid'!$C$2:$C$169,0)))^2)</f>
        <v>77452.568578453283</v>
      </c>
      <c r="X7">
        <f>SQRT((INDEX('Station centroid'!$E$2:$E$51,MATCH(X$1,'Station centroid'!$B$2:$B$51,0))-INDEX('Zone centroid'!$D$2:$D$169,MATCH($A7,'Zone centroid'!$C$2:$C$169,0)))^2+(INDEX('Station centroid'!$F$2:$F$51,MATCH(X$1,'Station centroid'!$B$2:$B$51,0))-INDEX('Zone centroid'!$E$2:$E$169,MATCH($A7,'Zone centroid'!$C$2:$C$169,0)))^2)</f>
        <v>59999.613116773464</v>
      </c>
      <c r="Y7">
        <f>SQRT((INDEX('Station centroid'!$E$2:$E$51,MATCH(Y$1,'Station centroid'!$B$2:$B$51,0))-INDEX('Zone centroid'!$D$2:$D$169,MATCH($A7,'Zone centroid'!$C$2:$C$169,0)))^2+(INDEX('Station centroid'!$F$2:$F$51,MATCH(Y$1,'Station centroid'!$B$2:$B$51,0))-INDEX('Zone centroid'!$E$2:$E$169,MATCH($A7,'Zone centroid'!$C$2:$C$169,0)))^2)</f>
        <v>58007.540143760678</v>
      </c>
      <c r="Z7">
        <f>SQRT((INDEX('Station centroid'!$E$2:$E$51,MATCH(Z$1,'Station centroid'!$B$2:$B$51,0))-INDEX('Zone centroid'!$D$2:$D$169,MATCH($A7,'Zone centroid'!$C$2:$C$169,0)))^2+(INDEX('Station centroid'!$F$2:$F$51,MATCH(Z$1,'Station centroid'!$B$2:$B$51,0))-INDEX('Zone centroid'!$E$2:$E$169,MATCH($A7,'Zone centroid'!$C$2:$C$169,0)))^2)</f>
        <v>36697.278556455632</v>
      </c>
      <c r="AA7">
        <f>SQRT((INDEX('Station centroid'!$E$2:$E$51,MATCH(AA$1,'Station centroid'!$B$2:$B$51,0))-INDEX('Zone centroid'!$D$2:$D$169,MATCH($A7,'Zone centroid'!$C$2:$C$169,0)))^2+(INDEX('Station centroid'!$F$2:$F$51,MATCH(AA$1,'Station centroid'!$B$2:$B$51,0))-INDEX('Zone centroid'!$E$2:$E$169,MATCH($A7,'Zone centroid'!$C$2:$C$169,0)))^2)</f>
        <v>65109.762190743713</v>
      </c>
      <c r="AB7">
        <f>SQRT((INDEX('Station centroid'!$E$2:$E$51,MATCH(AB$1,'Station centroid'!$B$2:$B$51,0))-INDEX('Zone centroid'!$D$2:$D$169,MATCH($A7,'Zone centroid'!$C$2:$C$169,0)))^2+(INDEX('Station centroid'!$F$2:$F$51,MATCH(AB$1,'Station centroid'!$B$2:$B$51,0))-INDEX('Zone centroid'!$E$2:$E$169,MATCH($A7,'Zone centroid'!$C$2:$C$169,0)))^2)</f>
        <v>647280.11257105682</v>
      </c>
      <c r="AC7">
        <f>SQRT((INDEX('Station centroid'!$E$2:$E$51,MATCH(AC$1,'Station centroid'!$B$2:$B$51,0))-INDEX('Zone centroid'!$D$2:$D$169,MATCH($A7,'Zone centroid'!$C$2:$C$169,0)))^2+(INDEX('Station centroid'!$F$2:$F$51,MATCH(AC$1,'Station centroid'!$B$2:$B$51,0))-INDEX('Zone centroid'!$E$2:$E$169,MATCH($A7,'Zone centroid'!$C$2:$C$169,0)))^2)</f>
        <v>48765.593948857</v>
      </c>
      <c r="AD7">
        <f>SQRT((INDEX('Station centroid'!$E$2:$E$51,MATCH(AD$1,'Station centroid'!$B$2:$B$51,0))-INDEX('Zone centroid'!$D$2:$D$169,MATCH($A7,'Zone centroid'!$C$2:$C$169,0)))^2+(INDEX('Station centroid'!$F$2:$F$51,MATCH(AD$1,'Station centroid'!$B$2:$B$51,0))-INDEX('Zone centroid'!$E$2:$E$169,MATCH($A7,'Zone centroid'!$C$2:$C$169,0)))^2)</f>
        <v>138009.96719267234</v>
      </c>
      <c r="AE7">
        <f>SQRT((INDEX('Station centroid'!$E$2:$E$51,MATCH(AE$1,'Station centroid'!$B$2:$B$51,0))-INDEX('Zone centroid'!$D$2:$D$169,MATCH($A7,'Zone centroid'!$C$2:$C$169,0)))^2+(INDEX('Station centroid'!$F$2:$F$51,MATCH(AE$1,'Station centroid'!$B$2:$B$51,0))-INDEX('Zone centroid'!$E$2:$E$169,MATCH($A7,'Zone centroid'!$C$2:$C$169,0)))^2)</f>
        <v>88675.422719688257</v>
      </c>
      <c r="AF7">
        <f>SQRT((INDEX('Station centroid'!$E$2:$E$51,MATCH(AF$1,'Station centroid'!$B$2:$B$51,0))-INDEX('Zone centroid'!$D$2:$D$169,MATCH($A7,'Zone centroid'!$C$2:$C$169,0)))^2+(INDEX('Station centroid'!$F$2:$F$51,MATCH(AF$1,'Station centroid'!$B$2:$B$51,0))-INDEX('Zone centroid'!$E$2:$E$169,MATCH($A7,'Zone centroid'!$C$2:$C$169,0)))^2)</f>
        <v>86131.209668220137</v>
      </c>
      <c r="AG7">
        <f>SQRT((INDEX('Station centroid'!$E$2:$E$51,MATCH(AG$1,'Station centroid'!$B$2:$B$51,0))-INDEX('Zone centroid'!$D$2:$D$169,MATCH($A7,'Zone centroid'!$C$2:$C$169,0)))^2+(INDEX('Station centroid'!$F$2:$F$51,MATCH(AG$1,'Station centroid'!$B$2:$B$51,0))-INDEX('Zone centroid'!$E$2:$E$169,MATCH($A7,'Zone centroid'!$C$2:$C$169,0)))^2)</f>
        <v>62864.844678752677</v>
      </c>
      <c r="AH7">
        <f>SQRT((INDEX('Station centroid'!$E$2:$E$51,MATCH(AH$1,'Station centroid'!$B$2:$B$51,0))-INDEX('Zone centroid'!$D$2:$D$169,MATCH($A7,'Zone centroid'!$C$2:$C$169,0)))^2+(INDEX('Station centroid'!$F$2:$F$51,MATCH(AH$1,'Station centroid'!$B$2:$B$51,0))-INDEX('Zone centroid'!$E$2:$E$169,MATCH($A7,'Zone centroid'!$C$2:$C$169,0)))^2)</f>
        <v>113484.43403113927</v>
      </c>
      <c r="AI7">
        <f>SQRT((INDEX('Station centroid'!$E$2:$E$51,MATCH(AI$1,'Station centroid'!$B$2:$B$51,0))-INDEX('Zone centroid'!$D$2:$D$169,MATCH($A7,'Zone centroid'!$C$2:$C$169,0)))^2+(INDEX('Station centroid'!$F$2:$F$51,MATCH(AI$1,'Station centroid'!$B$2:$B$51,0))-INDEX('Zone centroid'!$E$2:$E$169,MATCH($A7,'Zone centroid'!$C$2:$C$169,0)))^2)</f>
        <v>67392.996644625426</v>
      </c>
      <c r="AJ7">
        <f>SQRT((INDEX('Station centroid'!$E$2:$E$51,MATCH(AJ$1,'Station centroid'!$B$2:$B$51,0))-INDEX('Zone centroid'!$D$2:$D$169,MATCH($A7,'Zone centroid'!$C$2:$C$169,0)))^2+(INDEX('Station centroid'!$F$2:$F$51,MATCH(AJ$1,'Station centroid'!$B$2:$B$51,0))-INDEX('Zone centroid'!$E$2:$E$169,MATCH($A7,'Zone centroid'!$C$2:$C$169,0)))^2)</f>
        <v>64774.149889042128</v>
      </c>
      <c r="AK7">
        <f>SQRT((INDEX('Station centroid'!$E$2:$E$51,MATCH(AK$1,'Station centroid'!$B$2:$B$51,0))-INDEX('Zone centroid'!$D$2:$D$169,MATCH($A7,'Zone centroid'!$C$2:$C$169,0)))^2+(INDEX('Station centroid'!$F$2:$F$51,MATCH(AK$1,'Station centroid'!$B$2:$B$51,0))-INDEX('Zone centroid'!$E$2:$E$169,MATCH($A7,'Zone centroid'!$C$2:$C$169,0)))^2)</f>
        <v>67172.513499086781</v>
      </c>
      <c r="AL7">
        <f>SQRT((INDEX('Station centroid'!$E$2:$E$51,MATCH(AL$1,'Station centroid'!$B$2:$B$51,0))-INDEX('Zone centroid'!$D$2:$D$169,MATCH($A7,'Zone centroid'!$C$2:$C$169,0)))^2+(INDEX('Station centroid'!$F$2:$F$51,MATCH(AL$1,'Station centroid'!$B$2:$B$51,0))-INDEX('Zone centroid'!$E$2:$E$169,MATCH($A7,'Zone centroid'!$C$2:$C$169,0)))^2)</f>
        <v>30465.6190107209</v>
      </c>
      <c r="AM7">
        <f>SQRT((INDEX('Station centroid'!$E$2:$E$51,MATCH(AM$1,'Station centroid'!$B$2:$B$51,0))-INDEX('Zone centroid'!$D$2:$D$169,MATCH($A7,'Zone centroid'!$C$2:$C$169,0)))^2+(INDEX('Station centroid'!$F$2:$F$51,MATCH(AM$1,'Station centroid'!$B$2:$B$51,0))-INDEX('Zone centroid'!$E$2:$E$169,MATCH($A7,'Zone centroid'!$C$2:$C$169,0)))^2)</f>
        <v>84890.95012226043</v>
      </c>
      <c r="AN7">
        <f>SQRT((INDEX('Station centroid'!$E$2:$E$51,MATCH(AN$1,'Station centroid'!$B$2:$B$51,0))-INDEX('Zone centroid'!$D$2:$D$169,MATCH($A7,'Zone centroid'!$C$2:$C$169,0)))^2+(INDEX('Station centroid'!$F$2:$F$51,MATCH(AN$1,'Station centroid'!$B$2:$B$51,0))-INDEX('Zone centroid'!$E$2:$E$169,MATCH($A7,'Zone centroid'!$C$2:$C$169,0)))^2)</f>
        <v>49600.01198829287</v>
      </c>
      <c r="AO7">
        <f>SQRT((INDEX('Station centroid'!$E$2:$E$51,MATCH(AO$1,'Station centroid'!$B$2:$B$51,0))-INDEX('Zone centroid'!$D$2:$D$169,MATCH($A7,'Zone centroid'!$C$2:$C$169,0)))^2+(INDEX('Station centroid'!$F$2:$F$51,MATCH(AO$1,'Station centroid'!$B$2:$B$51,0))-INDEX('Zone centroid'!$E$2:$E$169,MATCH($A7,'Zone centroid'!$C$2:$C$169,0)))^2)</f>
        <v>47878.777193209549</v>
      </c>
      <c r="AP7">
        <f>SQRT((INDEX('Station centroid'!$E$2:$E$51,MATCH(AP$1,'Station centroid'!$B$2:$B$51,0))-INDEX('Zone centroid'!$D$2:$D$169,MATCH($A7,'Zone centroid'!$C$2:$C$169,0)))^2+(INDEX('Station centroid'!$F$2:$F$51,MATCH(AP$1,'Station centroid'!$B$2:$B$51,0))-INDEX('Zone centroid'!$E$2:$E$169,MATCH($A7,'Zone centroid'!$C$2:$C$169,0)))^2)</f>
        <v>52186.003271590918</v>
      </c>
      <c r="AQ7">
        <f>SQRT((INDEX('Station centroid'!$E$2:$E$51,MATCH(AQ$1,'Station centroid'!$B$2:$B$51,0))-INDEX('Zone centroid'!$D$2:$D$169,MATCH($A7,'Zone centroid'!$C$2:$C$169,0)))^2+(INDEX('Station centroid'!$F$2:$F$51,MATCH(AQ$1,'Station centroid'!$B$2:$B$51,0))-INDEX('Zone centroid'!$E$2:$E$169,MATCH($A7,'Zone centroid'!$C$2:$C$169,0)))^2)</f>
        <v>56694.669852854771</v>
      </c>
      <c r="AR7">
        <f>SQRT((INDEX('Station centroid'!$E$2:$E$51,MATCH(AR$1,'Station centroid'!$B$2:$B$51,0))-INDEX('Zone centroid'!$D$2:$D$169,MATCH($A7,'Zone centroid'!$C$2:$C$169,0)))^2+(INDEX('Station centroid'!$F$2:$F$51,MATCH(AR$1,'Station centroid'!$B$2:$B$51,0))-INDEX('Zone centroid'!$E$2:$E$169,MATCH($A7,'Zone centroid'!$C$2:$C$169,0)))^2)</f>
        <v>36216.706008166992</v>
      </c>
      <c r="AS7">
        <f>SQRT((INDEX('Station centroid'!$E$2:$E$51,MATCH(AS$1,'Station centroid'!$B$2:$B$51,0))-INDEX('Zone centroid'!$D$2:$D$169,MATCH($A7,'Zone centroid'!$C$2:$C$169,0)))^2+(INDEX('Station centroid'!$F$2:$F$51,MATCH(AS$1,'Station centroid'!$B$2:$B$51,0))-INDEX('Zone centroid'!$E$2:$E$169,MATCH($A7,'Zone centroid'!$C$2:$C$169,0)))^2)</f>
        <v>125281.82682727333</v>
      </c>
      <c r="AT7">
        <f>SQRT((INDEX('Station centroid'!$E$2:$E$51,MATCH(AT$1,'Station centroid'!$B$2:$B$51,0))-INDEX('Zone centroid'!$D$2:$D$169,MATCH($A7,'Zone centroid'!$C$2:$C$169,0)))^2+(INDEX('Station centroid'!$F$2:$F$51,MATCH(AT$1,'Station centroid'!$B$2:$B$51,0))-INDEX('Zone centroid'!$E$2:$E$169,MATCH($A7,'Zone centroid'!$C$2:$C$169,0)))^2)</f>
        <v>106871.2753331881</v>
      </c>
      <c r="AU7">
        <f>SQRT((INDEX('Station centroid'!$E$2:$E$51,MATCH(AU$1,'Station centroid'!$B$2:$B$51,0))-INDEX('Zone centroid'!$D$2:$D$169,MATCH($A7,'Zone centroid'!$C$2:$C$169,0)))^2+(INDEX('Station centroid'!$F$2:$F$51,MATCH(AU$1,'Station centroid'!$B$2:$B$51,0))-INDEX('Zone centroid'!$E$2:$E$169,MATCH($A7,'Zone centroid'!$C$2:$C$169,0)))^2)</f>
        <v>277.27479961222298</v>
      </c>
      <c r="AV7">
        <f>SQRT((INDEX('Station centroid'!$E$2:$E$51,MATCH(AV$1,'Station centroid'!$B$2:$B$51,0))-INDEX('Zone centroid'!$D$2:$D$169,MATCH($A7,'Zone centroid'!$C$2:$C$169,0)))^2+(INDEX('Station centroid'!$F$2:$F$51,MATCH(AV$1,'Station centroid'!$B$2:$B$51,0))-INDEX('Zone centroid'!$E$2:$E$169,MATCH($A7,'Zone centroid'!$C$2:$C$169,0)))^2)</f>
        <v>9305.646754202513</v>
      </c>
      <c r="AW7">
        <f>SQRT((INDEX('Station centroid'!$E$2:$E$51,MATCH(AW$1,'Station centroid'!$B$2:$B$51,0))-INDEX('Zone centroid'!$D$2:$D$169,MATCH($A7,'Zone centroid'!$C$2:$C$169,0)))^2+(INDEX('Station centroid'!$F$2:$F$51,MATCH(AW$1,'Station centroid'!$B$2:$B$51,0))-INDEX('Zone centroid'!$E$2:$E$169,MATCH($A7,'Zone centroid'!$C$2:$C$169,0)))^2)</f>
        <v>17099.13971086263</v>
      </c>
      <c r="AX7">
        <f>SQRT((INDEX('Station centroid'!$E$2:$E$51,MATCH(AX$1,'Station centroid'!$B$2:$B$51,0))-INDEX('Zone centroid'!$D$2:$D$169,MATCH($A7,'Zone centroid'!$C$2:$C$169,0)))^2+(INDEX('Station centroid'!$F$2:$F$51,MATCH(AX$1,'Station centroid'!$B$2:$B$51,0))-INDEX('Zone centroid'!$E$2:$E$169,MATCH($A7,'Zone centroid'!$C$2:$C$169,0)))^2)</f>
        <v>33188.330565506032</v>
      </c>
      <c r="AY7">
        <f>SQRT((INDEX('Station centroid'!$E$2:$E$51,MATCH(AY$1,'Station centroid'!$B$2:$B$51,0))-INDEX('Zone centroid'!$D$2:$D$169,MATCH($A7,'Zone centroid'!$C$2:$C$169,0)))^2+(INDEX('Station centroid'!$F$2:$F$51,MATCH(AY$1,'Station centroid'!$B$2:$B$51,0))-INDEX('Zone centroid'!$E$2:$E$169,MATCH($A7,'Zone centroid'!$C$2:$C$169,0)))^2)</f>
        <v>647280.11257105682</v>
      </c>
    </row>
    <row r="8" spans="1:51" x14ac:dyDescent="0.3">
      <c r="A8">
        <v>511</v>
      </c>
      <c r="B8">
        <f>SQRT((INDEX('Station centroid'!$E$2:$E$51,MATCH(B$1,'Station centroid'!$B$2:$B$51,0))-INDEX('Zone centroid'!$D$2:$D$169,MATCH($A8,'Zone centroid'!$C$2:$C$169,0)))^2+(INDEX('Station centroid'!$F$2:$F$51,MATCH(B$1,'Station centroid'!$B$2:$B$51,0))-INDEX('Zone centroid'!$E$2:$E$169,MATCH($A8,'Zone centroid'!$C$2:$C$169,0)))^2)</f>
        <v>62671.906545058089</v>
      </c>
      <c r="C8">
        <f>SQRT((INDEX('Station centroid'!$E$2:$E$51,MATCH(C$1,'Station centroid'!$B$2:$B$51,0))-INDEX('Zone centroid'!$D$2:$D$169,MATCH($A8,'Zone centroid'!$C$2:$C$169,0)))^2+(INDEX('Station centroid'!$F$2:$F$51,MATCH(C$1,'Station centroid'!$B$2:$B$51,0))-INDEX('Zone centroid'!$E$2:$E$169,MATCH($A8,'Zone centroid'!$C$2:$C$169,0)))^2)</f>
        <v>92886.83459024319</v>
      </c>
      <c r="D8">
        <f>SQRT((INDEX('Station centroid'!$E$2:$E$51,MATCH(D$1,'Station centroid'!$B$2:$B$51,0))-INDEX('Zone centroid'!$D$2:$D$169,MATCH($A8,'Zone centroid'!$C$2:$C$169,0)))^2+(INDEX('Station centroid'!$F$2:$F$51,MATCH(D$1,'Station centroid'!$B$2:$B$51,0))-INDEX('Zone centroid'!$E$2:$E$169,MATCH($A8,'Zone centroid'!$C$2:$C$169,0)))^2)</f>
        <v>141083.11705750797</v>
      </c>
      <c r="E8">
        <f>SQRT((INDEX('Station centroid'!$E$2:$E$51,MATCH(E$1,'Station centroid'!$B$2:$B$51,0))-INDEX('Zone centroid'!$D$2:$D$169,MATCH($A8,'Zone centroid'!$C$2:$C$169,0)))^2+(INDEX('Station centroid'!$F$2:$F$51,MATCH(E$1,'Station centroid'!$B$2:$B$51,0))-INDEX('Zone centroid'!$E$2:$E$169,MATCH($A8,'Zone centroid'!$C$2:$C$169,0)))^2)</f>
        <v>71588.309680836857</v>
      </c>
      <c r="F8">
        <f>SQRT((INDEX('Station centroid'!$E$2:$E$51,MATCH(F$1,'Station centroid'!$B$2:$B$51,0))-INDEX('Zone centroid'!$D$2:$D$169,MATCH($A8,'Zone centroid'!$C$2:$C$169,0)))^2+(INDEX('Station centroid'!$F$2:$F$51,MATCH(F$1,'Station centroid'!$B$2:$B$51,0))-INDEX('Zone centroid'!$E$2:$E$169,MATCH($A8,'Zone centroid'!$C$2:$C$169,0)))^2)</f>
        <v>64455.302945867887</v>
      </c>
      <c r="G8">
        <f>SQRT((INDEX('Station centroid'!$E$2:$E$51,MATCH(G$1,'Station centroid'!$B$2:$B$51,0))-INDEX('Zone centroid'!$D$2:$D$169,MATCH($A8,'Zone centroid'!$C$2:$C$169,0)))^2+(INDEX('Station centroid'!$F$2:$F$51,MATCH(G$1,'Station centroid'!$B$2:$B$51,0))-INDEX('Zone centroid'!$E$2:$E$169,MATCH($A8,'Zone centroid'!$C$2:$C$169,0)))^2)</f>
        <v>646886.1143733107</v>
      </c>
      <c r="H8">
        <f>SQRT((INDEX('Station centroid'!$E$2:$E$51,MATCH(H$1,'Station centroid'!$B$2:$B$51,0))-INDEX('Zone centroid'!$D$2:$D$169,MATCH($A8,'Zone centroid'!$C$2:$C$169,0)))^2+(INDEX('Station centroid'!$F$2:$F$51,MATCH(H$1,'Station centroid'!$B$2:$B$51,0))-INDEX('Zone centroid'!$E$2:$E$169,MATCH($A8,'Zone centroid'!$C$2:$C$169,0)))^2)</f>
        <v>41180.835272310855</v>
      </c>
      <c r="I8">
        <f>SQRT((INDEX('Station centroid'!$E$2:$E$51,MATCH(I$1,'Station centroid'!$B$2:$B$51,0))-INDEX('Zone centroid'!$D$2:$D$169,MATCH($A8,'Zone centroid'!$C$2:$C$169,0)))^2+(INDEX('Station centroid'!$F$2:$F$51,MATCH(I$1,'Station centroid'!$B$2:$B$51,0))-INDEX('Zone centroid'!$E$2:$E$169,MATCH($A8,'Zone centroid'!$C$2:$C$169,0)))^2)</f>
        <v>43651.69380921773</v>
      </c>
      <c r="J8">
        <f>SQRT((INDEX('Station centroid'!$E$2:$E$51,MATCH(J$1,'Station centroid'!$B$2:$B$51,0))-INDEX('Zone centroid'!$D$2:$D$169,MATCH($A8,'Zone centroid'!$C$2:$C$169,0)))^2+(INDEX('Station centroid'!$F$2:$F$51,MATCH(J$1,'Station centroid'!$B$2:$B$51,0))-INDEX('Zone centroid'!$E$2:$E$169,MATCH($A8,'Zone centroid'!$C$2:$C$169,0)))^2)</f>
        <v>646886.1143733107</v>
      </c>
      <c r="K8">
        <f>SQRT((INDEX('Station centroid'!$E$2:$E$51,MATCH(K$1,'Station centroid'!$B$2:$B$51,0))-INDEX('Zone centroid'!$D$2:$D$169,MATCH($A8,'Zone centroid'!$C$2:$C$169,0)))^2+(INDEX('Station centroid'!$F$2:$F$51,MATCH(K$1,'Station centroid'!$B$2:$B$51,0))-INDEX('Zone centroid'!$E$2:$E$169,MATCH($A8,'Zone centroid'!$C$2:$C$169,0)))^2)</f>
        <v>90447.927378485008</v>
      </c>
      <c r="L8">
        <f>SQRT((INDEX('Station centroid'!$E$2:$E$51,MATCH(L$1,'Station centroid'!$B$2:$B$51,0))-INDEX('Zone centroid'!$D$2:$D$169,MATCH($A8,'Zone centroid'!$C$2:$C$169,0)))^2+(INDEX('Station centroid'!$F$2:$F$51,MATCH(L$1,'Station centroid'!$B$2:$B$51,0))-INDEX('Zone centroid'!$E$2:$E$169,MATCH($A8,'Zone centroid'!$C$2:$C$169,0)))^2)</f>
        <v>49497.436755714916</v>
      </c>
      <c r="M8">
        <f>SQRT((INDEX('Station centroid'!$E$2:$E$51,MATCH(M$1,'Station centroid'!$B$2:$B$51,0))-INDEX('Zone centroid'!$D$2:$D$169,MATCH($A8,'Zone centroid'!$C$2:$C$169,0)))^2+(INDEX('Station centroid'!$F$2:$F$51,MATCH(M$1,'Station centroid'!$B$2:$B$51,0))-INDEX('Zone centroid'!$E$2:$E$169,MATCH($A8,'Zone centroid'!$C$2:$C$169,0)))^2)</f>
        <v>52627.695553100195</v>
      </c>
      <c r="N8">
        <f>SQRT((INDEX('Station centroid'!$E$2:$E$51,MATCH(N$1,'Station centroid'!$B$2:$B$51,0))-INDEX('Zone centroid'!$D$2:$D$169,MATCH($A8,'Zone centroid'!$C$2:$C$169,0)))^2+(INDEX('Station centroid'!$F$2:$F$51,MATCH(N$1,'Station centroid'!$B$2:$B$51,0))-INDEX('Zone centroid'!$E$2:$E$169,MATCH($A8,'Zone centroid'!$C$2:$C$169,0)))^2)</f>
        <v>70116.703826349403</v>
      </c>
      <c r="O8">
        <f>SQRT((INDEX('Station centroid'!$E$2:$E$51,MATCH(O$1,'Station centroid'!$B$2:$B$51,0))-INDEX('Zone centroid'!$D$2:$D$169,MATCH($A8,'Zone centroid'!$C$2:$C$169,0)))^2+(INDEX('Station centroid'!$F$2:$F$51,MATCH(O$1,'Station centroid'!$B$2:$B$51,0))-INDEX('Zone centroid'!$E$2:$E$169,MATCH($A8,'Zone centroid'!$C$2:$C$169,0)))^2)</f>
        <v>93972.390845785121</v>
      </c>
      <c r="P8">
        <f>SQRT((INDEX('Station centroid'!$E$2:$E$51,MATCH(P$1,'Station centroid'!$B$2:$B$51,0))-INDEX('Zone centroid'!$D$2:$D$169,MATCH($A8,'Zone centroid'!$C$2:$C$169,0)))^2+(INDEX('Station centroid'!$F$2:$F$51,MATCH(P$1,'Station centroid'!$B$2:$B$51,0))-INDEX('Zone centroid'!$E$2:$E$169,MATCH($A8,'Zone centroid'!$C$2:$C$169,0)))^2)</f>
        <v>96286.17301743901</v>
      </c>
      <c r="Q8">
        <f>SQRT((INDEX('Station centroid'!$E$2:$E$51,MATCH(Q$1,'Station centroid'!$B$2:$B$51,0))-INDEX('Zone centroid'!$D$2:$D$169,MATCH($A8,'Zone centroid'!$C$2:$C$169,0)))^2+(INDEX('Station centroid'!$F$2:$F$51,MATCH(Q$1,'Station centroid'!$B$2:$B$51,0))-INDEX('Zone centroid'!$E$2:$E$169,MATCH($A8,'Zone centroid'!$C$2:$C$169,0)))^2)</f>
        <v>80966.589743081713</v>
      </c>
      <c r="R8">
        <f>SQRT((INDEX('Station centroid'!$E$2:$E$51,MATCH(R$1,'Station centroid'!$B$2:$B$51,0))-INDEX('Zone centroid'!$D$2:$D$169,MATCH($A8,'Zone centroid'!$C$2:$C$169,0)))^2+(INDEX('Station centroid'!$F$2:$F$51,MATCH(R$1,'Station centroid'!$B$2:$B$51,0))-INDEX('Zone centroid'!$E$2:$E$169,MATCH($A8,'Zone centroid'!$C$2:$C$169,0)))^2)</f>
        <v>78221.396129678586</v>
      </c>
      <c r="S8">
        <f>SQRT((INDEX('Station centroid'!$E$2:$E$51,MATCH(S$1,'Station centroid'!$B$2:$B$51,0))-INDEX('Zone centroid'!$D$2:$D$169,MATCH($A8,'Zone centroid'!$C$2:$C$169,0)))^2+(INDEX('Station centroid'!$F$2:$F$51,MATCH(S$1,'Station centroid'!$B$2:$B$51,0))-INDEX('Zone centroid'!$E$2:$E$169,MATCH($A8,'Zone centroid'!$C$2:$C$169,0)))^2)</f>
        <v>74884.432106720342</v>
      </c>
      <c r="T8">
        <f>SQRT((INDEX('Station centroid'!$E$2:$E$51,MATCH(T$1,'Station centroid'!$B$2:$B$51,0))-INDEX('Zone centroid'!$D$2:$D$169,MATCH($A8,'Zone centroid'!$C$2:$C$169,0)))^2+(INDEX('Station centroid'!$F$2:$F$51,MATCH(T$1,'Station centroid'!$B$2:$B$51,0))-INDEX('Zone centroid'!$E$2:$E$169,MATCH($A8,'Zone centroid'!$C$2:$C$169,0)))^2)</f>
        <v>67985.211092380938</v>
      </c>
      <c r="U8">
        <f>SQRT((INDEX('Station centroid'!$E$2:$E$51,MATCH(U$1,'Station centroid'!$B$2:$B$51,0))-INDEX('Zone centroid'!$D$2:$D$169,MATCH($A8,'Zone centroid'!$C$2:$C$169,0)))^2+(INDEX('Station centroid'!$F$2:$F$51,MATCH(U$1,'Station centroid'!$B$2:$B$51,0))-INDEX('Zone centroid'!$E$2:$E$169,MATCH($A8,'Zone centroid'!$C$2:$C$169,0)))^2)</f>
        <v>66609.386671897781</v>
      </c>
      <c r="V8">
        <f>SQRT((INDEX('Station centroid'!$E$2:$E$51,MATCH(V$1,'Station centroid'!$B$2:$B$51,0))-INDEX('Zone centroid'!$D$2:$D$169,MATCH($A8,'Zone centroid'!$C$2:$C$169,0)))^2+(INDEX('Station centroid'!$F$2:$F$51,MATCH(V$1,'Station centroid'!$B$2:$B$51,0))-INDEX('Zone centroid'!$E$2:$E$169,MATCH($A8,'Zone centroid'!$C$2:$C$169,0)))^2)</f>
        <v>63103.469179604581</v>
      </c>
      <c r="W8">
        <f>SQRT((INDEX('Station centroid'!$E$2:$E$51,MATCH(W$1,'Station centroid'!$B$2:$B$51,0))-INDEX('Zone centroid'!$D$2:$D$169,MATCH($A8,'Zone centroid'!$C$2:$C$169,0)))^2+(INDEX('Station centroid'!$F$2:$F$51,MATCH(W$1,'Station centroid'!$B$2:$B$51,0))-INDEX('Zone centroid'!$E$2:$E$169,MATCH($A8,'Zone centroid'!$C$2:$C$169,0)))^2)</f>
        <v>77536.507328612686</v>
      </c>
      <c r="X8">
        <f>SQRT((INDEX('Station centroid'!$E$2:$E$51,MATCH(X$1,'Station centroid'!$B$2:$B$51,0))-INDEX('Zone centroid'!$D$2:$D$169,MATCH($A8,'Zone centroid'!$C$2:$C$169,0)))^2+(INDEX('Station centroid'!$F$2:$F$51,MATCH(X$1,'Station centroid'!$B$2:$B$51,0))-INDEX('Zone centroid'!$E$2:$E$169,MATCH($A8,'Zone centroid'!$C$2:$C$169,0)))^2)</f>
        <v>60347.754391547118</v>
      </c>
      <c r="Y8">
        <f>SQRT((INDEX('Station centroid'!$E$2:$E$51,MATCH(Y$1,'Station centroid'!$B$2:$B$51,0))-INDEX('Zone centroid'!$D$2:$D$169,MATCH($A8,'Zone centroid'!$C$2:$C$169,0)))^2+(INDEX('Station centroid'!$F$2:$F$51,MATCH(Y$1,'Station centroid'!$B$2:$B$51,0))-INDEX('Zone centroid'!$E$2:$E$169,MATCH($A8,'Zone centroid'!$C$2:$C$169,0)))^2)</f>
        <v>58364.276795399484</v>
      </c>
      <c r="Z8">
        <f>SQRT((INDEX('Station centroid'!$E$2:$E$51,MATCH(Z$1,'Station centroid'!$B$2:$B$51,0))-INDEX('Zone centroid'!$D$2:$D$169,MATCH($A8,'Zone centroid'!$C$2:$C$169,0)))^2+(INDEX('Station centroid'!$F$2:$F$51,MATCH(Z$1,'Station centroid'!$B$2:$B$51,0))-INDEX('Zone centroid'!$E$2:$E$169,MATCH($A8,'Zone centroid'!$C$2:$C$169,0)))^2)</f>
        <v>36358.93650273751</v>
      </c>
      <c r="AA8">
        <f>SQRT((INDEX('Station centroid'!$E$2:$E$51,MATCH(AA$1,'Station centroid'!$B$2:$B$51,0))-INDEX('Zone centroid'!$D$2:$D$169,MATCH($A8,'Zone centroid'!$C$2:$C$169,0)))^2+(INDEX('Station centroid'!$F$2:$F$51,MATCH(AA$1,'Station centroid'!$B$2:$B$51,0))-INDEX('Zone centroid'!$E$2:$E$169,MATCH($A8,'Zone centroid'!$C$2:$C$169,0)))^2)</f>
        <v>64609.897304168495</v>
      </c>
      <c r="AB8">
        <f>SQRT((INDEX('Station centroid'!$E$2:$E$51,MATCH(AB$1,'Station centroid'!$B$2:$B$51,0))-INDEX('Zone centroid'!$D$2:$D$169,MATCH($A8,'Zone centroid'!$C$2:$C$169,0)))^2+(INDEX('Station centroid'!$F$2:$F$51,MATCH(AB$1,'Station centroid'!$B$2:$B$51,0))-INDEX('Zone centroid'!$E$2:$E$169,MATCH($A8,'Zone centroid'!$C$2:$C$169,0)))^2)</f>
        <v>646886.1143733107</v>
      </c>
      <c r="AC8">
        <f>SQRT((INDEX('Station centroid'!$E$2:$E$51,MATCH(AC$1,'Station centroid'!$B$2:$B$51,0))-INDEX('Zone centroid'!$D$2:$D$169,MATCH($A8,'Zone centroid'!$C$2:$C$169,0)))^2+(INDEX('Station centroid'!$F$2:$F$51,MATCH(AC$1,'Station centroid'!$B$2:$B$51,0))-INDEX('Zone centroid'!$E$2:$E$169,MATCH($A8,'Zone centroid'!$C$2:$C$169,0)))^2)</f>
        <v>48393.091067060377</v>
      </c>
      <c r="AD8">
        <f>SQRT((INDEX('Station centroid'!$E$2:$E$51,MATCH(AD$1,'Station centroid'!$B$2:$B$51,0))-INDEX('Zone centroid'!$D$2:$D$169,MATCH($A8,'Zone centroid'!$C$2:$C$169,0)))^2+(INDEX('Station centroid'!$F$2:$F$51,MATCH(AD$1,'Station centroid'!$B$2:$B$51,0))-INDEX('Zone centroid'!$E$2:$E$169,MATCH($A8,'Zone centroid'!$C$2:$C$169,0)))^2)</f>
        <v>137516.68647521469</v>
      </c>
      <c r="AE8">
        <f>SQRT((INDEX('Station centroid'!$E$2:$E$51,MATCH(AE$1,'Station centroid'!$B$2:$B$51,0))-INDEX('Zone centroid'!$D$2:$D$169,MATCH($A8,'Zone centroid'!$C$2:$C$169,0)))^2+(INDEX('Station centroid'!$F$2:$F$51,MATCH(AE$1,'Station centroid'!$B$2:$B$51,0))-INDEX('Zone centroid'!$E$2:$E$169,MATCH($A8,'Zone centroid'!$C$2:$C$169,0)))^2)</f>
        <v>88731.626598949515</v>
      </c>
      <c r="AF8">
        <f>SQRT((INDEX('Station centroid'!$E$2:$E$51,MATCH(AF$1,'Station centroid'!$B$2:$B$51,0))-INDEX('Zone centroid'!$D$2:$D$169,MATCH($A8,'Zone centroid'!$C$2:$C$169,0)))^2+(INDEX('Station centroid'!$F$2:$F$51,MATCH(AF$1,'Station centroid'!$B$2:$B$51,0))-INDEX('Zone centroid'!$E$2:$E$169,MATCH($A8,'Zone centroid'!$C$2:$C$169,0)))^2)</f>
        <v>86195.449388183464</v>
      </c>
      <c r="AG8">
        <f>SQRT((INDEX('Station centroid'!$E$2:$E$51,MATCH(AG$1,'Station centroid'!$B$2:$B$51,0))-INDEX('Zone centroid'!$D$2:$D$169,MATCH($A8,'Zone centroid'!$C$2:$C$169,0)))^2+(INDEX('Station centroid'!$F$2:$F$51,MATCH(AG$1,'Station centroid'!$B$2:$B$51,0))-INDEX('Zone centroid'!$E$2:$E$169,MATCH($A8,'Zone centroid'!$C$2:$C$169,0)))^2)</f>
        <v>63194.875532622893</v>
      </c>
      <c r="AH8">
        <f>SQRT((INDEX('Station centroid'!$E$2:$E$51,MATCH(AH$1,'Station centroid'!$B$2:$B$51,0))-INDEX('Zone centroid'!$D$2:$D$169,MATCH($A8,'Zone centroid'!$C$2:$C$169,0)))^2+(INDEX('Station centroid'!$F$2:$F$51,MATCH(AH$1,'Station centroid'!$B$2:$B$51,0))-INDEX('Zone centroid'!$E$2:$E$169,MATCH($A8,'Zone centroid'!$C$2:$C$169,0)))^2)</f>
        <v>113031.12968969213</v>
      </c>
      <c r="AI8">
        <f>SQRT((INDEX('Station centroid'!$E$2:$E$51,MATCH(AI$1,'Station centroid'!$B$2:$B$51,0))-INDEX('Zone centroid'!$D$2:$D$169,MATCH($A8,'Zone centroid'!$C$2:$C$169,0)))^2+(INDEX('Station centroid'!$F$2:$F$51,MATCH(AI$1,'Station centroid'!$B$2:$B$51,0))-INDEX('Zone centroid'!$E$2:$E$169,MATCH($A8,'Zone centroid'!$C$2:$C$169,0)))^2)</f>
        <v>67616.615204714981</v>
      </c>
      <c r="AJ8">
        <f>SQRT((INDEX('Station centroid'!$E$2:$E$51,MATCH(AJ$1,'Station centroid'!$B$2:$B$51,0))-INDEX('Zone centroid'!$D$2:$D$169,MATCH($A8,'Zone centroid'!$C$2:$C$169,0)))^2+(INDEX('Station centroid'!$F$2:$F$51,MATCH(AJ$1,'Station centroid'!$B$2:$B$51,0))-INDEX('Zone centroid'!$E$2:$E$169,MATCH($A8,'Zone centroid'!$C$2:$C$169,0)))^2)</f>
        <v>65064.745626245989</v>
      </c>
      <c r="AK8">
        <f>SQRT((INDEX('Station centroid'!$E$2:$E$51,MATCH(AK$1,'Station centroid'!$B$2:$B$51,0))-INDEX('Zone centroid'!$D$2:$D$169,MATCH($A8,'Zone centroid'!$C$2:$C$169,0)))^2+(INDEX('Station centroid'!$F$2:$F$51,MATCH(AK$1,'Station centroid'!$B$2:$B$51,0))-INDEX('Zone centroid'!$E$2:$E$169,MATCH($A8,'Zone centroid'!$C$2:$C$169,0)))^2)</f>
        <v>67317.074929953669</v>
      </c>
      <c r="AL8">
        <f>SQRT((INDEX('Station centroid'!$E$2:$E$51,MATCH(AL$1,'Station centroid'!$B$2:$B$51,0))-INDEX('Zone centroid'!$D$2:$D$169,MATCH($A8,'Zone centroid'!$C$2:$C$169,0)))^2+(INDEX('Station centroid'!$F$2:$F$51,MATCH(AL$1,'Station centroid'!$B$2:$B$51,0))-INDEX('Zone centroid'!$E$2:$E$169,MATCH($A8,'Zone centroid'!$C$2:$C$169,0)))^2)</f>
        <v>29995.102934085739</v>
      </c>
      <c r="AM8">
        <f>SQRT((INDEX('Station centroid'!$E$2:$E$51,MATCH(AM$1,'Station centroid'!$B$2:$B$51,0))-INDEX('Zone centroid'!$D$2:$D$169,MATCH($A8,'Zone centroid'!$C$2:$C$169,0)))^2+(INDEX('Station centroid'!$F$2:$F$51,MATCH(AM$1,'Station centroid'!$B$2:$B$51,0))-INDEX('Zone centroid'!$E$2:$E$169,MATCH($A8,'Zone centroid'!$C$2:$C$169,0)))^2)</f>
        <v>84994.227954021131</v>
      </c>
      <c r="AN8">
        <f>SQRT((INDEX('Station centroid'!$E$2:$E$51,MATCH(AN$1,'Station centroid'!$B$2:$B$51,0))-INDEX('Zone centroid'!$D$2:$D$169,MATCH($A8,'Zone centroid'!$C$2:$C$169,0)))^2+(INDEX('Station centroid'!$F$2:$F$51,MATCH(AN$1,'Station centroid'!$B$2:$B$51,0))-INDEX('Zone centroid'!$E$2:$E$169,MATCH($A8,'Zone centroid'!$C$2:$C$169,0)))^2)</f>
        <v>49465.378975994885</v>
      </c>
      <c r="AO8">
        <f>SQRT((INDEX('Station centroid'!$E$2:$E$51,MATCH(AO$1,'Station centroid'!$B$2:$B$51,0))-INDEX('Zone centroid'!$D$2:$D$169,MATCH($A8,'Zone centroid'!$C$2:$C$169,0)))^2+(INDEX('Station centroid'!$F$2:$F$51,MATCH(AO$1,'Station centroid'!$B$2:$B$51,0))-INDEX('Zone centroid'!$E$2:$E$169,MATCH($A8,'Zone centroid'!$C$2:$C$169,0)))^2)</f>
        <v>47703.327780952583</v>
      </c>
      <c r="AP8">
        <f>SQRT((INDEX('Station centroid'!$E$2:$E$51,MATCH(AP$1,'Station centroid'!$B$2:$B$51,0))-INDEX('Zone centroid'!$D$2:$D$169,MATCH($A8,'Zone centroid'!$C$2:$C$169,0)))^2+(INDEX('Station centroid'!$F$2:$F$51,MATCH(AP$1,'Station centroid'!$B$2:$B$51,0))-INDEX('Zone centroid'!$E$2:$E$169,MATCH($A8,'Zone centroid'!$C$2:$C$169,0)))^2)</f>
        <v>52152.817029979298</v>
      </c>
      <c r="AQ8">
        <f>SQRT((INDEX('Station centroid'!$E$2:$E$51,MATCH(AQ$1,'Station centroid'!$B$2:$B$51,0))-INDEX('Zone centroid'!$D$2:$D$169,MATCH($A8,'Zone centroid'!$C$2:$C$169,0)))^2+(INDEX('Station centroid'!$F$2:$F$51,MATCH(AQ$1,'Station centroid'!$B$2:$B$51,0))-INDEX('Zone centroid'!$E$2:$E$169,MATCH($A8,'Zone centroid'!$C$2:$C$169,0)))^2)</f>
        <v>56197.074916975878</v>
      </c>
      <c r="AR8">
        <f>SQRT((INDEX('Station centroid'!$E$2:$E$51,MATCH(AR$1,'Station centroid'!$B$2:$B$51,0))-INDEX('Zone centroid'!$D$2:$D$169,MATCH($A8,'Zone centroid'!$C$2:$C$169,0)))^2+(INDEX('Station centroid'!$F$2:$F$51,MATCH(AR$1,'Station centroid'!$B$2:$B$51,0))-INDEX('Zone centroid'!$E$2:$E$169,MATCH($A8,'Zone centroid'!$C$2:$C$169,0)))^2)</f>
        <v>35758.363127553799</v>
      </c>
      <c r="AS8">
        <f>SQRT((INDEX('Station centroid'!$E$2:$E$51,MATCH(AS$1,'Station centroid'!$B$2:$B$51,0))-INDEX('Zone centroid'!$D$2:$D$169,MATCH($A8,'Zone centroid'!$C$2:$C$169,0)))^2+(INDEX('Station centroid'!$F$2:$F$51,MATCH(AS$1,'Station centroid'!$B$2:$B$51,0))-INDEX('Zone centroid'!$E$2:$E$169,MATCH($A8,'Zone centroid'!$C$2:$C$169,0)))^2)</f>
        <v>124812.28319864557</v>
      </c>
      <c r="AT8">
        <f>SQRT((INDEX('Station centroid'!$E$2:$E$51,MATCH(AT$1,'Station centroid'!$B$2:$B$51,0))-INDEX('Zone centroid'!$D$2:$D$169,MATCH($A8,'Zone centroid'!$C$2:$C$169,0)))^2+(INDEX('Station centroid'!$F$2:$F$51,MATCH(AT$1,'Station centroid'!$B$2:$B$51,0))-INDEX('Zone centroid'!$E$2:$E$169,MATCH($A8,'Zone centroid'!$C$2:$C$169,0)))^2)</f>
        <v>106445.75971630856</v>
      </c>
      <c r="AU8">
        <f>SQRT((INDEX('Station centroid'!$E$2:$E$51,MATCH(AU$1,'Station centroid'!$B$2:$B$51,0))-INDEX('Zone centroid'!$D$2:$D$169,MATCH($A8,'Zone centroid'!$C$2:$C$169,0)))^2+(INDEX('Station centroid'!$F$2:$F$51,MATCH(AU$1,'Station centroid'!$B$2:$B$51,0))-INDEX('Zone centroid'!$E$2:$E$169,MATCH($A8,'Zone centroid'!$C$2:$C$169,0)))^2)</f>
        <v>247.70981914328124</v>
      </c>
      <c r="AV8">
        <f>SQRT((INDEX('Station centroid'!$E$2:$E$51,MATCH(AV$1,'Station centroid'!$B$2:$B$51,0))-INDEX('Zone centroid'!$D$2:$D$169,MATCH($A8,'Zone centroid'!$C$2:$C$169,0)))^2+(INDEX('Station centroid'!$F$2:$F$51,MATCH(AV$1,'Station centroid'!$B$2:$B$51,0))-INDEX('Zone centroid'!$E$2:$E$169,MATCH($A8,'Zone centroid'!$C$2:$C$169,0)))^2)</f>
        <v>8817.6057404490366</v>
      </c>
      <c r="AW8">
        <f>SQRT((INDEX('Station centroid'!$E$2:$E$51,MATCH(AW$1,'Station centroid'!$B$2:$B$51,0))-INDEX('Zone centroid'!$D$2:$D$169,MATCH($A8,'Zone centroid'!$C$2:$C$169,0)))^2+(INDEX('Station centroid'!$F$2:$F$51,MATCH(AW$1,'Station centroid'!$B$2:$B$51,0))-INDEX('Zone centroid'!$E$2:$E$169,MATCH($A8,'Zone centroid'!$C$2:$C$169,0)))^2)</f>
        <v>16611.472252982254</v>
      </c>
      <c r="AX8">
        <f>SQRT((INDEX('Station centroid'!$E$2:$E$51,MATCH(AX$1,'Station centroid'!$B$2:$B$51,0))-INDEX('Zone centroid'!$D$2:$D$169,MATCH($A8,'Zone centroid'!$C$2:$C$169,0)))^2+(INDEX('Station centroid'!$F$2:$F$51,MATCH(AX$1,'Station centroid'!$B$2:$B$51,0))-INDEX('Zone centroid'!$E$2:$E$169,MATCH($A8,'Zone centroid'!$C$2:$C$169,0)))^2)</f>
        <v>32697.641696692775</v>
      </c>
      <c r="AY8">
        <f>SQRT((INDEX('Station centroid'!$E$2:$E$51,MATCH(AY$1,'Station centroid'!$B$2:$B$51,0))-INDEX('Zone centroid'!$D$2:$D$169,MATCH($A8,'Zone centroid'!$C$2:$C$169,0)))^2+(INDEX('Station centroid'!$F$2:$F$51,MATCH(AY$1,'Station centroid'!$B$2:$B$51,0))-INDEX('Zone centroid'!$E$2:$E$169,MATCH($A8,'Zone centroid'!$C$2:$C$169,0)))^2)</f>
        <v>646886.1143733107</v>
      </c>
    </row>
    <row r="9" spans="1:51" x14ac:dyDescent="0.3">
      <c r="A9">
        <v>512</v>
      </c>
      <c r="B9">
        <f>SQRT((INDEX('Station centroid'!$E$2:$E$51,MATCH(B$1,'Station centroid'!$B$2:$B$51,0))-INDEX('Zone centroid'!$D$2:$D$169,MATCH($A9,'Zone centroid'!$C$2:$C$169,0)))^2+(INDEX('Station centroid'!$F$2:$F$51,MATCH(B$1,'Station centroid'!$B$2:$B$51,0))-INDEX('Zone centroid'!$E$2:$E$169,MATCH($A9,'Zone centroid'!$C$2:$C$169,0)))^2)</f>
        <v>62476.699432608431</v>
      </c>
      <c r="C9">
        <f>SQRT((INDEX('Station centroid'!$E$2:$E$51,MATCH(C$1,'Station centroid'!$B$2:$B$51,0))-INDEX('Zone centroid'!$D$2:$D$169,MATCH($A9,'Zone centroid'!$C$2:$C$169,0)))^2+(INDEX('Station centroid'!$F$2:$F$51,MATCH(C$1,'Station centroid'!$B$2:$B$51,0))-INDEX('Zone centroid'!$E$2:$E$169,MATCH($A9,'Zone centroid'!$C$2:$C$169,0)))^2)</f>
        <v>92636.036296870967</v>
      </c>
      <c r="D9">
        <f>SQRT((INDEX('Station centroid'!$E$2:$E$51,MATCH(D$1,'Station centroid'!$B$2:$B$51,0))-INDEX('Zone centroid'!$D$2:$D$169,MATCH($A9,'Zone centroid'!$C$2:$C$169,0)))^2+(INDEX('Station centroid'!$F$2:$F$51,MATCH(D$1,'Station centroid'!$B$2:$B$51,0))-INDEX('Zone centroid'!$E$2:$E$169,MATCH($A9,'Zone centroid'!$C$2:$C$169,0)))^2)</f>
        <v>140928.98357528338</v>
      </c>
      <c r="E9">
        <f>SQRT((INDEX('Station centroid'!$E$2:$E$51,MATCH(E$1,'Station centroid'!$B$2:$B$51,0))-INDEX('Zone centroid'!$D$2:$D$169,MATCH($A9,'Zone centroid'!$C$2:$C$169,0)))^2+(INDEX('Station centroid'!$F$2:$F$51,MATCH(E$1,'Station centroid'!$B$2:$B$51,0))-INDEX('Zone centroid'!$E$2:$E$169,MATCH($A9,'Zone centroid'!$C$2:$C$169,0)))^2)</f>
        <v>71395.939186899137</v>
      </c>
      <c r="F9">
        <f>SQRT((INDEX('Station centroid'!$E$2:$E$51,MATCH(F$1,'Station centroid'!$B$2:$B$51,0))-INDEX('Zone centroid'!$D$2:$D$169,MATCH($A9,'Zone centroid'!$C$2:$C$169,0)))^2+(INDEX('Station centroid'!$F$2:$F$51,MATCH(F$1,'Station centroid'!$B$2:$B$51,0))-INDEX('Zone centroid'!$E$2:$E$169,MATCH($A9,'Zone centroid'!$C$2:$C$169,0)))^2)</f>
        <v>64208.20862634002</v>
      </c>
      <c r="G9">
        <f>SQRT((INDEX('Station centroid'!$E$2:$E$51,MATCH(G$1,'Station centroid'!$B$2:$B$51,0))-INDEX('Zone centroid'!$D$2:$D$169,MATCH($A9,'Zone centroid'!$C$2:$C$169,0)))^2+(INDEX('Station centroid'!$F$2:$F$51,MATCH(G$1,'Station centroid'!$B$2:$B$51,0))-INDEX('Zone centroid'!$E$2:$E$169,MATCH($A9,'Zone centroid'!$C$2:$C$169,0)))^2)</f>
        <v>646932.92543354142</v>
      </c>
      <c r="H9">
        <f>SQRT((INDEX('Station centroid'!$E$2:$E$51,MATCH(H$1,'Station centroid'!$B$2:$B$51,0))-INDEX('Zone centroid'!$D$2:$D$169,MATCH($A9,'Zone centroid'!$C$2:$C$169,0)))^2+(INDEX('Station centroid'!$F$2:$F$51,MATCH(H$1,'Station centroid'!$B$2:$B$51,0))-INDEX('Zone centroid'!$E$2:$E$169,MATCH($A9,'Zone centroid'!$C$2:$C$169,0)))^2)</f>
        <v>41024.388126152495</v>
      </c>
      <c r="I9">
        <f>SQRT((INDEX('Station centroid'!$E$2:$E$51,MATCH(I$1,'Station centroid'!$B$2:$B$51,0))-INDEX('Zone centroid'!$D$2:$D$169,MATCH($A9,'Zone centroid'!$C$2:$C$169,0)))^2+(INDEX('Station centroid'!$F$2:$F$51,MATCH(I$1,'Station centroid'!$B$2:$B$51,0))-INDEX('Zone centroid'!$E$2:$E$169,MATCH($A9,'Zone centroid'!$C$2:$C$169,0)))^2)</f>
        <v>43401.32344403449</v>
      </c>
      <c r="J9">
        <f>SQRT((INDEX('Station centroid'!$E$2:$E$51,MATCH(J$1,'Station centroid'!$B$2:$B$51,0))-INDEX('Zone centroid'!$D$2:$D$169,MATCH($A9,'Zone centroid'!$C$2:$C$169,0)))^2+(INDEX('Station centroid'!$F$2:$F$51,MATCH(J$1,'Station centroid'!$B$2:$B$51,0))-INDEX('Zone centroid'!$E$2:$E$169,MATCH($A9,'Zone centroid'!$C$2:$C$169,0)))^2)</f>
        <v>646932.92543354142</v>
      </c>
      <c r="K9">
        <f>SQRT((INDEX('Station centroid'!$E$2:$E$51,MATCH(K$1,'Station centroid'!$B$2:$B$51,0))-INDEX('Zone centroid'!$D$2:$D$169,MATCH($A9,'Zone centroid'!$C$2:$C$169,0)))^2+(INDEX('Station centroid'!$F$2:$F$51,MATCH(K$1,'Station centroid'!$B$2:$B$51,0))-INDEX('Zone centroid'!$E$2:$E$169,MATCH($A9,'Zone centroid'!$C$2:$C$169,0)))^2)</f>
        <v>90261.575647025456</v>
      </c>
      <c r="L9">
        <f>SQRT((INDEX('Station centroid'!$E$2:$E$51,MATCH(L$1,'Station centroid'!$B$2:$B$51,0))-INDEX('Zone centroid'!$D$2:$D$169,MATCH($A9,'Zone centroid'!$C$2:$C$169,0)))^2+(INDEX('Station centroid'!$F$2:$F$51,MATCH(L$1,'Station centroid'!$B$2:$B$51,0))-INDEX('Zone centroid'!$E$2:$E$169,MATCH($A9,'Zone centroid'!$C$2:$C$169,0)))^2)</f>
        <v>49260.139391053272</v>
      </c>
      <c r="M9">
        <f>SQRT((INDEX('Station centroid'!$E$2:$E$51,MATCH(M$1,'Station centroid'!$B$2:$B$51,0))-INDEX('Zone centroid'!$D$2:$D$169,MATCH($A9,'Zone centroid'!$C$2:$C$169,0)))^2+(INDEX('Station centroid'!$F$2:$F$51,MATCH(M$1,'Station centroid'!$B$2:$B$51,0))-INDEX('Zone centroid'!$E$2:$E$169,MATCH($A9,'Zone centroid'!$C$2:$C$169,0)))^2)</f>
        <v>52406.872900124486</v>
      </c>
      <c r="N9">
        <f>SQRT((INDEX('Station centroid'!$E$2:$E$51,MATCH(N$1,'Station centroid'!$B$2:$B$51,0))-INDEX('Zone centroid'!$D$2:$D$169,MATCH($A9,'Zone centroid'!$C$2:$C$169,0)))^2+(INDEX('Station centroid'!$F$2:$F$51,MATCH(N$1,'Station centroid'!$B$2:$B$51,0))-INDEX('Zone centroid'!$E$2:$E$169,MATCH($A9,'Zone centroid'!$C$2:$C$169,0)))^2)</f>
        <v>69924.657050228008</v>
      </c>
      <c r="O9">
        <f>SQRT((INDEX('Station centroid'!$E$2:$E$51,MATCH(O$1,'Station centroid'!$B$2:$B$51,0))-INDEX('Zone centroid'!$D$2:$D$169,MATCH($A9,'Zone centroid'!$C$2:$C$169,0)))^2+(INDEX('Station centroid'!$F$2:$F$51,MATCH(O$1,'Station centroid'!$B$2:$B$51,0))-INDEX('Zone centroid'!$E$2:$E$169,MATCH($A9,'Zone centroid'!$C$2:$C$169,0)))^2)</f>
        <v>93761.687968450089</v>
      </c>
      <c r="P9">
        <f>SQRT((INDEX('Station centroid'!$E$2:$E$51,MATCH(P$1,'Station centroid'!$B$2:$B$51,0))-INDEX('Zone centroid'!$D$2:$D$169,MATCH($A9,'Zone centroid'!$C$2:$C$169,0)))^2+(INDEX('Station centroid'!$F$2:$F$51,MATCH(P$1,'Station centroid'!$B$2:$B$51,0))-INDEX('Zone centroid'!$E$2:$E$169,MATCH($A9,'Zone centroid'!$C$2:$C$169,0)))^2)</f>
        <v>96076.062938300092</v>
      </c>
      <c r="Q9">
        <f>SQRT((INDEX('Station centroid'!$E$2:$E$51,MATCH(Q$1,'Station centroid'!$B$2:$B$51,0))-INDEX('Zone centroid'!$D$2:$D$169,MATCH($A9,'Zone centroid'!$C$2:$C$169,0)))^2+(INDEX('Station centroid'!$F$2:$F$51,MATCH(Q$1,'Station centroid'!$B$2:$B$51,0))-INDEX('Zone centroid'!$E$2:$E$169,MATCH($A9,'Zone centroid'!$C$2:$C$169,0)))^2)</f>
        <v>80765.94860313661</v>
      </c>
      <c r="R9">
        <f>SQRT((INDEX('Station centroid'!$E$2:$E$51,MATCH(R$1,'Station centroid'!$B$2:$B$51,0))-INDEX('Zone centroid'!$D$2:$D$169,MATCH($A9,'Zone centroid'!$C$2:$C$169,0)))^2+(INDEX('Station centroid'!$F$2:$F$51,MATCH(R$1,'Station centroid'!$B$2:$B$51,0))-INDEX('Zone centroid'!$E$2:$E$169,MATCH($A9,'Zone centroid'!$C$2:$C$169,0)))^2)</f>
        <v>78035.772395332227</v>
      </c>
      <c r="S9">
        <f>SQRT((INDEX('Station centroid'!$E$2:$E$51,MATCH(S$1,'Station centroid'!$B$2:$B$51,0))-INDEX('Zone centroid'!$D$2:$D$169,MATCH($A9,'Zone centroid'!$C$2:$C$169,0)))^2+(INDEX('Station centroid'!$F$2:$F$51,MATCH(S$1,'Station centroid'!$B$2:$B$51,0))-INDEX('Zone centroid'!$E$2:$E$169,MATCH($A9,'Zone centroid'!$C$2:$C$169,0)))^2)</f>
        <v>74694.298868829399</v>
      </c>
      <c r="T9">
        <f>SQRT((INDEX('Station centroid'!$E$2:$E$51,MATCH(T$1,'Station centroid'!$B$2:$B$51,0))-INDEX('Zone centroid'!$D$2:$D$169,MATCH($A9,'Zone centroid'!$C$2:$C$169,0)))^2+(INDEX('Station centroid'!$F$2:$F$51,MATCH(T$1,'Station centroid'!$B$2:$B$51,0))-INDEX('Zone centroid'!$E$2:$E$169,MATCH($A9,'Zone centroid'!$C$2:$C$169,0)))^2)</f>
        <v>67818.841075586039</v>
      </c>
      <c r="U9">
        <f>SQRT((INDEX('Station centroid'!$E$2:$E$51,MATCH(U$1,'Station centroid'!$B$2:$B$51,0))-INDEX('Zone centroid'!$D$2:$D$169,MATCH($A9,'Zone centroid'!$C$2:$C$169,0)))^2+(INDEX('Station centroid'!$F$2:$F$51,MATCH(U$1,'Station centroid'!$B$2:$B$51,0))-INDEX('Zone centroid'!$E$2:$E$169,MATCH($A9,'Zone centroid'!$C$2:$C$169,0)))^2)</f>
        <v>66477.153914156064</v>
      </c>
      <c r="V9">
        <f>SQRT((INDEX('Station centroid'!$E$2:$E$51,MATCH(V$1,'Station centroid'!$B$2:$B$51,0))-INDEX('Zone centroid'!$D$2:$D$169,MATCH($A9,'Zone centroid'!$C$2:$C$169,0)))^2+(INDEX('Station centroid'!$F$2:$F$51,MATCH(V$1,'Station centroid'!$B$2:$B$51,0))-INDEX('Zone centroid'!$E$2:$E$169,MATCH($A9,'Zone centroid'!$C$2:$C$169,0)))^2)</f>
        <v>63018.970351008633</v>
      </c>
      <c r="W9">
        <f>SQRT((INDEX('Station centroid'!$E$2:$E$51,MATCH(W$1,'Station centroid'!$B$2:$B$51,0))-INDEX('Zone centroid'!$D$2:$D$169,MATCH($A9,'Zone centroid'!$C$2:$C$169,0)))^2+(INDEX('Station centroid'!$F$2:$F$51,MATCH(W$1,'Station centroid'!$B$2:$B$51,0))-INDEX('Zone centroid'!$E$2:$E$169,MATCH($A9,'Zone centroid'!$C$2:$C$169,0)))^2)</f>
        <v>77337.278616977521</v>
      </c>
      <c r="X9">
        <f>SQRT((INDEX('Station centroid'!$E$2:$E$51,MATCH(X$1,'Station centroid'!$B$2:$B$51,0))-INDEX('Zone centroid'!$D$2:$D$169,MATCH($A9,'Zone centroid'!$C$2:$C$169,0)))^2+(INDEX('Station centroid'!$F$2:$F$51,MATCH(X$1,'Station centroid'!$B$2:$B$51,0))-INDEX('Zone centroid'!$E$2:$E$169,MATCH($A9,'Zone centroid'!$C$2:$C$169,0)))^2)</f>
        <v>60269.379164568265</v>
      </c>
      <c r="Y9">
        <f>SQRT((INDEX('Station centroid'!$E$2:$E$51,MATCH(Y$1,'Station centroid'!$B$2:$B$51,0))-INDEX('Zone centroid'!$D$2:$D$169,MATCH($A9,'Zone centroid'!$C$2:$C$169,0)))^2+(INDEX('Station centroid'!$F$2:$F$51,MATCH(Y$1,'Station centroid'!$B$2:$B$51,0))-INDEX('Zone centroid'!$E$2:$E$169,MATCH($A9,'Zone centroid'!$C$2:$C$169,0)))^2)</f>
        <v>58291.66216544187</v>
      </c>
      <c r="Z9">
        <f>SQRT((INDEX('Station centroid'!$E$2:$E$51,MATCH(Z$1,'Station centroid'!$B$2:$B$51,0))-INDEX('Zone centroid'!$D$2:$D$169,MATCH($A9,'Zone centroid'!$C$2:$C$169,0)))^2+(INDEX('Station centroid'!$F$2:$F$51,MATCH(Z$1,'Station centroid'!$B$2:$B$51,0))-INDEX('Zone centroid'!$E$2:$E$169,MATCH($A9,'Zone centroid'!$C$2:$C$169,0)))^2)</f>
        <v>36114.596646925158</v>
      </c>
      <c r="AA9">
        <f>SQRT((INDEX('Station centroid'!$E$2:$E$51,MATCH(AA$1,'Station centroid'!$B$2:$B$51,0))-INDEX('Zone centroid'!$D$2:$D$169,MATCH($A9,'Zone centroid'!$C$2:$C$169,0)))^2+(INDEX('Station centroid'!$F$2:$F$51,MATCH(AA$1,'Station centroid'!$B$2:$B$51,0))-INDEX('Zone centroid'!$E$2:$E$169,MATCH($A9,'Zone centroid'!$C$2:$C$169,0)))^2)</f>
        <v>64464.892666126412</v>
      </c>
      <c r="AB9">
        <f>SQRT((INDEX('Station centroid'!$E$2:$E$51,MATCH(AB$1,'Station centroid'!$B$2:$B$51,0))-INDEX('Zone centroid'!$D$2:$D$169,MATCH($A9,'Zone centroid'!$C$2:$C$169,0)))^2+(INDEX('Station centroid'!$F$2:$F$51,MATCH(AB$1,'Station centroid'!$B$2:$B$51,0))-INDEX('Zone centroid'!$E$2:$E$169,MATCH($A9,'Zone centroid'!$C$2:$C$169,0)))^2)</f>
        <v>646932.92543354142</v>
      </c>
      <c r="AC9">
        <f>SQRT((INDEX('Station centroid'!$E$2:$E$51,MATCH(AC$1,'Station centroid'!$B$2:$B$51,0))-INDEX('Zone centroid'!$D$2:$D$169,MATCH($A9,'Zone centroid'!$C$2:$C$169,0)))^2+(INDEX('Station centroid'!$F$2:$F$51,MATCH(AC$1,'Station centroid'!$B$2:$B$51,0))-INDEX('Zone centroid'!$E$2:$E$169,MATCH($A9,'Zone centroid'!$C$2:$C$169,0)))^2)</f>
        <v>48457.417985534463</v>
      </c>
      <c r="AD9">
        <f>SQRT((INDEX('Station centroid'!$E$2:$E$51,MATCH(AD$1,'Station centroid'!$B$2:$B$51,0))-INDEX('Zone centroid'!$D$2:$D$169,MATCH($A9,'Zone centroid'!$C$2:$C$169,0)))^2+(INDEX('Station centroid'!$F$2:$F$51,MATCH(AD$1,'Station centroid'!$B$2:$B$51,0))-INDEX('Zone centroid'!$E$2:$E$169,MATCH($A9,'Zone centroid'!$C$2:$C$169,0)))^2)</f>
        <v>137355.81865258748</v>
      </c>
      <c r="AE9">
        <f>SQRT((INDEX('Station centroid'!$E$2:$E$51,MATCH(AE$1,'Station centroid'!$B$2:$B$51,0))-INDEX('Zone centroid'!$D$2:$D$169,MATCH($A9,'Zone centroid'!$C$2:$C$169,0)))^2+(INDEX('Station centroid'!$F$2:$F$51,MATCH(AE$1,'Station centroid'!$B$2:$B$51,0))-INDEX('Zone centroid'!$E$2:$E$169,MATCH($A9,'Zone centroid'!$C$2:$C$169,0)))^2)</f>
        <v>88524.064487095282</v>
      </c>
      <c r="AF9">
        <f>SQRT((INDEX('Station centroid'!$E$2:$E$51,MATCH(AF$1,'Station centroid'!$B$2:$B$51,0))-INDEX('Zone centroid'!$D$2:$D$169,MATCH($A9,'Zone centroid'!$C$2:$C$169,0)))^2+(INDEX('Station centroid'!$F$2:$F$51,MATCH(AF$1,'Station centroid'!$B$2:$B$51,0))-INDEX('Zone centroid'!$E$2:$E$169,MATCH($A9,'Zone centroid'!$C$2:$C$169,0)))^2)</f>
        <v>85990.222630895063</v>
      </c>
      <c r="AG9">
        <f>SQRT((INDEX('Station centroid'!$E$2:$E$51,MATCH(AG$1,'Station centroid'!$B$2:$B$51,0))-INDEX('Zone centroid'!$D$2:$D$169,MATCH($A9,'Zone centroid'!$C$2:$C$169,0)))^2+(INDEX('Station centroid'!$F$2:$F$51,MATCH(AG$1,'Station centroid'!$B$2:$B$51,0))-INDEX('Zone centroid'!$E$2:$E$169,MATCH($A9,'Zone centroid'!$C$2:$C$169,0)))^2)</f>
        <v>63104.937055698734</v>
      </c>
      <c r="AH9">
        <f>SQRT((INDEX('Station centroid'!$E$2:$E$51,MATCH(AH$1,'Station centroid'!$B$2:$B$51,0))-INDEX('Zone centroid'!$D$2:$D$169,MATCH($A9,'Zone centroid'!$C$2:$C$169,0)))^2+(INDEX('Station centroid'!$F$2:$F$51,MATCH(AH$1,'Station centroid'!$B$2:$B$51,0))-INDEX('Zone centroid'!$E$2:$E$169,MATCH($A9,'Zone centroid'!$C$2:$C$169,0)))^2)</f>
        <v>112827.83360859146</v>
      </c>
      <c r="AI9">
        <f>SQRT((INDEX('Station centroid'!$E$2:$E$51,MATCH(AI$1,'Station centroid'!$B$2:$B$51,0))-INDEX('Zone centroid'!$D$2:$D$169,MATCH($A9,'Zone centroid'!$C$2:$C$169,0)))^2+(INDEX('Station centroid'!$F$2:$F$51,MATCH(AI$1,'Station centroid'!$B$2:$B$51,0))-INDEX('Zone centroid'!$E$2:$E$169,MATCH($A9,'Zone centroid'!$C$2:$C$169,0)))^2)</f>
        <v>67470.391968199605</v>
      </c>
      <c r="AJ9">
        <f>SQRT((INDEX('Station centroid'!$E$2:$E$51,MATCH(AJ$1,'Station centroid'!$B$2:$B$51,0))-INDEX('Zone centroid'!$D$2:$D$169,MATCH($A9,'Zone centroid'!$C$2:$C$169,0)))^2+(INDEX('Station centroid'!$F$2:$F$51,MATCH(AJ$1,'Station centroid'!$B$2:$B$51,0))-INDEX('Zone centroid'!$E$2:$E$169,MATCH($A9,'Zone centroid'!$C$2:$C$169,0)))^2)</f>
        <v>64951.905131166837</v>
      </c>
      <c r="AK9">
        <f>SQRT((INDEX('Station centroid'!$E$2:$E$51,MATCH(AK$1,'Station centroid'!$B$2:$B$51,0))-INDEX('Zone centroid'!$D$2:$D$169,MATCH($A9,'Zone centroid'!$C$2:$C$169,0)))^2+(INDEX('Station centroid'!$F$2:$F$51,MATCH(AK$1,'Station centroid'!$B$2:$B$51,0))-INDEX('Zone centroid'!$E$2:$E$169,MATCH($A9,'Zone centroid'!$C$2:$C$169,0)))^2)</f>
        <v>67138.486947093144</v>
      </c>
      <c r="AL9">
        <f>SQRT((INDEX('Station centroid'!$E$2:$E$51,MATCH(AL$1,'Station centroid'!$B$2:$B$51,0))-INDEX('Zone centroid'!$D$2:$D$169,MATCH($A9,'Zone centroid'!$C$2:$C$169,0)))^2+(INDEX('Station centroid'!$F$2:$F$51,MATCH(AL$1,'Station centroid'!$B$2:$B$51,0))-INDEX('Zone centroid'!$E$2:$E$169,MATCH($A9,'Zone centroid'!$C$2:$C$169,0)))^2)</f>
        <v>29966.66572220538</v>
      </c>
      <c r="AM9">
        <f>SQRT((INDEX('Station centroid'!$E$2:$E$51,MATCH(AM$1,'Station centroid'!$B$2:$B$51,0))-INDEX('Zone centroid'!$D$2:$D$169,MATCH($A9,'Zone centroid'!$C$2:$C$169,0)))^2+(INDEX('Station centroid'!$F$2:$F$51,MATCH(AM$1,'Station centroid'!$B$2:$B$51,0))-INDEX('Zone centroid'!$E$2:$E$169,MATCH($A9,'Zone centroid'!$C$2:$C$169,0)))^2)</f>
        <v>84801.111465947833</v>
      </c>
      <c r="AN9">
        <f>SQRT((INDEX('Station centroid'!$E$2:$E$51,MATCH(AN$1,'Station centroid'!$B$2:$B$51,0))-INDEX('Zone centroid'!$D$2:$D$169,MATCH($A9,'Zone centroid'!$C$2:$C$169,0)))^2+(INDEX('Station centroid'!$F$2:$F$51,MATCH(AN$1,'Station centroid'!$B$2:$B$51,0))-INDEX('Zone centroid'!$E$2:$E$169,MATCH($A9,'Zone centroid'!$C$2:$C$169,0)))^2)</f>
        <v>49219.690269228602</v>
      </c>
      <c r="AO9">
        <f>SQRT((INDEX('Station centroid'!$E$2:$E$51,MATCH(AO$1,'Station centroid'!$B$2:$B$51,0))-INDEX('Zone centroid'!$D$2:$D$169,MATCH($A9,'Zone centroid'!$C$2:$C$169,0)))^2+(INDEX('Station centroid'!$F$2:$F$51,MATCH(AO$1,'Station centroid'!$B$2:$B$51,0))-INDEX('Zone centroid'!$E$2:$E$169,MATCH($A9,'Zone centroid'!$C$2:$C$169,0)))^2)</f>
        <v>47453.811448154534</v>
      </c>
      <c r="AP9">
        <f>SQRT((INDEX('Station centroid'!$E$2:$E$51,MATCH(AP$1,'Station centroid'!$B$2:$B$51,0))-INDEX('Zone centroid'!$D$2:$D$169,MATCH($A9,'Zone centroid'!$C$2:$C$169,0)))^2+(INDEX('Station centroid'!$F$2:$F$51,MATCH(AP$1,'Station centroid'!$B$2:$B$51,0))-INDEX('Zone centroid'!$E$2:$E$169,MATCH($A9,'Zone centroid'!$C$2:$C$169,0)))^2)</f>
        <v>51923.53988570597</v>
      </c>
      <c r="AQ9">
        <f>SQRT((INDEX('Station centroid'!$E$2:$E$51,MATCH(AQ$1,'Station centroid'!$B$2:$B$51,0))-INDEX('Zone centroid'!$D$2:$D$169,MATCH($A9,'Zone centroid'!$C$2:$C$169,0)))^2+(INDEX('Station centroid'!$F$2:$F$51,MATCH(AQ$1,'Station centroid'!$B$2:$B$51,0))-INDEX('Zone centroid'!$E$2:$E$169,MATCH($A9,'Zone centroid'!$C$2:$C$169,0)))^2)</f>
        <v>56045.657232333346</v>
      </c>
      <c r="AR9">
        <f>SQRT((INDEX('Station centroid'!$E$2:$E$51,MATCH(AR$1,'Station centroid'!$B$2:$B$51,0))-INDEX('Zone centroid'!$D$2:$D$169,MATCH($A9,'Zone centroid'!$C$2:$C$169,0)))^2+(INDEX('Station centroid'!$F$2:$F$51,MATCH(AR$1,'Station centroid'!$B$2:$B$51,0))-INDEX('Zone centroid'!$E$2:$E$169,MATCH($A9,'Zone centroid'!$C$2:$C$169,0)))^2)</f>
        <v>35558.53781473585</v>
      </c>
      <c r="AS9">
        <f>SQRT((INDEX('Station centroid'!$E$2:$E$51,MATCH(AS$1,'Station centroid'!$B$2:$B$51,0))-INDEX('Zone centroid'!$D$2:$D$169,MATCH($A9,'Zone centroid'!$C$2:$C$169,0)))^2+(INDEX('Station centroid'!$F$2:$F$51,MATCH(AS$1,'Station centroid'!$B$2:$B$51,0))-INDEX('Zone centroid'!$E$2:$E$169,MATCH($A9,'Zone centroid'!$C$2:$C$169,0)))^2)</f>
        <v>124621.63754011139</v>
      </c>
      <c r="AT9">
        <f>SQRT((INDEX('Station centroid'!$E$2:$E$51,MATCH(AT$1,'Station centroid'!$B$2:$B$51,0))-INDEX('Zone centroid'!$D$2:$D$169,MATCH($A9,'Zone centroid'!$C$2:$C$169,0)))^2+(INDEX('Station centroid'!$F$2:$F$51,MATCH(AT$1,'Station centroid'!$B$2:$B$51,0))-INDEX('Zone centroid'!$E$2:$E$169,MATCH($A9,'Zone centroid'!$C$2:$C$169,0)))^2)</f>
        <v>106226.92117642354</v>
      </c>
      <c r="AU9">
        <f>SQRT((INDEX('Station centroid'!$E$2:$E$51,MATCH(AU$1,'Station centroid'!$B$2:$B$51,0))-INDEX('Zone centroid'!$D$2:$D$169,MATCH($A9,'Zone centroid'!$C$2:$C$169,0)))^2+(INDEX('Station centroid'!$F$2:$F$51,MATCH(AU$1,'Station centroid'!$B$2:$B$51,0))-INDEX('Zone centroid'!$E$2:$E$169,MATCH($A9,'Zone centroid'!$C$2:$C$169,0)))^2)</f>
        <v>461.74845370611678</v>
      </c>
      <c r="AV9">
        <f>SQRT((INDEX('Station centroid'!$E$2:$E$51,MATCH(AV$1,'Station centroid'!$B$2:$B$51,0))-INDEX('Zone centroid'!$D$2:$D$169,MATCH($A9,'Zone centroid'!$C$2:$C$169,0)))^2+(INDEX('Station centroid'!$F$2:$F$51,MATCH(AV$1,'Station centroid'!$B$2:$B$51,0))-INDEX('Zone centroid'!$E$2:$E$169,MATCH($A9,'Zone centroid'!$C$2:$C$169,0)))^2)</f>
        <v>8648.6550303500826</v>
      </c>
      <c r="AW9">
        <f>SQRT((INDEX('Station centroid'!$E$2:$E$51,MATCH(AW$1,'Station centroid'!$B$2:$B$51,0))-INDEX('Zone centroid'!$D$2:$D$169,MATCH($A9,'Zone centroid'!$C$2:$C$169,0)))^2+(INDEX('Station centroid'!$F$2:$F$51,MATCH(AW$1,'Station centroid'!$B$2:$B$51,0))-INDEX('Zone centroid'!$E$2:$E$169,MATCH($A9,'Zone centroid'!$C$2:$C$169,0)))^2)</f>
        <v>16441.635990727911</v>
      </c>
      <c r="AX9">
        <f>SQRT((INDEX('Station centroid'!$E$2:$E$51,MATCH(AX$1,'Station centroid'!$B$2:$B$51,0))-INDEX('Zone centroid'!$D$2:$D$169,MATCH($A9,'Zone centroid'!$C$2:$C$169,0)))^2+(INDEX('Station centroid'!$F$2:$F$51,MATCH(AX$1,'Station centroid'!$B$2:$B$51,0))-INDEX('Zone centroid'!$E$2:$E$169,MATCH($A9,'Zone centroid'!$C$2:$C$169,0)))^2)</f>
        <v>32532.374581104617</v>
      </c>
      <c r="AY9">
        <f>SQRT((INDEX('Station centroid'!$E$2:$E$51,MATCH(AY$1,'Station centroid'!$B$2:$B$51,0))-INDEX('Zone centroid'!$D$2:$D$169,MATCH($A9,'Zone centroid'!$C$2:$C$169,0)))^2+(INDEX('Station centroid'!$F$2:$F$51,MATCH(AY$1,'Station centroid'!$B$2:$B$51,0))-INDEX('Zone centroid'!$E$2:$E$169,MATCH($A9,'Zone centroid'!$C$2:$C$169,0)))^2)</f>
        <v>646932.92543354142</v>
      </c>
    </row>
    <row r="10" spans="1:51" x14ac:dyDescent="0.3">
      <c r="A10">
        <v>513</v>
      </c>
      <c r="B10">
        <f>SQRT((INDEX('Station centroid'!$E$2:$E$51,MATCH(B$1,'Station centroid'!$B$2:$B$51,0))-INDEX('Zone centroid'!$D$2:$D$169,MATCH($A10,'Zone centroid'!$C$2:$C$169,0)))^2+(INDEX('Station centroid'!$F$2:$F$51,MATCH(B$1,'Station centroid'!$B$2:$B$51,0))-INDEX('Zone centroid'!$E$2:$E$169,MATCH($A10,'Zone centroid'!$C$2:$C$169,0)))^2)</f>
        <v>62425.335811611731</v>
      </c>
      <c r="C10">
        <f>SQRT((INDEX('Station centroid'!$E$2:$E$51,MATCH(C$1,'Station centroid'!$B$2:$B$51,0))-INDEX('Zone centroid'!$D$2:$D$169,MATCH($A10,'Zone centroid'!$C$2:$C$169,0)))^2+(INDEX('Station centroid'!$F$2:$F$51,MATCH(C$1,'Station centroid'!$B$2:$B$51,0))-INDEX('Zone centroid'!$E$2:$E$169,MATCH($A10,'Zone centroid'!$C$2:$C$169,0)))^2)</f>
        <v>92340.437179142697</v>
      </c>
      <c r="D10">
        <f>SQRT((INDEX('Station centroid'!$E$2:$E$51,MATCH(D$1,'Station centroid'!$B$2:$B$51,0))-INDEX('Zone centroid'!$D$2:$D$169,MATCH($A10,'Zone centroid'!$C$2:$C$169,0)))^2+(INDEX('Station centroid'!$F$2:$F$51,MATCH(D$1,'Station centroid'!$B$2:$B$51,0))-INDEX('Zone centroid'!$E$2:$E$169,MATCH($A10,'Zone centroid'!$C$2:$C$169,0)))^2)</f>
        <v>140561.98340896622</v>
      </c>
      <c r="E10">
        <f>SQRT((INDEX('Station centroid'!$E$2:$E$51,MATCH(E$1,'Station centroid'!$B$2:$B$51,0))-INDEX('Zone centroid'!$D$2:$D$169,MATCH($A10,'Zone centroid'!$C$2:$C$169,0)))^2+(INDEX('Station centroid'!$F$2:$F$51,MATCH(E$1,'Station centroid'!$B$2:$B$51,0))-INDEX('Zone centroid'!$E$2:$E$169,MATCH($A10,'Zone centroid'!$C$2:$C$169,0)))^2)</f>
        <v>71350.901662693796</v>
      </c>
      <c r="F10">
        <f>SQRT((INDEX('Station centroid'!$E$2:$E$51,MATCH(F$1,'Station centroid'!$B$2:$B$51,0))-INDEX('Zone centroid'!$D$2:$D$169,MATCH($A10,'Zone centroid'!$C$2:$C$169,0)))^2+(INDEX('Station centroid'!$F$2:$F$51,MATCH(F$1,'Station centroid'!$B$2:$B$51,0))-INDEX('Zone centroid'!$E$2:$E$169,MATCH($A10,'Zone centroid'!$C$2:$C$169,0)))^2)</f>
        <v>63989.15268515129</v>
      </c>
      <c r="G10">
        <f>SQRT((INDEX('Station centroid'!$E$2:$E$51,MATCH(G$1,'Station centroid'!$B$2:$B$51,0))-INDEX('Zone centroid'!$D$2:$D$169,MATCH($A10,'Zone centroid'!$C$2:$C$169,0)))^2+(INDEX('Station centroid'!$F$2:$F$51,MATCH(G$1,'Station centroid'!$B$2:$B$51,0))-INDEX('Zone centroid'!$E$2:$E$169,MATCH($A10,'Zone centroid'!$C$2:$C$169,0)))^2)</f>
        <v>646736.17241113086</v>
      </c>
      <c r="H10">
        <f>SQRT((INDEX('Station centroid'!$E$2:$E$51,MATCH(H$1,'Station centroid'!$B$2:$B$51,0))-INDEX('Zone centroid'!$D$2:$D$169,MATCH($A10,'Zone centroid'!$C$2:$C$169,0)))^2+(INDEX('Station centroid'!$F$2:$F$51,MATCH(H$1,'Station centroid'!$B$2:$B$51,0))-INDEX('Zone centroid'!$E$2:$E$169,MATCH($A10,'Zone centroid'!$C$2:$C$169,0)))^2)</f>
        <v>40656.811423981613</v>
      </c>
      <c r="I10">
        <f>SQRT((INDEX('Station centroid'!$E$2:$E$51,MATCH(I$1,'Station centroid'!$B$2:$B$51,0))-INDEX('Zone centroid'!$D$2:$D$169,MATCH($A10,'Zone centroid'!$C$2:$C$169,0)))^2+(INDEX('Station centroid'!$F$2:$F$51,MATCH(I$1,'Station centroid'!$B$2:$B$51,0))-INDEX('Zone centroid'!$E$2:$E$169,MATCH($A10,'Zone centroid'!$C$2:$C$169,0)))^2)</f>
        <v>43102.179883779638</v>
      </c>
      <c r="J10">
        <f>SQRT((INDEX('Station centroid'!$E$2:$E$51,MATCH(J$1,'Station centroid'!$B$2:$B$51,0))-INDEX('Zone centroid'!$D$2:$D$169,MATCH($A10,'Zone centroid'!$C$2:$C$169,0)))^2+(INDEX('Station centroid'!$F$2:$F$51,MATCH(J$1,'Station centroid'!$B$2:$B$51,0))-INDEX('Zone centroid'!$E$2:$E$169,MATCH($A10,'Zone centroid'!$C$2:$C$169,0)))^2)</f>
        <v>646736.17241113086</v>
      </c>
      <c r="K10">
        <f>SQRT((INDEX('Station centroid'!$E$2:$E$51,MATCH(K$1,'Station centroid'!$B$2:$B$51,0))-INDEX('Zone centroid'!$D$2:$D$169,MATCH($A10,'Zone centroid'!$C$2:$C$169,0)))^2+(INDEX('Station centroid'!$F$2:$F$51,MATCH(K$1,'Station centroid'!$B$2:$B$51,0))-INDEX('Zone centroid'!$E$2:$E$169,MATCH($A10,'Zone centroid'!$C$2:$C$169,0)))^2)</f>
        <v>90229.691334636067</v>
      </c>
      <c r="L10">
        <f>SQRT((INDEX('Station centroid'!$E$2:$E$51,MATCH(L$1,'Station centroid'!$B$2:$B$51,0))-INDEX('Zone centroid'!$D$2:$D$169,MATCH($A10,'Zone centroid'!$C$2:$C$169,0)))^2+(INDEX('Station centroid'!$F$2:$F$51,MATCH(L$1,'Station centroid'!$B$2:$B$51,0))-INDEX('Zone centroid'!$E$2:$E$169,MATCH($A10,'Zone centroid'!$C$2:$C$169,0)))^2)</f>
        <v>49087.990985433476</v>
      </c>
      <c r="M10">
        <f>SQRT((INDEX('Station centroid'!$E$2:$E$51,MATCH(M$1,'Station centroid'!$B$2:$B$51,0))-INDEX('Zone centroid'!$D$2:$D$169,MATCH($A10,'Zone centroid'!$C$2:$C$169,0)))^2+(INDEX('Station centroid'!$F$2:$F$51,MATCH(M$1,'Station centroid'!$B$2:$B$51,0))-INDEX('Zone centroid'!$E$2:$E$169,MATCH($A10,'Zone centroid'!$C$2:$C$169,0)))^2)</f>
        <v>52289.621901385006</v>
      </c>
      <c r="N10">
        <f>SQRT((INDEX('Station centroid'!$E$2:$E$51,MATCH(N$1,'Station centroid'!$B$2:$B$51,0))-INDEX('Zone centroid'!$D$2:$D$169,MATCH($A10,'Zone centroid'!$C$2:$C$169,0)))^2+(INDEX('Station centroid'!$F$2:$F$51,MATCH(N$1,'Station centroid'!$B$2:$B$51,0))-INDEX('Zone centroid'!$E$2:$E$169,MATCH($A10,'Zone centroid'!$C$2:$C$169,0)))^2)</f>
        <v>69880.38491903148</v>
      </c>
      <c r="O10">
        <f>SQRT((INDEX('Station centroid'!$E$2:$E$51,MATCH(O$1,'Station centroid'!$B$2:$B$51,0))-INDEX('Zone centroid'!$D$2:$D$169,MATCH($A10,'Zone centroid'!$C$2:$C$169,0)))^2+(INDEX('Station centroid'!$F$2:$F$51,MATCH(O$1,'Station centroid'!$B$2:$B$51,0))-INDEX('Zone centroid'!$E$2:$E$169,MATCH($A10,'Zone centroid'!$C$2:$C$169,0)))^2)</f>
        <v>93671.680872251876</v>
      </c>
      <c r="P10">
        <f>SQRT((INDEX('Station centroid'!$E$2:$E$51,MATCH(P$1,'Station centroid'!$B$2:$B$51,0))-INDEX('Zone centroid'!$D$2:$D$169,MATCH($A10,'Zone centroid'!$C$2:$C$169,0)))^2+(INDEX('Station centroid'!$F$2:$F$51,MATCH(P$1,'Station centroid'!$B$2:$B$51,0))-INDEX('Zone centroid'!$E$2:$E$169,MATCH($A10,'Zone centroid'!$C$2:$C$169,0)))^2)</f>
        <v>95987.582927502663</v>
      </c>
      <c r="Q10">
        <f>SQRT((INDEX('Station centroid'!$E$2:$E$51,MATCH(Q$1,'Station centroid'!$B$2:$B$51,0))-INDEX('Zone centroid'!$D$2:$D$169,MATCH($A10,'Zone centroid'!$C$2:$C$169,0)))^2+(INDEX('Station centroid'!$F$2:$F$51,MATCH(Q$1,'Station centroid'!$B$2:$B$51,0))-INDEX('Zone centroid'!$E$2:$E$169,MATCH($A10,'Zone centroid'!$C$2:$C$169,0)))^2)</f>
        <v>80701.378992830752</v>
      </c>
      <c r="R10">
        <f>SQRT((INDEX('Station centroid'!$E$2:$E$51,MATCH(R$1,'Station centroid'!$B$2:$B$51,0))-INDEX('Zone centroid'!$D$2:$D$169,MATCH($A10,'Zone centroid'!$C$2:$C$169,0)))^2+(INDEX('Station centroid'!$F$2:$F$51,MATCH(R$1,'Station centroid'!$B$2:$B$51,0))-INDEX('Zone centroid'!$E$2:$E$169,MATCH($A10,'Zone centroid'!$C$2:$C$169,0)))^2)</f>
        <v>78005.654674492005</v>
      </c>
      <c r="S10">
        <f>SQRT((INDEX('Station centroid'!$E$2:$E$51,MATCH(S$1,'Station centroid'!$B$2:$B$51,0))-INDEX('Zone centroid'!$D$2:$D$169,MATCH($A10,'Zone centroid'!$C$2:$C$169,0)))^2+(INDEX('Station centroid'!$F$2:$F$51,MATCH(S$1,'Station centroid'!$B$2:$B$51,0))-INDEX('Zone centroid'!$E$2:$E$169,MATCH($A10,'Zone centroid'!$C$2:$C$169,0)))^2)</f>
        <v>74654.257917589726</v>
      </c>
      <c r="T10">
        <f>SQRT((INDEX('Station centroid'!$E$2:$E$51,MATCH(T$1,'Station centroid'!$B$2:$B$51,0))-INDEX('Zone centroid'!$D$2:$D$169,MATCH($A10,'Zone centroid'!$C$2:$C$169,0)))^2+(INDEX('Station centroid'!$F$2:$F$51,MATCH(T$1,'Station centroid'!$B$2:$B$51,0))-INDEX('Zone centroid'!$E$2:$E$169,MATCH($A10,'Zone centroid'!$C$2:$C$169,0)))^2)</f>
        <v>67828.799660878532</v>
      </c>
      <c r="U10">
        <f>SQRT((INDEX('Station centroid'!$E$2:$E$51,MATCH(U$1,'Station centroid'!$B$2:$B$51,0))-INDEX('Zone centroid'!$D$2:$D$169,MATCH($A10,'Zone centroid'!$C$2:$C$169,0)))^2+(INDEX('Station centroid'!$F$2:$F$51,MATCH(U$1,'Station centroid'!$B$2:$B$51,0))-INDEX('Zone centroid'!$E$2:$E$169,MATCH($A10,'Zone centroid'!$C$2:$C$169,0)))^2)</f>
        <v>66549.586044741067</v>
      </c>
      <c r="V10">
        <f>SQRT((INDEX('Station centroid'!$E$2:$E$51,MATCH(V$1,'Station centroid'!$B$2:$B$51,0))-INDEX('Zone centroid'!$D$2:$D$169,MATCH($A10,'Zone centroid'!$C$2:$C$169,0)))^2+(INDEX('Station centroid'!$F$2:$F$51,MATCH(V$1,'Station centroid'!$B$2:$B$51,0))-INDEX('Zone centroid'!$E$2:$E$169,MATCH($A10,'Zone centroid'!$C$2:$C$169,0)))^2)</f>
        <v>63166.227693137618</v>
      </c>
      <c r="W10">
        <f>SQRT((INDEX('Station centroid'!$E$2:$E$51,MATCH(W$1,'Station centroid'!$B$2:$B$51,0))-INDEX('Zone centroid'!$D$2:$D$169,MATCH($A10,'Zone centroid'!$C$2:$C$169,0)))^2+(INDEX('Station centroid'!$F$2:$F$51,MATCH(W$1,'Station centroid'!$B$2:$B$51,0))-INDEX('Zone centroid'!$E$2:$E$169,MATCH($A10,'Zone centroid'!$C$2:$C$169,0)))^2)</f>
        <v>77276.151076512659</v>
      </c>
      <c r="X10">
        <f>SQRT((INDEX('Station centroid'!$E$2:$E$51,MATCH(X$1,'Station centroid'!$B$2:$B$51,0))-INDEX('Zone centroid'!$D$2:$D$169,MATCH($A10,'Zone centroid'!$C$2:$C$169,0)))^2+(INDEX('Station centroid'!$F$2:$F$51,MATCH(X$1,'Station centroid'!$B$2:$B$51,0))-INDEX('Zone centroid'!$E$2:$E$169,MATCH($A10,'Zone centroid'!$C$2:$C$169,0)))^2)</f>
        <v>60425.438700124425</v>
      </c>
      <c r="Y10">
        <f>SQRT((INDEX('Station centroid'!$E$2:$E$51,MATCH(Y$1,'Station centroid'!$B$2:$B$51,0))-INDEX('Zone centroid'!$D$2:$D$169,MATCH($A10,'Zone centroid'!$C$2:$C$169,0)))^2+(INDEX('Station centroid'!$F$2:$F$51,MATCH(Y$1,'Station centroid'!$B$2:$B$51,0))-INDEX('Zone centroid'!$E$2:$E$169,MATCH($A10,'Zone centroid'!$C$2:$C$169,0)))^2)</f>
        <v>58455.828506060941</v>
      </c>
      <c r="Z10">
        <f>SQRT((INDEX('Station centroid'!$E$2:$E$51,MATCH(Z$1,'Station centroid'!$B$2:$B$51,0))-INDEX('Zone centroid'!$D$2:$D$169,MATCH($A10,'Zone centroid'!$C$2:$C$169,0)))^2+(INDEX('Station centroid'!$F$2:$F$51,MATCH(Z$1,'Station centroid'!$B$2:$B$51,0))-INDEX('Zone centroid'!$E$2:$E$169,MATCH($A10,'Zone centroid'!$C$2:$C$169,0)))^2)</f>
        <v>35788.023943354267</v>
      </c>
      <c r="AA10">
        <f>SQRT((INDEX('Station centroid'!$E$2:$E$51,MATCH(AA$1,'Station centroid'!$B$2:$B$51,0))-INDEX('Zone centroid'!$D$2:$D$169,MATCH($A10,'Zone centroid'!$C$2:$C$169,0)))^2+(INDEX('Station centroid'!$F$2:$F$51,MATCH(AA$1,'Station centroid'!$B$2:$B$51,0))-INDEX('Zone centroid'!$E$2:$E$169,MATCH($A10,'Zone centroid'!$C$2:$C$169,0)))^2)</f>
        <v>64101.187170716265</v>
      </c>
      <c r="AB10">
        <f>SQRT((INDEX('Station centroid'!$E$2:$E$51,MATCH(AB$1,'Station centroid'!$B$2:$B$51,0))-INDEX('Zone centroid'!$D$2:$D$169,MATCH($A10,'Zone centroid'!$C$2:$C$169,0)))^2+(INDEX('Station centroid'!$F$2:$F$51,MATCH(AB$1,'Station centroid'!$B$2:$B$51,0))-INDEX('Zone centroid'!$E$2:$E$169,MATCH($A10,'Zone centroid'!$C$2:$C$169,0)))^2)</f>
        <v>646736.17241113086</v>
      </c>
      <c r="AC10">
        <f>SQRT((INDEX('Station centroid'!$E$2:$E$51,MATCH(AC$1,'Station centroid'!$B$2:$B$51,0))-INDEX('Zone centroid'!$D$2:$D$169,MATCH($A10,'Zone centroid'!$C$2:$C$169,0)))^2+(INDEX('Station centroid'!$F$2:$F$51,MATCH(AC$1,'Station centroid'!$B$2:$B$51,0))-INDEX('Zone centroid'!$E$2:$E$169,MATCH($A10,'Zone centroid'!$C$2:$C$169,0)))^2)</f>
        <v>48285.497917126202</v>
      </c>
      <c r="AD10">
        <f>SQRT((INDEX('Station centroid'!$E$2:$E$51,MATCH(AD$1,'Station centroid'!$B$2:$B$51,0))-INDEX('Zone centroid'!$D$2:$D$169,MATCH($A10,'Zone centroid'!$C$2:$C$169,0)))^2+(INDEX('Station centroid'!$F$2:$F$51,MATCH(AD$1,'Station centroid'!$B$2:$B$51,0))-INDEX('Zone centroid'!$E$2:$E$169,MATCH($A10,'Zone centroid'!$C$2:$C$169,0)))^2)</f>
        <v>136986.88671081804</v>
      </c>
      <c r="AE10">
        <f>SQRT((INDEX('Station centroid'!$E$2:$E$51,MATCH(AE$1,'Station centroid'!$B$2:$B$51,0))-INDEX('Zone centroid'!$D$2:$D$169,MATCH($A10,'Zone centroid'!$C$2:$C$169,0)))^2+(INDEX('Station centroid'!$F$2:$F$51,MATCH(AE$1,'Station centroid'!$B$2:$B$51,0))-INDEX('Zone centroid'!$E$2:$E$169,MATCH($A10,'Zone centroid'!$C$2:$C$169,0)))^2)</f>
        <v>88442.235916644524</v>
      </c>
      <c r="AF10">
        <f>SQRT((INDEX('Station centroid'!$E$2:$E$51,MATCH(AF$1,'Station centroid'!$B$2:$B$51,0))-INDEX('Zone centroid'!$D$2:$D$169,MATCH($A10,'Zone centroid'!$C$2:$C$169,0)))^2+(INDEX('Station centroid'!$F$2:$F$51,MATCH(AF$1,'Station centroid'!$B$2:$B$51,0))-INDEX('Zone centroid'!$E$2:$E$169,MATCH($A10,'Zone centroid'!$C$2:$C$169,0)))^2)</f>
        <v>85914.321785083637</v>
      </c>
      <c r="AG10">
        <f>SQRT((INDEX('Station centroid'!$E$2:$E$51,MATCH(AG$1,'Station centroid'!$B$2:$B$51,0))-INDEX('Zone centroid'!$D$2:$D$169,MATCH($A10,'Zone centroid'!$C$2:$C$169,0)))^2+(INDEX('Station centroid'!$F$2:$F$51,MATCH(AG$1,'Station centroid'!$B$2:$B$51,0))-INDEX('Zone centroid'!$E$2:$E$169,MATCH($A10,'Zone centroid'!$C$2:$C$169,0)))^2)</f>
        <v>63244.284839530752</v>
      </c>
      <c r="AH10">
        <f>SQRT((INDEX('Station centroid'!$E$2:$E$51,MATCH(AH$1,'Station centroid'!$B$2:$B$51,0))-INDEX('Zone centroid'!$D$2:$D$169,MATCH($A10,'Zone centroid'!$C$2:$C$169,0)))^2+(INDEX('Station centroid'!$F$2:$F$51,MATCH(AH$1,'Station centroid'!$B$2:$B$51,0))-INDEX('Zone centroid'!$E$2:$E$169,MATCH($A10,'Zone centroid'!$C$2:$C$169,0)))^2)</f>
        <v>112457.87570983192</v>
      </c>
      <c r="AI10">
        <f>SQRT((INDEX('Station centroid'!$E$2:$E$51,MATCH(AI$1,'Station centroid'!$B$2:$B$51,0))-INDEX('Zone centroid'!$D$2:$D$169,MATCH($A10,'Zone centroid'!$C$2:$C$169,0)))^2+(INDEX('Station centroid'!$F$2:$F$51,MATCH(AI$1,'Station centroid'!$B$2:$B$51,0))-INDEX('Zone centroid'!$E$2:$E$169,MATCH($A10,'Zone centroid'!$C$2:$C$169,0)))^2)</f>
        <v>67518.289108525947</v>
      </c>
      <c r="AJ10">
        <f>SQRT((INDEX('Station centroid'!$E$2:$E$51,MATCH(AJ$1,'Station centroid'!$B$2:$B$51,0))-INDEX('Zone centroid'!$D$2:$D$169,MATCH($A10,'Zone centroid'!$C$2:$C$169,0)))^2+(INDEX('Station centroid'!$F$2:$F$51,MATCH(AJ$1,'Station centroid'!$B$2:$B$51,0))-INDEX('Zone centroid'!$E$2:$E$169,MATCH($A10,'Zone centroid'!$C$2:$C$169,0)))^2)</f>
        <v>65056.263187859913</v>
      </c>
      <c r="AK10">
        <f>SQRT((INDEX('Station centroid'!$E$2:$E$51,MATCH(AK$1,'Station centroid'!$B$2:$B$51,0))-INDEX('Zone centroid'!$D$2:$D$169,MATCH($A10,'Zone centroid'!$C$2:$C$169,0)))^2+(INDEX('Station centroid'!$F$2:$F$51,MATCH(AK$1,'Station centroid'!$B$2:$B$51,0))-INDEX('Zone centroid'!$E$2:$E$169,MATCH($A10,'Zone centroid'!$C$2:$C$169,0)))^2)</f>
        <v>67123.632640710042</v>
      </c>
      <c r="AL10">
        <f>SQRT((INDEX('Station centroid'!$E$2:$E$51,MATCH(AL$1,'Station centroid'!$B$2:$B$51,0))-INDEX('Zone centroid'!$D$2:$D$169,MATCH($A10,'Zone centroid'!$C$2:$C$169,0)))^2+(INDEX('Station centroid'!$F$2:$F$51,MATCH(AL$1,'Station centroid'!$B$2:$B$51,0))-INDEX('Zone centroid'!$E$2:$E$169,MATCH($A10,'Zone centroid'!$C$2:$C$169,0)))^2)</f>
        <v>29687.195370839574</v>
      </c>
      <c r="AM10">
        <f>SQRT((INDEX('Station centroid'!$E$2:$E$51,MATCH(AM$1,'Station centroid'!$B$2:$B$51,0))-INDEX('Zone centroid'!$D$2:$D$169,MATCH($A10,'Zone centroid'!$C$2:$C$169,0)))^2+(INDEX('Station centroid'!$F$2:$F$51,MATCH(AM$1,'Station centroid'!$B$2:$B$51,0))-INDEX('Zone centroid'!$E$2:$E$169,MATCH($A10,'Zone centroid'!$C$2:$C$169,0)))^2)</f>
        <v>84754.153865283253</v>
      </c>
      <c r="AN10">
        <f>SQRT((INDEX('Station centroid'!$E$2:$E$51,MATCH(AN$1,'Station centroid'!$B$2:$B$51,0))-INDEX('Zone centroid'!$D$2:$D$169,MATCH($A10,'Zone centroid'!$C$2:$C$169,0)))^2+(INDEX('Station centroid'!$F$2:$F$51,MATCH(AN$1,'Station centroid'!$B$2:$B$51,0))-INDEX('Zone centroid'!$E$2:$E$169,MATCH($A10,'Zone centroid'!$C$2:$C$169,0)))^2)</f>
        <v>49009.13129896098</v>
      </c>
      <c r="AO10">
        <f>SQRT((INDEX('Station centroid'!$E$2:$E$51,MATCH(AO$1,'Station centroid'!$B$2:$B$51,0))-INDEX('Zone centroid'!$D$2:$D$169,MATCH($A10,'Zone centroid'!$C$2:$C$169,0)))^2+(INDEX('Station centroid'!$F$2:$F$51,MATCH(AO$1,'Station centroid'!$B$2:$B$51,0))-INDEX('Zone centroid'!$E$2:$E$169,MATCH($A10,'Zone centroid'!$C$2:$C$169,0)))^2)</f>
        <v>47217.773962958083</v>
      </c>
      <c r="AP10">
        <f>SQRT((INDEX('Station centroid'!$E$2:$E$51,MATCH(AP$1,'Station centroid'!$B$2:$B$51,0))-INDEX('Zone centroid'!$D$2:$D$169,MATCH($A10,'Zone centroid'!$C$2:$C$169,0)))^2+(INDEX('Station centroid'!$F$2:$F$51,MATCH(AP$1,'Station centroid'!$B$2:$B$51,0))-INDEX('Zone centroid'!$E$2:$E$169,MATCH($A10,'Zone centroid'!$C$2:$C$169,0)))^2)</f>
        <v>51780.06893547457</v>
      </c>
      <c r="AQ10">
        <f>SQRT((INDEX('Station centroid'!$E$2:$E$51,MATCH(AQ$1,'Station centroid'!$B$2:$B$51,0))-INDEX('Zone centroid'!$D$2:$D$169,MATCH($A10,'Zone centroid'!$C$2:$C$169,0)))^2+(INDEX('Station centroid'!$F$2:$F$51,MATCH(AQ$1,'Station centroid'!$B$2:$B$51,0))-INDEX('Zone centroid'!$E$2:$E$169,MATCH($A10,'Zone centroid'!$C$2:$C$169,0)))^2)</f>
        <v>55679.640027070935</v>
      </c>
      <c r="AR10">
        <f>SQRT((INDEX('Station centroid'!$E$2:$E$51,MATCH(AR$1,'Station centroid'!$B$2:$B$51,0))-INDEX('Zone centroid'!$D$2:$D$169,MATCH($A10,'Zone centroid'!$C$2:$C$169,0)))^2+(INDEX('Station centroid'!$F$2:$F$51,MATCH(AR$1,'Station centroid'!$B$2:$B$51,0))-INDEX('Zone centroid'!$E$2:$E$169,MATCH($A10,'Zone centroid'!$C$2:$C$169,0)))^2)</f>
        <v>35187.678729379113</v>
      </c>
      <c r="AS10">
        <f>SQRT((INDEX('Station centroid'!$E$2:$E$51,MATCH(AS$1,'Station centroid'!$B$2:$B$51,0))-INDEX('Zone centroid'!$D$2:$D$169,MATCH($A10,'Zone centroid'!$C$2:$C$169,0)))^2+(INDEX('Station centroid'!$F$2:$F$51,MATCH(AS$1,'Station centroid'!$B$2:$B$51,0))-INDEX('Zone centroid'!$E$2:$E$169,MATCH($A10,'Zone centroid'!$C$2:$C$169,0)))^2)</f>
        <v>124249.5189877969</v>
      </c>
      <c r="AT10">
        <f>SQRT((INDEX('Station centroid'!$E$2:$E$51,MATCH(AT$1,'Station centroid'!$B$2:$B$51,0))-INDEX('Zone centroid'!$D$2:$D$169,MATCH($A10,'Zone centroid'!$C$2:$C$169,0)))^2+(INDEX('Station centroid'!$F$2:$F$51,MATCH(AT$1,'Station centroid'!$B$2:$B$51,0))-INDEX('Zone centroid'!$E$2:$E$169,MATCH($A10,'Zone centroid'!$C$2:$C$169,0)))^2)</f>
        <v>105864.09979696658</v>
      </c>
      <c r="AU10">
        <f>SQRT((INDEX('Station centroid'!$E$2:$E$51,MATCH(AU$1,'Station centroid'!$B$2:$B$51,0))-INDEX('Zone centroid'!$D$2:$D$169,MATCH($A10,'Zone centroid'!$C$2:$C$169,0)))^2+(INDEX('Station centroid'!$F$2:$F$51,MATCH(AU$1,'Station centroid'!$B$2:$B$51,0))-INDEX('Zone centroid'!$E$2:$E$169,MATCH($A10,'Zone centroid'!$C$2:$C$169,0)))^2)</f>
        <v>821.02603765044205</v>
      </c>
      <c r="AV10">
        <f>SQRT((INDEX('Station centroid'!$E$2:$E$51,MATCH(AV$1,'Station centroid'!$B$2:$B$51,0))-INDEX('Zone centroid'!$D$2:$D$169,MATCH($A10,'Zone centroid'!$C$2:$C$169,0)))^2+(INDEX('Station centroid'!$F$2:$F$51,MATCH(AV$1,'Station centroid'!$B$2:$B$51,0))-INDEX('Zone centroid'!$E$2:$E$169,MATCH($A10,'Zone centroid'!$C$2:$C$169,0)))^2)</f>
        <v>8278.3764177524445</v>
      </c>
      <c r="AW10">
        <f>SQRT((INDEX('Station centroid'!$E$2:$E$51,MATCH(AW$1,'Station centroid'!$B$2:$B$51,0))-INDEX('Zone centroid'!$D$2:$D$169,MATCH($A10,'Zone centroid'!$C$2:$C$169,0)))^2+(INDEX('Station centroid'!$F$2:$F$51,MATCH(AW$1,'Station centroid'!$B$2:$B$51,0))-INDEX('Zone centroid'!$E$2:$E$169,MATCH($A10,'Zone centroid'!$C$2:$C$169,0)))^2)</f>
        <v>16070.951225475092</v>
      </c>
      <c r="AX10">
        <f>SQRT((INDEX('Station centroid'!$E$2:$E$51,MATCH(AX$1,'Station centroid'!$B$2:$B$51,0))-INDEX('Zone centroid'!$D$2:$D$169,MATCH($A10,'Zone centroid'!$C$2:$C$169,0)))^2+(INDEX('Station centroid'!$F$2:$F$51,MATCH(AX$1,'Station centroid'!$B$2:$B$51,0))-INDEX('Zone centroid'!$E$2:$E$169,MATCH($A10,'Zone centroid'!$C$2:$C$169,0)))^2)</f>
        <v>32162.506792308679</v>
      </c>
      <c r="AY10">
        <f>SQRT((INDEX('Station centroid'!$E$2:$E$51,MATCH(AY$1,'Station centroid'!$B$2:$B$51,0))-INDEX('Zone centroid'!$D$2:$D$169,MATCH($A10,'Zone centroid'!$C$2:$C$169,0)))^2+(INDEX('Station centroid'!$F$2:$F$51,MATCH(AY$1,'Station centroid'!$B$2:$B$51,0))-INDEX('Zone centroid'!$E$2:$E$169,MATCH($A10,'Zone centroid'!$C$2:$C$169,0)))^2)</f>
        <v>646736.17241113086</v>
      </c>
    </row>
    <row r="11" spans="1:51" x14ac:dyDescent="0.3">
      <c r="A11">
        <v>514</v>
      </c>
      <c r="B11">
        <f>SQRT((INDEX('Station centroid'!$E$2:$E$51,MATCH(B$1,'Station centroid'!$B$2:$B$51,0))-INDEX('Zone centroid'!$D$2:$D$169,MATCH($A11,'Zone centroid'!$C$2:$C$169,0)))^2+(INDEX('Station centroid'!$F$2:$F$51,MATCH(B$1,'Station centroid'!$B$2:$B$51,0))-INDEX('Zone centroid'!$E$2:$E$169,MATCH($A11,'Zone centroid'!$C$2:$C$169,0)))^2)</f>
        <v>62827.803176559457</v>
      </c>
      <c r="C11">
        <f>SQRT((INDEX('Station centroid'!$E$2:$E$51,MATCH(C$1,'Station centroid'!$B$2:$B$51,0))-INDEX('Zone centroid'!$D$2:$D$169,MATCH($A11,'Zone centroid'!$C$2:$C$169,0)))^2+(INDEX('Station centroid'!$F$2:$F$51,MATCH(C$1,'Station centroid'!$B$2:$B$51,0))-INDEX('Zone centroid'!$E$2:$E$169,MATCH($A11,'Zone centroid'!$C$2:$C$169,0)))^2)</f>
        <v>92687.80637815957</v>
      </c>
      <c r="D11">
        <f>SQRT((INDEX('Station centroid'!$E$2:$E$51,MATCH(D$1,'Station centroid'!$B$2:$B$51,0))-INDEX('Zone centroid'!$D$2:$D$169,MATCH($A11,'Zone centroid'!$C$2:$C$169,0)))^2+(INDEX('Station centroid'!$F$2:$F$51,MATCH(D$1,'Station centroid'!$B$2:$B$51,0))-INDEX('Zone centroid'!$E$2:$E$169,MATCH($A11,'Zone centroid'!$C$2:$C$169,0)))^2)</f>
        <v>140635.92184346964</v>
      </c>
      <c r="E11">
        <f>SQRT((INDEX('Station centroid'!$E$2:$E$51,MATCH(E$1,'Station centroid'!$B$2:$B$51,0))-INDEX('Zone centroid'!$D$2:$D$169,MATCH($A11,'Zone centroid'!$C$2:$C$169,0)))^2+(INDEX('Station centroid'!$F$2:$F$51,MATCH(E$1,'Station centroid'!$B$2:$B$51,0))-INDEX('Zone centroid'!$E$2:$E$169,MATCH($A11,'Zone centroid'!$C$2:$C$169,0)))^2)</f>
        <v>71751.854594424251</v>
      </c>
      <c r="F11">
        <f>SQRT((INDEX('Station centroid'!$E$2:$E$51,MATCH(F$1,'Station centroid'!$B$2:$B$51,0))-INDEX('Zone centroid'!$D$2:$D$169,MATCH($A11,'Zone centroid'!$C$2:$C$169,0)))^2+(INDEX('Station centroid'!$F$2:$F$51,MATCH(F$1,'Station centroid'!$B$2:$B$51,0))-INDEX('Zone centroid'!$E$2:$E$169,MATCH($A11,'Zone centroid'!$C$2:$C$169,0)))^2)</f>
        <v>64385.102366025669</v>
      </c>
      <c r="G11">
        <f>SQRT((INDEX('Station centroid'!$E$2:$E$51,MATCH(G$1,'Station centroid'!$B$2:$B$51,0))-INDEX('Zone centroid'!$D$2:$D$169,MATCH($A11,'Zone centroid'!$C$2:$C$169,0)))^2+(INDEX('Station centroid'!$F$2:$F$51,MATCH(G$1,'Station centroid'!$B$2:$B$51,0))-INDEX('Zone centroid'!$E$2:$E$169,MATCH($A11,'Zone centroid'!$C$2:$C$169,0)))^2)</f>
        <v>646481.91507110232</v>
      </c>
      <c r="H11">
        <f>SQRT((INDEX('Station centroid'!$E$2:$E$51,MATCH(H$1,'Station centroid'!$B$2:$B$51,0))-INDEX('Zone centroid'!$D$2:$D$169,MATCH($A11,'Zone centroid'!$C$2:$C$169,0)))^2+(INDEX('Station centroid'!$F$2:$F$51,MATCH(H$1,'Station centroid'!$B$2:$B$51,0))-INDEX('Zone centroid'!$E$2:$E$169,MATCH($A11,'Zone centroid'!$C$2:$C$169,0)))^2)</f>
        <v>40735.804422218076</v>
      </c>
      <c r="I11">
        <f>SQRT((INDEX('Station centroid'!$E$2:$E$51,MATCH(I$1,'Station centroid'!$B$2:$B$51,0))-INDEX('Zone centroid'!$D$2:$D$169,MATCH($A11,'Zone centroid'!$C$2:$C$169,0)))^2+(INDEX('Station centroid'!$F$2:$F$51,MATCH(I$1,'Station centroid'!$B$2:$B$51,0))-INDEX('Zone centroid'!$E$2:$E$169,MATCH($A11,'Zone centroid'!$C$2:$C$169,0)))^2)</f>
        <v>43446.632050524902</v>
      </c>
      <c r="J11">
        <f>SQRT((INDEX('Station centroid'!$E$2:$E$51,MATCH(J$1,'Station centroid'!$B$2:$B$51,0))-INDEX('Zone centroid'!$D$2:$D$169,MATCH($A11,'Zone centroid'!$C$2:$C$169,0)))^2+(INDEX('Station centroid'!$F$2:$F$51,MATCH(J$1,'Station centroid'!$B$2:$B$51,0))-INDEX('Zone centroid'!$E$2:$E$169,MATCH($A11,'Zone centroid'!$C$2:$C$169,0)))^2)</f>
        <v>646481.91507110232</v>
      </c>
      <c r="K11">
        <f>SQRT((INDEX('Station centroid'!$E$2:$E$51,MATCH(K$1,'Station centroid'!$B$2:$B$51,0))-INDEX('Zone centroid'!$D$2:$D$169,MATCH($A11,'Zone centroid'!$C$2:$C$169,0)))^2+(INDEX('Station centroid'!$F$2:$F$51,MATCH(K$1,'Station centroid'!$B$2:$B$51,0))-INDEX('Zone centroid'!$E$2:$E$169,MATCH($A11,'Zone centroid'!$C$2:$C$169,0)))^2)</f>
        <v>90627.123469983853</v>
      </c>
      <c r="L11">
        <f>SQRT((INDEX('Station centroid'!$E$2:$E$51,MATCH(L$1,'Station centroid'!$B$2:$B$51,0))-INDEX('Zone centroid'!$D$2:$D$169,MATCH($A11,'Zone centroid'!$C$2:$C$169,0)))^2+(INDEX('Station centroid'!$F$2:$F$51,MATCH(L$1,'Station centroid'!$B$2:$B$51,0))-INDEX('Zone centroid'!$E$2:$E$169,MATCH($A11,'Zone centroid'!$C$2:$C$169,0)))^2)</f>
        <v>49496.29847519911</v>
      </c>
      <c r="M11">
        <f>SQRT((INDEX('Station centroid'!$E$2:$E$51,MATCH(M$1,'Station centroid'!$B$2:$B$51,0))-INDEX('Zone centroid'!$D$2:$D$169,MATCH($A11,'Zone centroid'!$C$2:$C$169,0)))^2+(INDEX('Station centroid'!$F$2:$F$51,MATCH(M$1,'Station centroid'!$B$2:$B$51,0))-INDEX('Zone centroid'!$E$2:$E$169,MATCH($A11,'Zone centroid'!$C$2:$C$169,0)))^2)</f>
        <v>52701.121785876647</v>
      </c>
      <c r="N11">
        <f>SQRT((INDEX('Station centroid'!$E$2:$E$51,MATCH(N$1,'Station centroid'!$B$2:$B$51,0))-INDEX('Zone centroid'!$D$2:$D$169,MATCH($A11,'Zone centroid'!$C$2:$C$169,0)))^2+(INDEX('Station centroid'!$F$2:$F$51,MATCH(N$1,'Station centroid'!$B$2:$B$51,0))-INDEX('Zone centroid'!$E$2:$E$169,MATCH($A11,'Zone centroid'!$C$2:$C$169,0)))^2)</f>
        <v>70281.140131275635</v>
      </c>
      <c r="O11">
        <f>SQRT((INDEX('Station centroid'!$E$2:$E$51,MATCH(O$1,'Station centroid'!$B$2:$B$51,0))-INDEX('Zone centroid'!$D$2:$D$169,MATCH($A11,'Zone centroid'!$C$2:$C$169,0)))^2+(INDEX('Station centroid'!$F$2:$F$51,MATCH(O$1,'Station centroid'!$B$2:$B$51,0))-INDEX('Zone centroid'!$E$2:$E$169,MATCH($A11,'Zone centroid'!$C$2:$C$169,0)))^2)</f>
        <v>94081.077064694575</v>
      </c>
      <c r="P11">
        <f>SQRT((INDEX('Station centroid'!$E$2:$E$51,MATCH(P$1,'Station centroid'!$B$2:$B$51,0))-INDEX('Zone centroid'!$D$2:$D$169,MATCH($A11,'Zone centroid'!$C$2:$C$169,0)))^2+(INDEX('Station centroid'!$F$2:$F$51,MATCH(P$1,'Station centroid'!$B$2:$B$51,0))-INDEX('Zone centroid'!$E$2:$E$169,MATCH($A11,'Zone centroid'!$C$2:$C$169,0)))^2)</f>
        <v>96396.793869735106</v>
      </c>
      <c r="Q11">
        <f>SQRT((INDEX('Station centroid'!$E$2:$E$51,MATCH(Q$1,'Station centroid'!$B$2:$B$51,0))-INDEX('Zone centroid'!$D$2:$D$169,MATCH($A11,'Zone centroid'!$C$2:$C$169,0)))^2+(INDEX('Station centroid'!$F$2:$F$51,MATCH(Q$1,'Station centroid'!$B$2:$B$51,0))-INDEX('Zone centroid'!$E$2:$E$169,MATCH($A11,'Zone centroid'!$C$2:$C$169,0)))^2)</f>
        <v>81106.731015893529</v>
      </c>
      <c r="R11">
        <f>SQRT((INDEX('Station centroid'!$E$2:$E$51,MATCH(R$1,'Station centroid'!$B$2:$B$51,0))-INDEX('Zone centroid'!$D$2:$D$169,MATCH($A11,'Zone centroid'!$C$2:$C$169,0)))^2+(INDEX('Station centroid'!$F$2:$F$51,MATCH(R$1,'Station centroid'!$B$2:$B$51,0))-INDEX('Zone centroid'!$E$2:$E$169,MATCH($A11,'Zone centroid'!$C$2:$C$169,0)))^2)</f>
        <v>78402.546926844763</v>
      </c>
      <c r="S11">
        <f>SQRT((INDEX('Station centroid'!$E$2:$E$51,MATCH(S$1,'Station centroid'!$B$2:$B$51,0))-INDEX('Zone centroid'!$D$2:$D$169,MATCH($A11,'Zone centroid'!$C$2:$C$169,0)))^2+(INDEX('Station centroid'!$F$2:$F$51,MATCH(S$1,'Station centroid'!$B$2:$B$51,0))-INDEX('Zone centroid'!$E$2:$E$169,MATCH($A11,'Zone centroid'!$C$2:$C$169,0)))^2)</f>
        <v>75053.923420338324</v>
      </c>
      <c r="T11">
        <f>SQRT((INDEX('Station centroid'!$E$2:$E$51,MATCH(T$1,'Station centroid'!$B$2:$B$51,0))-INDEX('Zone centroid'!$D$2:$D$169,MATCH($A11,'Zone centroid'!$C$2:$C$169,0)))^2+(INDEX('Station centroid'!$F$2:$F$51,MATCH(T$1,'Station centroid'!$B$2:$B$51,0))-INDEX('Zone centroid'!$E$2:$E$169,MATCH($A11,'Zone centroid'!$C$2:$C$169,0)))^2)</f>
        <v>68211.632096846908</v>
      </c>
      <c r="U11">
        <f>SQRT((INDEX('Station centroid'!$E$2:$E$51,MATCH(U$1,'Station centroid'!$B$2:$B$51,0))-INDEX('Zone centroid'!$D$2:$D$169,MATCH($A11,'Zone centroid'!$C$2:$C$169,0)))^2+(INDEX('Station centroid'!$F$2:$F$51,MATCH(U$1,'Station centroid'!$B$2:$B$51,0))-INDEX('Zone centroid'!$E$2:$E$169,MATCH($A11,'Zone centroid'!$C$2:$C$169,0)))^2)</f>
        <v>66901.584960943903</v>
      </c>
      <c r="V11">
        <f>SQRT((INDEX('Station centroid'!$E$2:$E$51,MATCH(V$1,'Station centroid'!$B$2:$B$51,0))-INDEX('Zone centroid'!$D$2:$D$169,MATCH($A11,'Zone centroid'!$C$2:$C$169,0)))^2+(INDEX('Station centroid'!$F$2:$F$51,MATCH(V$1,'Station centroid'!$B$2:$B$51,0))-INDEX('Zone centroid'!$E$2:$E$169,MATCH($A11,'Zone centroid'!$C$2:$C$169,0)))^2)</f>
        <v>63465.930829865756</v>
      </c>
      <c r="W11">
        <f>SQRT((INDEX('Station centroid'!$E$2:$E$51,MATCH(W$1,'Station centroid'!$B$2:$B$51,0))-INDEX('Zone centroid'!$D$2:$D$169,MATCH($A11,'Zone centroid'!$C$2:$C$169,0)))^2+(INDEX('Station centroid'!$F$2:$F$51,MATCH(W$1,'Station centroid'!$B$2:$B$51,0))-INDEX('Zone centroid'!$E$2:$E$169,MATCH($A11,'Zone centroid'!$C$2:$C$169,0)))^2)</f>
        <v>77680.805183520133</v>
      </c>
      <c r="X11">
        <f>SQRT((INDEX('Station centroid'!$E$2:$E$51,MATCH(X$1,'Station centroid'!$B$2:$B$51,0))-INDEX('Zone centroid'!$D$2:$D$169,MATCH($A11,'Zone centroid'!$C$2:$C$169,0)))^2+(INDEX('Station centroid'!$F$2:$F$51,MATCH(X$1,'Station centroid'!$B$2:$B$51,0))-INDEX('Zone centroid'!$E$2:$E$169,MATCH($A11,'Zone centroid'!$C$2:$C$169,0)))^2)</f>
        <v>60717.75600203366</v>
      </c>
      <c r="Y11">
        <f>SQRT((INDEX('Station centroid'!$E$2:$E$51,MATCH(Y$1,'Station centroid'!$B$2:$B$51,0))-INDEX('Zone centroid'!$D$2:$D$169,MATCH($A11,'Zone centroid'!$C$2:$C$169,0)))^2+(INDEX('Station centroid'!$F$2:$F$51,MATCH(Y$1,'Station centroid'!$B$2:$B$51,0))-INDEX('Zone centroid'!$E$2:$E$169,MATCH($A11,'Zone centroid'!$C$2:$C$169,0)))^2)</f>
        <v>58741.09212544492</v>
      </c>
      <c r="Z11">
        <f>SQRT((INDEX('Station centroid'!$E$2:$E$51,MATCH(Z$1,'Station centroid'!$B$2:$B$51,0))-INDEX('Zone centroid'!$D$2:$D$169,MATCH($A11,'Zone centroid'!$C$2:$C$169,0)))^2+(INDEX('Station centroid'!$F$2:$F$51,MATCH(Z$1,'Station centroid'!$B$2:$B$51,0))-INDEX('Zone centroid'!$E$2:$E$169,MATCH($A11,'Zone centroid'!$C$2:$C$169,0)))^2)</f>
        <v>36098.79950704868</v>
      </c>
      <c r="AA11">
        <f>SQRT((INDEX('Station centroid'!$E$2:$E$51,MATCH(AA$1,'Station centroid'!$B$2:$B$51,0))-INDEX('Zone centroid'!$D$2:$D$169,MATCH($A11,'Zone centroid'!$C$2:$C$169,0)))^2+(INDEX('Station centroid'!$F$2:$F$51,MATCH(AA$1,'Station centroid'!$B$2:$B$51,0))-INDEX('Zone centroid'!$E$2:$E$169,MATCH($A11,'Zone centroid'!$C$2:$C$169,0)))^2)</f>
        <v>64156.830894731691</v>
      </c>
      <c r="AB11">
        <f>SQRT((INDEX('Station centroid'!$E$2:$E$51,MATCH(AB$1,'Station centroid'!$B$2:$B$51,0))-INDEX('Zone centroid'!$D$2:$D$169,MATCH($A11,'Zone centroid'!$C$2:$C$169,0)))^2+(INDEX('Station centroid'!$F$2:$F$51,MATCH(AB$1,'Station centroid'!$B$2:$B$51,0))-INDEX('Zone centroid'!$E$2:$E$169,MATCH($A11,'Zone centroid'!$C$2:$C$169,0)))^2)</f>
        <v>646481.91507110232</v>
      </c>
      <c r="AC11">
        <f>SQRT((INDEX('Station centroid'!$E$2:$E$51,MATCH(AC$1,'Station centroid'!$B$2:$B$51,0))-INDEX('Zone centroid'!$D$2:$D$169,MATCH($A11,'Zone centroid'!$C$2:$C$169,0)))^2+(INDEX('Station centroid'!$F$2:$F$51,MATCH(AC$1,'Station centroid'!$B$2:$B$51,0))-INDEX('Zone centroid'!$E$2:$E$169,MATCH($A11,'Zone centroid'!$C$2:$C$169,0)))^2)</f>
        <v>48007.05918325761</v>
      </c>
      <c r="AD11">
        <f>SQRT((INDEX('Station centroid'!$E$2:$E$51,MATCH(AD$1,'Station centroid'!$B$2:$B$51,0))-INDEX('Zone centroid'!$D$2:$D$169,MATCH($A11,'Zone centroid'!$C$2:$C$169,0)))^2+(INDEX('Station centroid'!$F$2:$F$51,MATCH(AD$1,'Station centroid'!$B$2:$B$51,0))-INDEX('Zone centroid'!$E$2:$E$169,MATCH($A11,'Zone centroid'!$C$2:$C$169,0)))^2)</f>
        <v>137074.70248927225</v>
      </c>
      <c r="AE11">
        <f>SQRT((INDEX('Station centroid'!$E$2:$E$51,MATCH(AE$1,'Station centroid'!$B$2:$B$51,0))-INDEX('Zone centroid'!$D$2:$D$169,MATCH($A11,'Zone centroid'!$C$2:$C$169,0)))^2+(INDEX('Station centroid'!$F$2:$F$51,MATCH(AE$1,'Station centroid'!$B$2:$B$51,0))-INDEX('Zone centroid'!$E$2:$E$169,MATCH($A11,'Zone centroid'!$C$2:$C$169,0)))^2)</f>
        <v>88850.542752846508</v>
      </c>
      <c r="AF11">
        <f>SQRT((INDEX('Station centroid'!$E$2:$E$51,MATCH(AF$1,'Station centroid'!$B$2:$B$51,0))-INDEX('Zone centroid'!$D$2:$D$169,MATCH($A11,'Zone centroid'!$C$2:$C$169,0)))^2+(INDEX('Station centroid'!$F$2:$F$51,MATCH(AF$1,'Station centroid'!$B$2:$B$51,0))-INDEX('Zone centroid'!$E$2:$E$169,MATCH($A11,'Zone centroid'!$C$2:$C$169,0)))^2)</f>
        <v>86321.713875194211</v>
      </c>
      <c r="AG11">
        <f>SQRT((INDEX('Station centroid'!$E$2:$E$51,MATCH(AG$1,'Station centroid'!$B$2:$B$51,0))-INDEX('Zone centroid'!$D$2:$D$169,MATCH($A11,'Zone centroid'!$C$2:$C$169,0)))^2+(INDEX('Station centroid'!$F$2:$F$51,MATCH(AG$1,'Station centroid'!$B$2:$B$51,0))-INDEX('Zone centroid'!$E$2:$E$169,MATCH($A11,'Zone centroid'!$C$2:$C$169,0)))^2)</f>
        <v>63550.383468266336</v>
      </c>
      <c r="AH11">
        <f>SQRT((INDEX('Station centroid'!$E$2:$E$51,MATCH(AH$1,'Station centroid'!$B$2:$B$51,0))-INDEX('Zone centroid'!$D$2:$D$169,MATCH($A11,'Zone centroid'!$C$2:$C$169,0)))^2+(INDEX('Station centroid'!$F$2:$F$51,MATCH(AH$1,'Station centroid'!$B$2:$B$51,0))-INDEX('Zone centroid'!$E$2:$E$169,MATCH($A11,'Zone centroid'!$C$2:$C$169,0)))^2)</f>
        <v>112641.54495676985</v>
      </c>
      <c r="AI11">
        <f>SQRT((INDEX('Station centroid'!$E$2:$E$51,MATCH(AI$1,'Station centroid'!$B$2:$B$51,0))-INDEX('Zone centroid'!$D$2:$D$169,MATCH($A11,'Zone centroid'!$C$2:$C$169,0)))^2+(INDEX('Station centroid'!$F$2:$F$51,MATCH(AI$1,'Station centroid'!$B$2:$B$51,0))-INDEX('Zone centroid'!$E$2:$E$169,MATCH($A11,'Zone centroid'!$C$2:$C$169,0)))^2)</f>
        <v>67883.718409810856</v>
      </c>
      <c r="AJ11">
        <f>SQRT((INDEX('Station centroid'!$E$2:$E$51,MATCH(AJ$1,'Station centroid'!$B$2:$B$51,0))-INDEX('Zone centroid'!$D$2:$D$169,MATCH($A11,'Zone centroid'!$C$2:$C$169,0)))^2+(INDEX('Station centroid'!$F$2:$F$51,MATCH(AJ$1,'Station centroid'!$B$2:$B$51,0))-INDEX('Zone centroid'!$E$2:$E$169,MATCH($A11,'Zone centroid'!$C$2:$C$169,0)))^2)</f>
        <v>65388.122700136431</v>
      </c>
      <c r="AK11">
        <f>SQRT((INDEX('Station centroid'!$E$2:$E$51,MATCH(AK$1,'Station centroid'!$B$2:$B$51,0))-INDEX('Zone centroid'!$D$2:$D$169,MATCH($A11,'Zone centroid'!$C$2:$C$169,0)))^2+(INDEX('Station centroid'!$F$2:$F$51,MATCH(AK$1,'Station centroid'!$B$2:$B$51,0))-INDEX('Zone centroid'!$E$2:$E$169,MATCH($A11,'Zone centroid'!$C$2:$C$169,0)))^2)</f>
        <v>67515.676909181595</v>
      </c>
      <c r="AL11">
        <f>SQRT((INDEX('Station centroid'!$E$2:$E$51,MATCH(AL$1,'Station centroid'!$B$2:$B$51,0))-INDEX('Zone centroid'!$D$2:$D$169,MATCH($A11,'Zone centroid'!$C$2:$C$169,0)))^2+(INDEX('Station centroid'!$F$2:$F$51,MATCH(AL$1,'Station centroid'!$B$2:$B$51,0))-INDEX('Zone centroid'!$E$2:$E$169,MATCH($A11,'Zone centroid'!$C$2:$C$169,0)))^2)</f>
        <v>29537.902727620978</v>
      </c>
      <c r="AM11">
        <f>SQRT((INDEX('Station centroid'!$E$2:$E$51,MATCH(AM$1,'Station centroid'!$B$2:$B$51,0))-INDEX('Zone centroid'!$D$2:$D$169,MATCH($A11,'Zone centroid'!$C$2:$C$169,0)))^2+(INDEX('Station centroid'!$F$2:$F$51,MATCH(AM$1,'Station centroid'!$B$2:$B$51,0))-INDEX('Zone centroid'!$E$2:$E$169,MATCH($A11,'Zone centroid'!$C$2:$C$169,0)))^2)</f>
        <v>85155.613973126325</v>
      </c>
      <c r="AN11">
        <f>SQRT((INDEX('Station centroid'!$E$2:$E$51,MATCH(AN$1,'Station centroid'!$B$2:$B$51,0))-INDEX('Zone centroid'!$D$2:$D$169,MATCH($A11,'Zone centroid'!$C$2:$C$169,0)))^2+(INDEX('Station centroid'!$F$2:$F$51,MATCH(AN$1,'Station centroid'!$B$2:$B$51,0))-INDEX('Zone centroid'!$E$2:$E$169,MATCH($A11,'Zone centroid'!$C$2:$C$169,0)))^2)</f>
        <v>49408.172249930438</v>
      </c>
      <c r="AO11">
        <f>SQRT((INDEX('Station centroid'!$E$2:$E$51,MATCH(AO$1,'Station centroid'!$B$2:$B$51,0))-INDEX('Zone centroid'!$D$2:$D$169,MATCH($A11,'Zone centroid'!$C$2:$C$169,0)))^2+(INDEX('Station centroid'!$F$2:$F$51,MATCH(AO$1,'Station centroid'!$B$2:$B$51,0))-INDEX('Zone centroid'!$E$2:$E$169,MATCH($A11,'Zone centroid'!$C$2:$C$169,0)))^2)</f>
        <v>47606.734880655305</v>
      </c>
      <c r="AP11">
        <f>SQRT((INDEX('Station centroid'!$E$2:$E$51,MATCH(AP$1,'Station centroid'!$B$2:$B$51,0))-INDEX('Zone centroid'!$D$2:$D$169,MATCH($A11,'Zone centroid'!$C$2:$C$169,0)))^2+(INDEX('Station centroid'!$F$2:$F$51,MATCH(AP$1,'Station centroid'!$B$2:$B$51,0))-INDEX('Zone centroid'!$E$2:$E$169,MATCH($A11,'Zone centroid'!$C$2:$C$169,0)))^2)</f>
        <v>52191.374469949515</v>
      </c>
      <c r="AQ11">
        <f>SQRT((INDEX('Station centroid'!$E$2:$E$51,MATCH(AQ$1,'Station centroid'!$B$2:$B$51,0))-INDEX('Zone centroid'!$D$2:$D$169,MATCH($A11,'Zone centroid'!$C$2:$C$169,0)))^2+(INDEX('Station centroid'!$F$2:$F$51,MATCH(AQ$1,'Station centroid'!$B$2:$B$51,0))-INDEX('Zone centroid'!$E$2:$E$169,MATCH($A11,'Zone centroid'!$C$2:$C$169,0)))^2)</f>
        <v>55748.21709475739</v>
      </c>
      <c r="AR11">
        <f>SQRT((INDEX('Station centroid'!$E$2:$E$51,MATCH(AR$1,'Station centroid'!$B$2:$B$51,0))-INDEX('Zone centroid'!$D$2:$D$169,MATCH($A11,'Zone centroid'!$C$2:$C$169,0)))^2+(INDEX('Station centroid'!$F$2:$F$51,MATCH(AR$1,'Station centroid'!$B$2:$B$51,0))-INDEX('Zone centroid'!$E$2:$E$169,MATCH($A11,'Zone centroid'!$C$2:$C$169,0)))^2)</f>
        <v>35363.837981785844</v>
      </c>
      <c r="AS11">
        <f>SQRT((INDEX('Station centroid'!$E$2:$E$51,MATCH(AS$1,'Station centroid'!$B$2:$B$51,0))-INDEX('Zone centroid'!$D$2:$D$169,MATCH($A11,'Zone centroid'!$C$2:$C$169,0)))^2+(INDEX('Station centroid'!$F$2:$F$51,MATCH(AS$1,'Station centroid'!$B$2:$B$51,0))-INDEX('Zone centroid'!$E$2:$E$169,MATCH($A11,'Zone centroid'!$C$2:$C$169,0)))^2)</f>
        <v>124402.73451712749</v>
      </c>
      <c r="AT11">
        <f>SQRT((INDEX('Station centroid'!$E$2:$E$51,MATCH(AT$1,'Station centroid'!$B$2:$B$51,0))-INDEX('Zone centroid'!$D$2:$D$169,MATCH($A11,'Zone centroid'!$C$2:$C$169,0)))^2+(INDEX('Station centroid'!$F$2:$F$51,MATCH(AT$1,'Station centroid'!$B$2:$B$51,0))-INDEX('Zone centroid'!$E$2:$E$169,MATCH($A11,'Zone centroid'!$C$2:$C$169,0)))^2)</f>
        <v>106088.51779029668</v>
      </c>
      <c r="AU11">
        <f>SQRT((INDEX('Station centroid'!$E$2:$E$51,MATCH(AU$1,'Station centroid'!$B$2:$B$51,0))-INDEX('Zone centroid'!$D$2:$D$169,MATCH($A11,'Zone centroid'!$C$2:$C$169,0)))^2+(INDEX('Station centroid'!$F$2:$F$51,MATCH(AU$1,'Station centroid'!$B$2:$B$51,0))-INDEX('Zone centroid'!$E$2:$E$169,MATCH($A11,'Zone centroid'!$C$2:$C$169,0)))^2)</f>
        <v>701.96885579062405</v>
      </c>
      <c r="AV11">
        <f>SQRT((INDEX('Station centroid'!$E$2:$E$51,MATCH(AV$1,'Station centroid'!$B$2:$B$51,0))-INDEX('Zone centroid'!$D$2:$D$169,MATCH($A11,'Zone centroid'!$C$2:$C$169,0)))^2+(INDEX('Station centroid'!$F$2:$F$51,MATCH(AV$1,'Station centroid'!$B$2:$B$51,0))-INDEX('Zone centroid'!$E$2:$E$169,MATCH($A11,'Zone centroid'!$C$2:$C$169,0)))^2)</f>
        <v>8386.4488166326882</v>
      </c>
      <c r="AW11">
        <f>SQRT((INDEX('Station centroid'!$E$2:$E$51,MATCH(AW$1,'Station centroid'!$B$2:$B$51,0))-INDEX('Zone centroid'!$D$2:$D$169,MATCH($A11,'Zone centroid'!$C$2:$C$169,0)))^2+(INDEX('Station centroid'!$F$2:$F$51,MATCH(AW$1,'Station centroid'!$B$2:$B$51,0))-INDEX('Zone centroid'!$E$2:$E$169,MATCH($A11,'Zone centroid'!$C$2:$C$169,0)))^2)</f>
        <v>16179.311010410775</v>
      </c>
      <c r="AX11">
        <f>SQRT((INDEX('Station centroid'!$E$2:$E$51,MATCH(AX$1,'Station centroid'!$B$2:$B$51,0))-INDEX('Zone centroid'!$D$2:$D$169,MATCH($A11,'Zone centroid'!$C$2:$C$169,0)))^2+(INDEX('Station centroid'!$F$2:$F$51,MATCH(AX$1,'Station centroid'!$B$2:$B$51,0))-INDEX('Zone centroid'!$E$2:$E$169,MATCH($A11,'Zone centroid'!$C$2:$C$169,0)))^2)</f>
        <v>32260.151673005224</v>
      </c>
      <c r="AY11">
        <f>SQRT((INDEX('Station centroid'!$E$2:$E$51,MATCH(AY$1,'Station centroid'!$B$2:$B$51,0))-INDEX('Zone centroid'!$D$2:$D$169,MATCH($A11,'Zone centroid'!$C$2:$C$169,0)))^2+(INDEX('Station centroid'!$F$2:$F$51,MATCH(AY$1,'Station centroid'!$B$2:$B$51,0))-INDEX('Zone centroid'!$E$2:$E$169,MATCH($A11,'Zone centroid'!$C$2:$C$169,0)))^2)</f>
        <v>646481.91507110232</v>
      </c>
    </row>
    <row r="12" spans="1:51" x14ac:dyDescent="0.3">
      <c r="A12">
        <v>515</v>
      </c>
      <c r="B12">
        <f>SQRT((INDEX('Station centroid'!$E$2:$E$51,MATCH(B$1,'Station centroid'!$B$2:$B$51,0))-INDEX('Zone centroid'!$D$2:$D$169,MATCH($A12,'Zone centroid'!$C$2:$C$169,0)))^2+(INDEX('Station centroid'!$F$2:$F$51,MATCH(B$1,'Station centroid'!$B$2:$B$51,0))-INDEX('Zone centroid'!$E$2:$E$169,MATCH($A12,'Zone centroid'!$C$2:$C$169,0)))^2)</f>
        <v>62997.482096449654</v>
      </c>
      <c r="C12">
        <f>SQRT((INDEX('Station centroid'!$E$2:$E$51,MATCH(C$1,'Station centroid'!$B$2:$B$51,0))-INDEX('Zone centroid'!$D$2:$D$169,MATCH($A12,'Zone centroid'!$C$2:$C$169,0)))^2+(INDEX('Station centroid'!$F$2:$F$51,MATCH(C$1,'Station centroid'!$B$2:$B$51,0))-INDEX('Zone centroid'!$E$2:$E$169,MATCH($A12,'Zone centroid'!$C$2:$C$169,0)))^2)</f>
        <v>93024.285967671894</v>
      </c>
      <c r="D12">
        <f>SQRT((INDEX('Station centroid'!$E$2:$E$51,MATCH(D$1,'Station centroid'!$B$2:$B$51,0))-INDEX('Zone centroid'!$D$2:$D$169,MATCH($A12,'Zone centroid'!$C$2:$C$169,0)))^2+(INDEX('Station centroid'!$F$2:$F$51,MATCH(D$1,'Station centroid'!$B$2:$B$51,0))-INDEX('Zone centroid'!$E$2:$E$169,MATCH($A12,'Zone centroid'!$C$2:$C$169,0)))^2)</f>
        <v>140938.97541901778</v>
      </c>
      <c r="E12">
        <f>SQRT((INDEX('Station centroid'!$E$2:$E$51,MATCH(E$1,'Station centroid'!$B$2:$B$51,0))-INDEX('Zone centroid'!$D$2:$D$169,MATCH($A12,'Zone centroid'!$C$2:$C$169,0)))^2+(INDEX('Station centroid'!$F$2:$F$51,MATCH(E$1,'Station centroid'!$B$2:$B$51,0))-INDEX('Zone centroid'!$E$2:$E$169,MATCH($A12,'Zone centroid'!$C$2:$C$169,0)))^2)</f>
        <v>71916.237388780282</v>
      </c>
      <c r="F12">
        <f>SQRT((INDEX('Station centroid'!$E$2:$E$51,MATCH(F$1,'Station centroid'!$B$2:$B$51,0))-INDEX('Zone centroid'!$D$2:$D$169,MATCH($A12,'Zone centroid'!$C$2:$C$169,0)))^2+(INDEX('Station centroid'!$F$2:$F$51,MATCH(F$1,'Station centroid'!$B$2:$B$51,0))-INDEX('Zone centroid'!$E$2:$E$169,MATCH($A12,'Zone centroid'!$C$2:$C$169,0)))^2)</f>
        <v>64679.053416416085</v>
      </c>
      <c r="G12">
        <f>SQRT((INDEX('Station centroid'!$E$2:$E$51,MATCH(G$1,'Station centroid'!$B$2:$B$51,0))-INDEX('Zone centroid'!$D$2:$D$169,MATCH($A12,'Zone centroid'!$C$2:$C$169,0)))^2+(INDEX('Station centroid'!$F$2:$F$51,MATCH(G$1,'Station centroid'!$B$2:$B$51,0))-INDEX('Zone centroid'!$E$2:$E$169,MATCH($A12,'Zone centroid'!$C$2:$C$169,0)))^2)</f>
        <v>646549.15564789041</v>
      </c>
      <c r="H12">
        <f>SQRT((INDEX('Station centroid'!$E$2:$E$51,MATCH(H$1,'Station centroid'!$B$2:$B$51,0))-INDEX('Zone centroid'!$D$2:$D$169,MATCH($A12,'Zone centroid'!$C$2:$C$169,0)))^2+(INDEX('Station centroid'!$F$2:$F$51,MATCH(H$1,'Station centroid'!$B$2:$B$51,0))-INDEX('Zone centroid'!$E$2:$E$169,MATCH($A12,'Zone centroid'!$C$2:$C$169,0)))^2)</f>
        <v>41041.921401479267</v>
      </c>
      <c r="I12">
        <f>SQRT((INDEX('Station centroid'!$E$2:$E$51,MATCH(I$1,'Station centroid'!$B$2:$B$51,0))-INDEX('Zone centroid'!$D$2:$D$169,MATCH($A12,'Zone centroid'!$C$2:$C$169,0)))^2+(INDEX('Station centroid'!$F$2:$F$51,MATCH(I$1,'Station centroid'!$B$2:$B$51,0))-INDEX('Zone centroid'!$E$2:$E$169,MATCH($A12,'Zone centroid'!$C$2:$C$169,0)))^2)</f>
        <v>43784.322334754681</v>
      </c>
      <c r="J12">
        <f>SQRT((INDEX('Station centroid'!$E$2:$E$51,MATCH(J$1,'Station centroid'!$B$2:$B$51,0))-INDEX('Zone centroid'!$D$2:$D$169,MATCH($A12,'Zone centroid'!$C$2:$C$169,0)))^2+(INDEX('Station centroid'!$F$2:$F$51,MATCH(J$1,'Station centroid'!$B$2:$B$51,0))-INDEX('Zone centroid'!$E$2:$E$169,MATCH($A12,'Zone centroid'!$C$2:$C$169,0)))^2)</f>
        <v>646549.15564789041</v>
      </c>
      <c r="K12">
        <f>SQRT((INDEX('Station centroid'!$E$2:$E$51,MATCH(K$1,'Station centroid'!$B$2:$B$51,0))-INDEX('Zone centroid'!$D$2:$D$169,MATCH($A12,'Zone centroid'!$C$2:$C$169,0)))^2+(INDEX('Station centroid'!$F$2:$F$51,MATCH(K$1,'Station centroid'!$B$2:$B$51,0))-INDEX('Zone centroid'!$E$2:$E$169,MATCH($A12,'Zone centroid'!$C$2:$C$169,0)))^2)</f>
        <v>90780.374537472017</v>
      </c>
      <c r="L12">
        <f>SQRT((INDEX('Station centroid'!$E$2:$E$51,MATCH(L$1,'Station centroid'!$B$2:$B$51,0))-INDEX('Zone centroid'!$D$2:$D$169,MATCH($A12,'Zone centroid'!$C$2:$C$169,0)))^2+(INDEX('Station centroid'!$F$2:$F$51,MATCH(L$1,'Station centroid'!$B$2:$B$51,0))-INDEX('Zone centroid'!$E$2:$E$169,MATCH($A12,'Zone centroid'!$C$2:$C$169,0)))^2)</f>
        <v>49758.702085022254</v>
      </c>
      <c r="M12">
        <f>SQRT((INDEX('Station centroid'!$E$2:$E$51,MATCH(M$1,'Station centroid'!$B$2:$B$51,0))-INDEX('Zone centroid'!$D$2:$D$169,MATCH($A12,'Zone centroid'!$C$2:$C$169,0)))^2+(INDEX('Station centroid'!$F$2:$F$51,MATCH(M$1,'Station centroid'!$B$2:$B$51,0))-INDEX('Zone centroid'!$E$2:$E$169,MATCH($A12,'Zone centroid'!$C$2:$C$169,0)))^2)</f>
        <v>52923.286551666482</v>
      </c>
      <c r="N12">
        <f>SQRT((INDEX('Station centroid'!$E$2:$E$51,MATCH(N$1,'Station centroid'!$B$2:$B$51,0))-INDEX('Zone centroid'!$D$2:$D$169,MATCH($A12,'Zone centroid'!$C$2:$C$169,0)))^2+(INDEX('Station centroid'!$F$2:$F$51,MATCH(N$1,'Station centroid'!$B$2:$B$51,0))-INDEX('Zone centroid'!$E$2:$E$169,MATCH($A12,'Zone centroid'!$C$2:$C$169,0)))^2)</f>
        <v>70444.889511390415</v>
      </c>
      <c r="O12">
        <f>SQRT((INDEX('Station centroid'!$E$2:$E$51,MATCH(O$1,'Station centroid'!$B$2:$B$51,0))-INDEX('Zone centroid'!$D$2:$D$169,MATCH($A12,'Zone centroid'!$C$2:$C$169,0)))^2+(INDEX('Station centroid'!$F$2:$F$51,MATCH(O$1,'Station centroid'!$B$2:$B$51,0))-INDEX('Zone centroid'!$E$2:$E$169,MATCH($A12,'Zone centroid'!$C$2:$C$169,0)))^2)</f>
        <v>94282.053266106799</v>
      </c>
      <c r="P12">
        <f>SQRT((INDEX('Station centroid'!$E$2:$E$51,MATCH(P$1,'Station centroid'!$B$2:$B$51,0))-INDEX('Zone centroid'!$D$2:$D$169,MATCH($A12,'Zone centroid'!$C$2:$C$169,0)))^2+(INDEX('Station centroid'!$F$2:$F$51,MATCH(P$1,'Station centroid'!$B$2:$B$51,0))-INDEX('Zone centroid'!$E$2:$E$169,MATCH($A12,'Zone centroid'!$C$2:$C$169,0)))^2)</f>
        <v>96596.556215758552</v>
      </c>
      <c r="Q12">
        <f>SQRT((INDEX('Station centroid'!$E$2:$E$51,MATCH(Q$1,'Station centroid'!$B$2:$B$51,0))-INDEX('Zone centroid'!$D$2:$D$169,MATCH($A12,'Zone centroid'!$C$2:$C$169,0)))^2+(INDEX('Station centroid'!$F$2:$F$51,MATCH(Q$1,'Station centroid'!$B$2:$B$51,0))-INDEX('Zone centroid'!$E$2:$E$169,MATCH($A12,'Zone centroid'!$C$2:$C$169,0)))^2)</f>
        <v>81287.224658764826</v>
      </c>
      <c r="R12">
        <f>SQRT((INDEX('Station centroid'!$E$2:$E$51,MATCH(R$1,'Station centroid'!$B$2:$B$51,0))-INDEX('Zone centroid'!$D$2:$D$169,MATCH($A12,'Zone centroid'!$C$2:$C$169,0)))^2+(INDEX('Station centroid'!$F$2:$F$51,MATCH(R$1,'Station centroid'!$B$2:$B$51,0))-INDEX('Zone centroid'!$E$2:$E$169,MATCH($A12,'Zone centroid'!$C$2:$C$169,0)))^2)</f>
        <v>78554.342941533774</v>
      </c>
      <c r="S12">
        <f>SQRT((INDEX('Station centroid'!$E$2:$E$51,MATCH(S$1,'Station centroid'!$B$2:$B$51,0))-INDEX('Zone centroid'!$D$2:$D$169,MATCH($A12,'Zone centroid'!$C$2:$C$169,0)))^2+(INDEX('Station centroid'!$F$2:$F$51,MATCH(S$1,'Station centroid'!$B$2:$B$51,0))-INDEX('Zone centroid'!$E$2:$E$169,MATCH($A12,'Zone centroid'!$C$2:$C$169,0)))^2)</f>
        <v>75214.110480321498</v>
      </c>
      <c r="T12">
        <f>SQRT((INDEX('Station centroid'!$E$2:$E$51,MATCH(T$1,'Station centroid'!$B$2:$B$51,0))-INDEX('Zone centroid'!$D$2:$D$169,MATCH($A12,'Zone centroid'!$C$2:$C$169,0)))^2+(INDEX('Station centroid'!$F$2:$F$51,MATCH(T$1,'Station centroid'!$B$2:$B$51,0))-INDEX('Zone centroid'!$E$2:$E$169,MATCH($A12,'Zone centroid'!$C$2:$C$169,0)))^2)</f>
        <v>68328.766283869016</v>
      </c>
      <c r="U12">
        <f>SQRT((INDEX('Station centroid'!$E$2:$E$51,MATCH(U$1,'Station centroid'!$B$2:$B$51,0))-INDEX('Zone centroid'!$D$2:$D$169,MATCH($A12,'Zone centroid'!$C$2:$C$169,0)))^2+(INDEX('Station centroid'!$F$2:$F$51,MATCH(U$1,'Station centroid'!$B$2:$B$51,0))-INDEX('Zone centroid'!$E$2:$E$169,MATCH($A12,'Zone centroid'!$C$2:$C$169,0)))^2)</f>
        <v>66961.713822201375</v>
      </c>
      <c r="V12">
        <f>SQRT((INDEX('Station centroid'!$E$2:$E$51,MATCH(V$1,'Station centroid'!$B$2:$B$51,0))-INDEX('Zone centroid'!$D$2:$D$169,MATCH($A12,'Zone centroid'!$C$2:$C$169,0)))^2+(INDEX('Station centroid'!$F$2:$F$51,MATCH(V$1,'Station centroid'!$B$2:$B$51,0))-INDEX('Zone centroid'!$E$2:$E$169,MATCH($A12,'Zone centroid'!$C$2:$C$169,0)))^2)</f>
        <v>63452.801452743639</v>
      </c>
      <c r="W12">
        <f>SQRT((INDEX('Station centroid'!$E$2:$E$51,MATCH(W$1,'Station centroid'!$B$2:$B$51,0))-INDEX('Zone centroid'!$D$2:$D$169,MATCH($A12,'Zone centroid'!$C$2:$C$169,0)))^2+(INDEX('Station centroid'!$F$2:$F$51,MATCH(W$1,'Station centroid'!$B$2:$B$51,0))-INDEX('Zone centroid'!$E$2:$E$169,MATCH($A12,'Zone centroid'!$C$2:$C$169,0)))^2)</f>
        <v>77858.486866365492</v>
      </c>
      <c r="X12">
        <f>SQRT((INDEX('Station centroid'!$E$2:$E$51,MATCH(X$1,'Station centroid'!$B$2:$B$51,0))-INDEX('Zone centroid'!$D$2:$D$169,MATCH($A12,'Zone centroid'!$C$2:$C$169,0)))^2+(INDEX('Station centroid'!$F$2:$F$51,MATCH(X$1,'Station centroid'!$B$2:$B$51,0))-INDEX('Zone centroid'!$E$2:$E$169,MATCH($A12,'Zone centroid'!$C$2:$C$169,0)))^2)</f>
        <v>60695.668776301449</v>
      </c>
      <c r="Y12">
        <f>SQRT((INDEX('Station centroid'!$E$2:$E$51,MATCH(Y$1,'Station centroid'!$B$2:$B$51,0))-INDEX('Zone centroid'!$D$2:$D$169,MATCH($A12,'Zone centroid'!$C$2:$C$169,0)))^2+(INDEX('Station centroid'!$F$2:$F$51,MATCH(Y$1,'Station centroid'!$B$2:$B$51,0))-INDEX('Zone centroid'!$E$2:$E$169,MATCH($A12,'Zone centroid'!$C$2:$C$169,0)))^2)</f>
        <v>58710.663335121724</v>
      </c>
      <c r="Z12">
        <f>SQRT((INDEX('Station centroid'!$E$2:$E$51,MATCH(Z$1,'Station centroid'!$B$2:$B$51,0))-INDEX('Zone centroid'!$D$2:$D$169,MATCH($A12,'Zone centroid'!$C$2:$C$169,0)))^2+(INDEX('Station centroid'!$F$2:$F$51,MATCH(Z$1,'Station centroid'!$B$2:$B$51,0))-INDEX('Zone centroid'!$E$2:$E$169,MATCH($A12,'Zone centroid'!$C$2:$C$169,0)))^2)</f>
        <v>36446.422207263342</v>
      </c>
      <c r="AA12">
        <f>SQRT((INDEX('Station centroid'!$E$2:$E$51,MATCH(AA$1,'Station centroid'!$B$2:$B$51,0))-INDEX('Zone centroid'!$D$2:$D$169,MATCH($A12,'Zone centroid'!$C$2:$C$169,0)))^2+(INDEX('Station centroid'!$F$2:$F$51,MATCH(AA$1,'Station centroid'!$B$2:$B$51,0))-INDEX('Zone centroid'!$E$2:$E$169,MATCH($A12,'Zone centroid'!$C$2:$C$169,0)))^2)</f>
        <v>64452.076035262042</v>
      </c>
      <c r="AB12">
        <f>SQRT((INDEX('Station centroid'!$E$2:$E$51,MATCH(AB$1,'Station centroid'!$B$2:$B$51,0))-INDEX('Zone centroid'!$D$2:$D$169,MATCH($A12,'Zone centroid'!$C$2:$C$169,0)))^2+(INDEX('Station centroid'!$F$2:$F$51,MATCH(AB$1,'Station centroid'!$B$2:$B$51,0))-INDEX('Zone centroid'!$E$2:$E$169,MATCH($A12,'Zone centroid'!$C$2:$C$169,0)))^2)</f>
        <v>646549.15564789041</v>
      </c>
      <c r="AC12">
        <f>SQRT((INDEX('Station centroid'!$E$2:$E$51,MATCH(AC$1,'Station centroid'!$B$2:$B$51,0))-INDEX('Zone centroid'!$D$2:$D$169,MATCH($A12,'Zone centroid'!$C$2:$C$169,0)))^2+(INDEX('Station centroid'!$F$2:$F$51,MATCH(AC$1,'Station centroid'!$B$2:$B$51,0))-INDEX('Zone centroid'!$E$2:$E$169,MATCH($A12,'Zone centroid'!$C$2:$C$169,0)))^2)</f>
        <v>48049.730782022067</v>
      </c>
      <c r="AD12">
        <f>SQRT((INDEX('Station centroid'!$E$2:$E$51,MATCH(AD$1,'Station centroid'!$B$2:$B$51,0))-INDEX('Zone centroid'!$D$2:$D$169,MATCH($A12,'Zone centroid'!$C$2:$C$169,0)))^2+(INDEX('Station centroid'!$F$2:$F$51,MATCH(AD$1,'Station centroid'!$B$2:$B$51,0))-INDEX('Zone centroid'!$E$2:$E$169,MATCH($A12,'Zone centroid'!$C$2:$C$169,0)))^2)</f>
        <v>137383.68723259142</v>
      </c>
      <c r="AE12">
        <f>SQRT((INDEX('Station centroid'!$E$2:$E$51,MATCH(AE$1,'Station centroid'!$B$2:$B$51,0))-INDEX('Zone centroid'!$D$2:$D$169,MATCH($A12,'Zone centroid'!$C$2:$C$169,0)))^2+(INDEX('Station centroid'!$F$2:$F$51,MATCH(AE$1,'Station centroid'!$B$2:$B$51,0))-INDEX('Zone centroid'!$E$2:$E$169,MATCH($A12,'Zone centroid'!$C$2:$C$169,0)))^2)</f>
        <v>89044.99782073895</v>
      </c>
      <c r="AF12">
        <f>SQRT((INDEX('Station centroid'!$E$2:$E$51,MATCH(AF$1,'Station centroid'!$B$2:$B$51,0))-INDEX('Zone centroid'!$D$2:$D$169,MATCH($A12,'Zone centroid'!$C$2:$C$169,0)))^2+(INDEX('Station centroid'!$F$2:$F$51,MATCH(AF$1,'Station centroid'!$B$2:$B$51,0))-INDEX('Zone centroid'!$E$2:$E$169,MATCH($A12,'Zone centroid'!$C$2:$C$169,0)))^2)</f>
        <v>86511.403755406121</v>
      </c>
      <c r="AG12">
        <f>SQRT((INDEX('Station centroid'!$E$2:$E$51,MATCH(AG$1,'Station centroid'!$B$2:$B$51,0))-INDEX('Zone centroid'!$D$2:$D$169,MATCH($A12,'Zone centroid'!$C$2:$C$169,0)))^2+(INDEX('Station centroid'!$F$2:$F$51,MATCH(AG$1,'Station centroid'!$B$2:$B$51,0))-INDEX('Zone centroid'!$E$2:$E$169,MATCH($A12,'Zone centroid'!$C$2:$C$169,0)))^2)</f>
        <v>63545.289342985125</v>
      </c>
      <c r="AH12">
        <f>SQRT((INDEX('Station centroid'!$E$2:$E$51,MATCH(AH$1,'Station centroid'!$B$2:$B$51,0))-INDEX('Zone centroid'!$D$2:$D$169,MATCH($A12,'Zone centroid'!$C$2:$C$169,0)))^2+(INDEX('Station centroid'!$F$2:$F$51,MATCH(AH$1,'Station centroid'!$B$2:$B$51,0))-INDEX('Zone centroid'!$E$2:$E$169,MATCH($A12,'Zone centroid'!$C$2:$C$169,0)))^2)</f>
        <v>112982.07231294707</v>
      </c>
      <c r="AI12">
        <f>SQRT((INDEX('Station centroid'!$E$2:$E$51,MATCH(AI$1,'Station centroid'!$B$2:$B$51,0))-INDEX('Zone centroid'!$D$2:$D$169,MATCH($A12,'Zone centroid'!$C$2:$C$169,0)))^2+(INDEX('Station centroid'!$F$2:$F$51,MATCH(AI$1,'Station centroid'!$B$2:$B$51,0))-INDEX('Zone centroid'!$E$2:$E$169,MATCH($A12,'Zone centroid'!$C$2:$C$169,0)))^2)</f>
        <v>67966.658129133386</v>
      </c>
      <c r="AJ12">
        <f>SQRT((INDEX('Station centroid'!$E$2:$E$51,MATCH(AJ$1,'Station centroid'!$B$2:$B$51,0))-INDEX('Zone centroid'!$D$2:$D$169,MATCH($A12,'Zone centroid'!$C$2:$C$169,0)))^2+(INDEX('Station centroid'!$F$2:$F$51,MATCH(AJ$1,'Station centroid'!$B$2:$B$51,0))-INDEX('Zone centroid'!$E$2:$E$169,MATCH($A12,'Zone centroid'!$C$2:$C$169,0)))^2)</f>
        <v>65417.70643723377</v>
      </c>
      <c r="AK12">
        <f>SQRT((INDEX('Station centroid'!$E$2:$E$51,MATCH(AK$1,'Station centroid'!$B$2:$B$51,0))-INDEX('Zone centroid'!$D$2:$D$169,MATCH($A12,'Zone centroid'!$C$2:$C$169,0)))^2+(INDEX('Station centroid'!$F$2:$F$51,MATCH(AK$1,'Station centroid'!$B$2:$B$51,0))-INDEX('Zone centroid'!$E$2:$E$169,MATCH($A12,'Zone centroid'!$C$2:$C$169,0)))^2)</f>
        <v>67654.477552671975</v>
      </c>
      <c r="AL12">
        <f>SQRT((INDEX('Station centroid'!$E$2:$E$51,MATCH(AL$1,'Station centroid'!$B$2:$B$51,0))-INDEX('Zone centroid'!$D$2:$D$169,MATCH($A12,'Zone centroid'!$C$2:$C$169,0)))^2+(INDEX('Station centroid'!$F$2:$F$51,MATCH(AL$1,'Station centroid'!$B$2:$B$51,0))-INDEX('Zone centroid'!$E$2:$E$169,MATCH($A12,'Zone centroid'!$C$2:$C$169,0)))^2)</f>
        <v>29705.827543200994</v>
      </c>
      <c r="AM12">
        <f>SQRT((INDEX('Station centroid'!$E$2:$E$51,MATCH(AM$1,'Station centroid'!$B$2:$B$51,0))-INDEX('Zone centroid'!$D$2:$D$169,MATCH($A12,'Zone centroid'!$C$2:$C$169,0)))^2+(INDEX('Station centroid'!$F$2:$F$51,MATCH(AM$1,'Station centroid'!$B$2:$B$51,0))-INDEX('Zone centroid'!$E$2:$E$169,MATCH($A12,'Zone centroid'!$C$2:$C$169,0)))^2)</f>
        <v>85321.556777874765</v>
      </c>
      <c r="AN12">
        <f>SQRT((INDEX('Station centroid'!$E$2:$E$51,MATCH(AN$1,'Station centroid'!$B$2:$B$51,0))-INDEX('Zone centroid'!$D$2:$D$169,MATCH($A12,'Zone centroid'!$C$2:$C$169,0)))^2+(INDEX('Station centroid'!$F$2:$F$51,MATCH(AN$1,'Station centroid'!$B$2:$B$51,0))-INDEX('Zone centroid'!$E$2:$E$169,MATCH($A12,'Zone centroid'!$C$2:$C$169,0)))^2)</f>
        <v>49696.522685584314</v>
      </c>
      <c r="AO12">
        <f>SQRT((INDEX('Station centroid'!$E$2:$E$51,MATCH(AO$1,'Station centroid'!$B$2:$B$51,0))-INDEX('Zone centroid'!$D$2:$D$169,MATCH($A12,'Zone centroid'!$C$2:$C$169,0)))^2+(INDEX('Station centroid'!$F$2:$F$51,MATCH(AO$1,'Station centroid'!$B$2:$B$51,0))-INDEX('Zone centroid'!$E$2:$E$169,MATCH($A12,'Zone centroid'!$C$2:$C$169,0)))^2)</f>
        <v>47911.033036003333</v>
      </c>
      <c r="AP12">
        <f>SQRT((INDEX('Station centroid'!$E$2:$E$51,MATCH(AP$1,'Station centroid'!$B$2:$B$51,0))-INDEX('Zone centroid'!$D$2:$D$169,MATCH($A12,'Zone centroid'!$C$2:$C$169,0)))^2+(INDEX('Station centroid'!$F$2:$F$51,MATCH(AP$1,'Station centroid'!$B$2:$B$51,0))-INDEX('Zone centroid'!$E$2:$E$169,MATCH($A12,'Zone centroid'!$C$2:$C$169,0)))^2)</f>
        <v>52433.191354928022</v>
      </c>
      <c r="AQ12">
        <f>SQRT((INDEX('Station centroid'!$E$2:$E$51,MATCH(AQ$1,'Station centroid'!$B$2:$B$51,0))-INDEX('Zone centroid'!$D$2:$D$169,MATCH($A12,'Zone centroid'!$C$2:$C$169,0)))^2+(INDEX('Station centroid'!$F$2:$F$51,MATCH(AQ$1,'Station centroid'!$B$2:$B$51,0))-INDEX('Zone centroid'!$E$2:$E$169,MATCH($A12,'Zone centroid'!$C$2:$C$169,0)))^2)</f>
        <v>56049.472242155854</v>
      </c>
      <c r="AR12">
        <f>SQRT((INDEX('Station centroid'!$E$2:$E$51,MATCH(AR$1,'Station centroid'!$B$2:$B$51,0))-INDEX('Zone centroid'!$D$2:$D$169,MATCH($A12,'Zone centroid'!$C$2:$C$169,0)))^2+(INDEX('Station centroid'!$F$2:$F$51,MATCH(AR$1,'Station centroid'!$B$2:$B$51,0))-INDEX('Zone centroid'!$E$2:$E$169,MATCH($A12,'Zone centroid'!$C$2:$C$169,0)))^2)</f>
        <v>35702.962618835983</v>
      </c>
      <c r="AS12">
        <f>SQRT((INDEX('Station centroid'!$E$2:$E$51,MATCH(AS$1,'Station centroid'!$B$2:$B$51,0))-INDEX('Zone centroid'!$D$2:$D$169,MATCH($A12,'Zone centroid'!$C$2:$C$169,0)))^2+(INDEX('Station centroid'!$F$2:$F$51,MATCH(AS$1,'Station centroid'!$B$2:$B$51,0))-INDEX('Zone centroid'!$E$2:$E$169,MATCH($A12,'Zone centroid'!$C$2:$C$169,0)))^2)</f>
        <v>124735.13576277898</v>
      </c>
      <c r="AT12">
        <f>SQRT((INDEX('Station centroid'!$E$2:$E$51,MATCH(AT$1,'Station centroid'!$B$2:$B$51,0))-INDEX('Zone centroid'!$D$2:$D$169,MATCH($A12,'Zone centroid'!$C$2:$C$169,0)))^2+(INDEX('Station centroid'!$F$2:$F$51,MATCH(AT$1,'Station centroid'!$B$2:$B$51,0))-INDEX('Zone centroid'!$E$2:$E$169,MATCH($A12,'Zone centroid'!$C$2:$C$169,0)))^2)</f>
        <v>106436.66484103163</v>
      </c>
      <c r="AU12">
        <f>SQRT((INDEX('Station centroid'!$E$2:$E$51,MATCH(AU$1,'Station centroid'!$B$2:$B$51,0))-INDEX('Zone centroid'!$D$2:$D$169,MATCH($A12,'Zone centroid'!$C$2:$C$169,0)))^2+(INDEX('Station centroid'!$F$2:$F$51,MATCH(AU$1,'Station centroid'!$B$2:$B$51,0))-INDEX('Zone centroid'!$E$2:$E$169,MATCH($A12,'Zone centroid'!$C$2:$C$169,0)))^2)</f>
        <v>486.4167498144011</v>
      </c>
      <c r="AV12">
        <f>SQRT((INDEX('Station centroid'!$E$2:$E$51,MATCH(AV$1,'Station centroid'!$B$2:$B$51,0))-INDEX('Zone centroid'!$D$2:$D$169,MATCH($A12,'Zone centroid'!$C$2:$C$169,0)))^2+(INDEX('Station centroid'!$F$2:$F$51,MATCH(AV$1,'Station centroid'!$B$2:$B$51,0))-INDEX('Zone centroid'!$E$2:$E$169,MATCH($A12,'Zone centroid'!$C$2:$C$169,0)))^2)</f>
        <v>8707.9108627729893</v>
      </c>
      <c r="AW12">
        <f>SQRT((INDEX('Station centroid'!$E$2:$E$51,MATCH(AW$1,'Station centroid'!$B$2:$B$51,0))-INDEX('Zone centroid'!$D$2:$D$169,MATCH($A12,'Zone centroid'!$C$2:$C$169,0)))^2+(INDEX('Station centroid'!$F$2:$F$51,MATCH(AW$1,'Station centroid'!$B$2:$B$51,0))-INDEX('Zone centroid'!$E$2:$E$169,MATCH($A12,'Zone centroid'!$C$2:$C$169,0)))^2)</f>
        <v>16498.66720106807</v>
      </c>
      <c r="AX12">
        <f>SQRT((INDEX('Station centroid'!$E$2:$E$51,MATCH(AX$1,'Station centroid'!$B$2:$B$51,0))-INDEX('Zone centroid'!$D$2:$D$169,MATCH($A12,'Zone centroid'!$C$2:$C$169,0)))^2+(INDEX('Station centroid'!$F$2:$F$51,MATCH(AX$1,'Station centroid'!$B$2:$B$51,0))-INDEX('Zone centroid'!$E$2:$E$169,MATCH($A12,'Zone centroid'!$C$2:$C$169,0)))^2)</f>
        <v>32574.181429857941</v>
      </c>
      <c r="AY12">
        <f>SQRT((INDEX('Station centroid'!$E$2:$E$51,MATCH(AY$1,'Station centroid'!$B$2:$B$51,0))-INDEX('Zone centroid'!$D$2:$D$169,MATCH($A12,'Zone centroid'!$C$2:$C$169,0)))^2+(INDEX('Station centroid'!$F$2:$F$51,MATCH(AY$1,'Station centroid'!$B$2:$B$51,0))-INDEX('Zone centroid'!$E$2:$E$169,MATCH($A12,'Zone centroid'!$C$2:$C$169,0)))^2)</f>
        <v>646549.15564789041</v>
      </c>
    </row>
    <row r="13" spans="1:51" x14ac:dyDescent="0.3">
      <c r="A13">
        <v>516</v>
      </c>
      <c r="B13">
        <f>SQRT((INDEX('Station centroid'!$E$2:$E$51,MATCH(B$1,'Station centroid'!$B$2:$B$51,0))-INDEX('Zone centroid'!$D$2:$D$169,MATCH($A13,'Zone centroid'!$C$2:$C$169,0)))^2+(INDEX('Station centroid'!$F$2:$F$51,MATCH(B$1,'Station centroid'!$B$2:$B$51,0))-INDEX('Zone centroid'!$E$2:$E$169,MATCH($A13,'Zone centroid'!$C$2:$C$169,0)))^2)</f>
        <v>63222.586630827551</v>
      </c>
      <c r="C13">
        <f>SQRT((INDEX('Station centroid'!$E$2:$E$51,MATCH(C$1,'Station centroid'!$B$2:$B$51,0))-INDEX('Zone centroid'!$D$2:$D$169,MATCH($A13,'Zone centroid'!$C$2:$C$169,0)))^2+(INDEX('Station centroid'!$F$2:$F$51,MATCH(C$1,'Station centroid'!$B$2:$B$51,0))-INDEX('Zone centroid'!$E$2:$E$169,MATCH($A13,'Zone centroid'!$C$2:$C$169,0)))^2)</f>
        <v>93350.772448626245</v>
      </c>
      <c r="D13">
        <f>SQRT((INDEX('Station centroid'!$E$2:$E$51,MATCH(D$1,'Station centroid'!$B$2:$B$51,0))-INDEX('Zone centroid'!$D$2:$D$169,MATCH($A13,'Zone centroid'!$C$2:$C$169,0)))^2+(INDEX('Station centroid'!$F$2:$F$51,MATCH(D$1,'Station centroid'!$B$2:$B$51,0))-INDEX('Zone centroid'!$E$2:$E$169,MATCH($A13,'Zone centroid'!$C$2:$C$169,0)))^2)</f>
        <v>141171.11020305287</v>
      </c>
      <c r="E13">
        <f>SQRT((INDEX('Station centroid'!$E$2:$E$51,MATCH(E$1,'Station centroid'!$B$2:$B$51,0))-INDEX('Zone centroid'!$D$2:$D$169,MATCH($A13,'Zone centroid'!$C$2:$C$169,0)))^2+(INDEX('Station centroid'!$F$2:$F$51,MATCH(E$1,'Station centroid'!$B$2:$B$51,0))-INDEX('Zone centroid'!$E$2:$E$169,MATCH($A13,'Zone centroid'!$C$2:$C$169,0)))^2)</f>
        <v>72137.133321469053</v>
      </c>
      <c r="F13">
        <f>SQRT((INDEX('Station centroid'!$E$2:$E$51,MATCH(F$1,'Station centroid'!$B$2:$B$51,0))-INDEX('Zone centroid'!$D$2:$D$169,MATCH($A13,'Zone centroid'!$C$2:$C$169,0)))^2+(INDEX('Station centroid'!$F$2:$F$51,MATCH(F$1,'Station centroid'!$B$2:$B$51,0))-INDEX('Zone centroid'!$E$2:$E$169,MATCH($A13,'Zone centroid'!$C$2:$C$169,0)))^2)</f>
        <v>64988.62346998592</v>
      </c>
      <c r="G13">
        <f>SQRT((INDEX('Station centroid'!$E$2:$E$51,MATCH(G$1,'Station centroid'!$B$2:$B$51,0))-INDEX('Zone centroid'!$D$2:$D$169,MATCH($A13,'Zone centroid'!$C$2:$C$169,0)))^2+(INDEX('Station centroid'!$F$2:$F$51,MATCH(G$1,'Station centroid'!$B$2:$B$51,0))-INDEX('Zone centroid'!$E$2:$E$169,MATCH($A13,'Zone centroid'!$C$2:$C$169,0)))^2)</f>
        <v>646530.02859341342</v>
      </c>
      <c r="H13">
        <f>SQRT((INDEX('Station centroid'!$E$2:$E$51,MATCH(H$1,'Station centroid'!$B$2:$B$51,0))-INDEX('Zone centroid'!$D$2:$D$169,MATCH($A13,'Zone centroid'!$C$2:$C$169,0)))^2+(INDEX('Station centroid'!$F$2:$F$51,MATCH(H$1,'Station centroid'!$B$2:$B$51,0))-INDEX('Zone centroid'!$E$2:$E$169,MATCH($A13,'Zone centroid'!$C$2:$C$169,0)))^2)</f>
        <v>41278.809334635633</v>
      </c>
      <c r="I13">
        <f>SQRT((INDEX('Station centroid'!$E$2:$E$51,MATCH(I$1,'Station centroid'!$B$2:$B$51,0))-INDEX('Zone centroid'!$D$2:$D$169,MATCH($A13,'Zone centroid'!$C$2:$C$169,0)))^2+(INDEX('Station centroid'!$F$2:$F$51,MATCH(I$1,'Station centroid'!$B$2:$B$51,0))-INDEX('Zone centroid'!$E$2:$E$169,MATCH($A13,'Zone centroid'!$C$2:$C$169,0)))^2)</f>
        <v>44110.947477850641</v>
      </c>
      <c r="J13">
        <f>SQRT((INDEX('Station centroid'!$E$2:$E$51,MATCH(J$1,'Station centroid'!$B$2:$B$51,0))-INDEX('Zone centroid'!$D$2:$D$169,MATCH($A13,'Zone centroid'!$C$2:$C$169,0)))^2+(INDEX('Station centroid'!$F$2:$F$51,MATCH(J$1,'Station centroid'!$B$2:$B$51,0))-INDEX('Zone centroid'!$E$2:$E$169,MATCH($A13,'Zone centroid'!$C$2:$C$169,0)))^2)</f>
        <v>646530.02859341342</v>
      </c>
      <c r="K13">
        <f>SQRT((INDEX('Station centroid'!$E$2:$E$51,MATCH(K$1,'Station centroid'!$B$2:$B$51,0))-INDEX('Zone centroid'!$D$2:$D$169,MATCH($A13,'Zone centroid'!$C$2:$C$169,0)))^2+(INDEX('Station centroid'!$F$2:$F$51,MATCH(K$1,'Station centroid'!$B$2:$B$51,0))-INDEX('Zone centroid'!$E$2:$E$169,MATCH($A13,'Zone centroid'!$C$2:$C$169,0)))^2)</f>
        <v>90992.400641392567</v>
      </c>
      <c r="L13">
        <f>SQRT((INDEX('Station centroid'!$E$2:$E$51,MATCH(L$1,'Station centroid'!$B$2:$B$51,0))-INDEX('Zone centroid'!$D$2:$D$169,MATCH($A13,'Zone centroid'!$C$2:$C$169,0)))^2+(INDEX('Station centroid'!$F$2:$F$51,MATCH(L$1,'Station centroid'!$B$2:$B$51,0))-INDEX('Zone centroid'!$E$2:$E$169,MATCH($A13,'Zone centroid'!$C$2:$C$169,0)))^2)</f>
        <v>50049.729589539224</v>
      </c>
      <c r="M13">
        <f>SQRT((INDEX('Station centroid'!$E$2:$E$51,MATCH(M$1,'Station centroid'!$B$2:$B$51,0))-INDEX('Zone centroid'!$D$2:$D$169,MATCH($A13,'Zone centroid'!$C$2:$C$169,0)))^2+(INDEX('Station centroid'!$F$2:$F$51,MATCH(M$1,'Station centroid'!$B$2:$B$51,0))-INDEX('Zone centroid'!$E$2:$E$169,MATCH($A13,'Zone centroid'!$C$2:$C$169,0)))^2)</f>
        <v>53187.273602524525</v>
      </c>
      <c r="N13">
        <f>SQRT((INDEX('Station centroid'!$E$2:$E$51,MATCH(N$1,'Station centroid'!$B$2:$B$51,0))-INDEX('Zone centroid'!$D$2:$D$169,MATCH($A13,'Zone centroid'!$C$2:$C$169,0)))^2+(INDEX('Station centroid'!$F$2:$F$51,MATCH(N$1,'Station centroid'!$B$2:$B$51,0))-INDEX('Zone centroid'!$E$2:$E$169,MATCH($A13,'Zone centroid'!$C$2:$C$169,0)))^2)</f>
        <v>70665.314725910634</v>
      </c>
      <c r="O13">
        <f>SQRT((INDEX('Station centroid'!$E$2:$E$51,MATCH(O$1,'Station centroid'!$B$2:$B$51,0))-INDEX('Zone centroid'!$D$2:$D$169,MATCH($A13,'Zone centroid'!$C$2:$C$169,0)))^2+(INDEX('Station centroid'!$F$2:$F$51,MATCH(O$1,'Station centroid'!$B$2:$B$51,0))-INDEX('Zone centroid'!$E$2:$E$169,MATCH($A13,'Zone centroid'!$C$2:$C$169,0)))^2)</f>
        <v>94530.377677829048</v>
      </c>
      <c r="P13">
        <f>SQRT((INDEX('Station centroid'!$E$2:$E$51,MATCH(P$1,'Station centroid'!$B$2:$B$51,0))-INDEX('Zone centroid'!$D$2:$D$169,MATCH($A13,'Zone centroid'!$C$2:$C$169,0)))^2+(INDEX('Station centroid'!$F$2:$F$51,MATCH(P$1,'Station centroid'!$B$2:$B$51,0))-INDEX('Zone centroid'!$E$2:$E$169,MATCH($A13,'Zone centroid'!$C$2:$C$169,0)))^2)</f>
        <v>96843.97375791744</v>
      </c>
      <c r="Q13">
        <f>SQRT((INDEX('Station centroid'!$E$2:$E$51,MATCH(Q$1,'Station centroid'!$B$2:$B$51,0))-INDEX('Zone centroid'!$D$2:$D$169,MATCH($A13,'Zone centroid'!$C$2:$C$169,0)))^2+(INDEX('Station centroid'!$F$2:$F$51,MATCH(Q$1,'Station centroid'!$B$2:$B$51,0))-INDEX('Zone centroid'!$E$2:$E$169,MATCH($A13,'Zone centroid'!$C$2:$C$169,0)))^2)</f>
        <v>81520.352765456715</v>
      </c>
      <c r="R13">
        <f>SQRT((INDEX('Station centroid'!$E$2:$E$51,MATCH(R$1,'Station centroid'!$B$2:$B$51,0))-INDEX('Zone centroid'!$D$2:$D$169,MATCH($A13,'Zone centroid'!$C$2:$C$169,0)))^2+(INDEX('Station centroid'!$F$2:$F$51,MATCH(R$1,'Station centroid'!$B$2:$B$51,0))-INDEX('Zone centroid'!$E$2:$E$169,MATCH($A13,'Zone centroid'!$C$2:$C$169,0)))^2)</f>
        <v>78765.347155053503</v>
      </c>
      <c r="S13">
        <f>SQRT((INDEX('Station centroid'!$E$2:$E$51,MATCH(S$1,'Station centroid'!$B$2:$B$51,0))-INDEX('Zone centroid'!$D$2:$D$169,MATCH($A13,'Zone centroid'!$C$2:$C$169,0)))^2+(INDEX('Station centroid'!$F$2:$F$51,MATCH(S$1,'Station centroid'!$B$2:$B$51,0))-INDEX('Zone centroid'!$E$2:$E$169,MATCH($A13,'Zone centroid'!$C$2:$C$169,0)))^2)</f>
        <v>75431.712031916715</v>
      </c>
      <c r="T13">
        <f>SQRT((INDEX('Station centroid'!$E$2:$E$51,MATCH(T$1,'Station centroid'!$B$2:$B$51,0))-INDEX('Zone centroid'!$D$2:$D$169,MATCH($A13,'Zone centroid'!$C$2:$C$169,0)))^2+(INDEX('Station centroid'!$F$2:$F$51,MATCH(T$1,'Station centroid'!$B$2:$B$51,0))-INDEX('Zone centroid'!$E$2:$E$169,MATCH($A13,'Zone centroid'!$C$2:$C$169,0)))^2)</f>
        <v>68512.172744086842</v>
      </c>
      <c r="U13">
        <f>SQRT((INDEX('Station centroid'!$E$2:$E$51,MATCH(U$1,'Station centroid'!$B$2:$B$51,0))-INDEX('Zone centroid'!$D$2:$D$169,MATCH($A13,'Zone centroid'!$C$2:$C$169,0)))^2+(INDEX('Station centroid'!$F$2:$F$51,MATCH(U$1,'Station centroid'!$B$2:$B$51,0))-INDEX('Zone centroid'!$E$2:$E$169,MATCH($A13,'Zone centroid'!$C$2:$C$169,0)))^2)</f>
        <v>67097.466486346515</v>
      </c>
      <c r="V13">
        <f>SQRT((INDEX('Station centroid'!$E$2:$E$51,MATCH(V$1,'Station centroid'!$B$2:$B$51,0))-INDEX('Zone centroid'!$D$2:$D$169,MATCH($A13,'Zone centroid'!$C$2:$C$169,0)))^2+(INDEX('Station centroid'!$F$2:$F$51,MATCH(V$1,'Station centroid'!$B$2:$B$51,0))-INDEX('Zone centroid'!$E$2:$E$169,MATCH($A13,'Zone centroid'!$C$2:$C$169,0)))^2)</f>
        <v>63523.968099618156</v>
      </c>
      <c r="W13">
        <f>SQRT((INDEX('Station centroid'!$E$2:$E$51,MATCH(W$1,'Station centroid'!$B$2:$B$51,0))-INDEX('Zone centroid'!$D$2:$D$169,MATCH($A13,'Zone centroid'!$C$2:$C$169,0)))^2+(INDEX('Station centroid'!$F$2:$F$51,MATCH(W$1,'Station centroid'!$B$2:$B$51,0))-INDEX('Zone centroid'!$E$2:$E$169,MATCH($A13,'Zone centroid'!$C$2:$C$169,0)))^2)</f>
        <v>78089.513896809527</v>
      </c>
      <c r="X13">
        <f>SQRT((INDEX('Station centroid'!$E$2:$E$51,MATCH(X$1,'Station centroid'!$B$2:$B$51,0))-INDEX('Zone centroid'!$D$2:$D$169,MATCH($A13,'Zone centroid'!$C$2:$C$169,0)))^2+(INDEX('Station centroid'!$F$2:$F$51,MATCH(X$1,'Station centroid'!$B$2:$B$51,0))-INDEX('Zone centroid'!$E$2:$E$169,MATCH($A13,'Zone centroid'!$C$2:$C$169,0)))^2)</f>
        <v>60758.751912810832</v>
      </c>
      <c r="Y13">
        <f>SQRT((INDEX('Station centroid'!$E$2:$E$51,MATCH(Y$1,'Station centroid'!$B$2:$B$51,0))-INDEX('Zone centroid'!$D$2:$D$169,MATCH($A13,'Zone centroid'!$C$2:$C$169,0)))^2+(INDEX('Station centroid'!$F$2:$F$51,MATCH(Y$1,'Station centroid'!$B$2:$B$51,0))-INDEX('Zone centroid'!$E$2:$E$169,MATCH($A13,'Zone centroid'!$C$2:$C$169,0)))^2)</f>
        <v>58766.158278128125</v>
      </c>
      <c r="Z13">
        <f>SQRT((INDEX('Station centroid'!$E$2:$E$51,MATCH(Z$1,'Station centroid'!$B$2:$B$51,0))-INDEX('Zone centroid'!$D$2:$D$169,MATCH($A13,'Zone centroid'!$C$2:$C$169,0)))^2+(INDEX('Station centroid'!$F$2:$F$51,MATCH(Z$1,'Station centroid'!$B$2:$B$51,0))-INDEX('Zone centroid'!$E$2:$E$169,MATCH($A13,'Zone centroid'!$C$2:$C$169,0)))^2)</f>
        <v>36771.312989205297</v>
      </c>
      <c r="AA13">
        <f>SQRT((INDEX('Station centroid'!$E$2:$E$51,MATCH(AA$1,'Station centroid'!$B$2:$B$51,0))-INDEX('Zone centroid'!$D$2:$D$169,MATCH($A13,'Zone centroid'!$C$2:$C$169,0)))^2+(INDEX('Station centroid'!$F$2:$F$51,MATCH(AA$1,'Station centroid'!$B$2:$B$51,0))-INDEX('Zone centroid'!$E$2:$E$169,MATCH($A13,'Zone centroid'!$C$2:$C$169,0)))^2)</f>
        <v>64674.704401452029</v>
      </c>
      <c r="AB13">
        <f>SQRT((INDEX('Station centroid'!$E$2:$E$51,MATCH(AB$1,'Station centroid'!$B$2:$B$51,0))-INDEX('Zone centroid'!$D$2:$D$169,MATCH($A13,'Zone centroid'!$C$2:$C$169,0)))^2+(INDEX('Station centroid'!$F$2:$F$51,MATCH(AB$1,'Station centroid'!$B$2:$B$51,0))-INDEX('Zone centroid'!$E$2:$E$169,MATCH($A13,'Zone centroid'!$C$2:$C$169,0)))^2)</f>
        <v>646530.02859341342</v>
      </c>
      <c r="AC13">
        <f>SQRT((INDEX('Station centroid'!$E$2:$E$51,MATCH(AC$1,'Station centroid'!$B$2:$B$51,0))-INDEX('Zone centroid'!$D$2:$D$169,MATCH($A13,'Zone centroid'!$C$2:$C$169,0)))^2+(INDEX('Station centroid'!$F$2:$F$51,MATCH(AC$1,'Station centroid'!$B$2:$B$51,0))-INDEX('Zone centroid'!$E$2:$E$169,MATCH($A13,'Zone centroid'!$C$2:$C$169,0)))^2)</f>
        <v>48009.673572570755</v>
      </c>
      <c r="AD13">
        <f>SQRT((INDEX('Station centroid'!$E$2:$E$51,MATCH(AD$1,'Station centroid'!$B$2:$B$51,0))-INDEX('Zone centroid'!$D$2:$D$169,MATCH($A13,'Zone centroid'!$C$2:$C$169,0)))^2+(INDEX('Station centroid'!$F$2:$F$51,MATCH(AD$1,'Station centroid'!$B$2:$B$51,0))-INDEX('Zone centroid'!$E$2:$E$169,MATCH($A13,'Zone centroid'!$C$2:$C$169,0)))^2)</f>
        <v>137623.58295373106</v>
      </c>
      <c r="AE13">
        <f>SQRT((INDEX('Station centroid'!$E$2:$E$51,MATCH(AE$1,'Station centroid'!$B$2:$B$51,0))-INDEX('Zone centroid'!$D$2:$D$169,MATCH($A13,'Zone centroid'!$C$2:$C$169,0)))^2+(INDEX('Station centroid'!$F$2:$F$51,MATCH(AE$1,'Station centroid'!$B$2:$B$51,0))-INDEX('Zone centroid'!$E$2:$E$169,MATCH($A13,'Zone centroid'!$C$2:$C$169,0)))^2)</f>
        <v>89288.537586049672</v>
      </c>
      <c r="AF13">
        <f>SQRT((INDEX('Station centroid'!$E$2:$E$51,MATCH(AF$1,'Station centroid'!$B$2:$B$51,0))-INDEX('Zone centroid'!$D$2:$D$169,MATCH($A13,'Zone centroid'!$C$2:$C$169,0)))^2+(INDEX('Station centroid'!$F$2:$F$51,MATCH(AF$1,'Station centroid'!$B$2:$B$51,0))-INDEX('Zone centroid'!$E$2:$E$169,MATCH($A13,'Zone centroid'!$C$2:$C$169,0)))^2)</f>
        <v>86751.410799887846</v>
      </c>
      <c r="AG13">
        <f>SQRT((INDEX('Station centroid'!$E$2:$E$51,MATCH(AG$1,'Station centroid'!$B$2:$B$51,0))-INDEX('Zone centroid'!$D$2:$D$169,MATCH($A13,'Zone centroid'!$C$2:$C$169,0)))^2+(INDEX('Station centroid'!$F$2:$F$51,MATCH(AG$1,'Station centroid'!$B$2:$B$51,0))-INDEX('Zone centroid'!$E$2:$E$169,MATCH($A13,'Zone centroid'!$C$2:$C$169,0)))^2)</f>
        <v>63623.726635616833</v>
      </c>
      <c r="AH13">
        <f>SQRT((INDEX('Station centroid'!$E$2:$E$51,MATCH(AH$1,'Station centroid'!$B$2:$B$51,0))-INDEX('Zone centroid'!$D$2:$D$169,MATCH($A13,'Zone centroid'!$C$2:$C$169,0)))^2+(INDEX('Station centroid'!$F$2:$F$51,MATCH(AH$1,'Station centroid'!$B$2:$B$51,0))-INDEX('Zone centroid'!$E$2:$E$169,MATCH($A13,'Zone centroid'!$C$2:$C$169,0)))^2)</f>
        <v>113268.93705640573</v>
      </c>
      <c r="AI13">
        <f>SQRT((INDEX('Station centroid'!$E$2:$E$51,MATCH(AI$1,'Station centroid'!$B$2:$B$51,0))-INDEX('Zone centroid'!$D$2:$D$169,MATCH($A13,'Zone centroid'!$C$2:$C$169,0)))^2+(INDEX('Station centroid'!$F$2:$F$51,MATCH(AI$1,'Station centroid'!$B$2:$B$51,0))-INDEX('Zone centroid'!$E$2:$E$169,MATCH($A13,'Zone centroid'!$C$2:$C$169,0)))^2)</f>
        <v>68121.760677792918</v>
      </c>
      <c r="AJ13">
        <f>SQRT((INDEX('Station centroid'!$E$2:$E$51,MATCH(AJ$1,'Station centroid'!$B$2:$B$51,0))-INDEX('Zone centroid'!$D$2:$D$169,MATCH($A13,'Zone centroid'!$C$2:$C$169,0)))^2+(INDEX('Station centroid'!$F$2:$F$51,MATCH(AJ$1,'Station centroid'!$B$2:$B$51,0))-INDEX('Zone centroid'!$E$2:$E$169,MATCH($A13,'Zone centroid'!$C$2:$C$169,0)))^2)</f>
        <v>65526.9788434359</v>
      </c>
      <c r="AK13">
        <f>SQRT((INDEX('Station centroid'!$E$2:$E$51,MATCH(AK$1,'Station centroid'!$B$2:$B$51,0))-INDEX('Zone centroid'!$D$2:$D$169,MATCH($A13,'Zone centroid'!$C$2:$C$169,0)))^2+(INDEX('Station centroid'!$F$2:$F$51,MATCH(AK$1,'Station centroid'!$B$2:$B$51,0))-INDEX('Zone centroid'!$E$2:$E$169,MATCH($A13,'Zone centroid'!$C$2:$C$169,0)))^2)</f>
        <v>67855.350718753165</v>
      </c>
      <c r="AL13">
        <f>SQRT((INDEX('Station centroid'!$E$2:$E$51,MATCH(AL$1,'Station centroid'!$B$2:$B$51,0))-INDEX('Zone centroid'!$D$2:$D$169,MATCH($A13,'Zone centroid'!$C$2:$C$169,0)))^2+(INDEX('Station centroid'!$F$2:$F$51,MATCH(AL$1,'Station centroid'!$B$2:$B$51,0))-INDEX('Zone centroid'!$E$2:$E$169,MATCH($A13,'Zone centroid'!$C$2:$C$169,0)))^2)</f>
        <v>29788.938595834508</v>
      </c>
      <c r="AM13">
        <f>SQRT((INDEX('Station centroid'!$E$2:$E$51,MATCH(AM$1,'Station centroid'!$B$2:$B$51,0))-INDEX('Zone centroid'!$D$2:$D$169,MATCH($A13,'Zone centroid'!$C$2:$C$169,0)))^2+(INDEX('Station centroid'!$F$2:$F$51,MATCH(AM$1,'Station centroid'!$B$2:$B$51,0))-INDEX('Zone centroid'!$E$2:$E$169,MATCH($A13,'Zone centroid'!$C$2:$C$169,0)))^2)</f>
        <v>85543.514256079681</v>
      </c>
      <c r="AN13">
        <f>SQRT((INDEX('Station centroid'!$E$2:$E$51,MATCH(AN$1,'Station centroid'!$B$2:$B$51,0))-INDEX('Zone centroid'!$D$2:$D$169,MATCH($A13,'Zone centroid'!$C$2:$C$169,0)))^2+(INDEX('Station centroid'!$F$2:$F$51,MATCH(AN$1,'Station centroid'!$B$2:$B$51,0))-INDEX('Zone centroid'!$E$2:$E$169,MATCH($A13,'Zone centroid'!$C$2:$C$169,0)))^2)</f>
        <v>50003.086988692972</v>
      </c>
      <c r="AO13">
        <f>SQRT((INDEX('Station centroid'!$E$2:$E$51,MATCH(AO$1,'Station centroid'!$B$2:$B$51,0))-INDEX('Zone centroid'!$D$2:$D$169,MATCH($A13,'Zone centroid'!$C$2:$C$169,0)))^2+(INDEX('Station centroid'!$F$2:$F$51,MATCH(AO$1,'Station centroid'!$B$2:$B$51,0))-INDEX('Zone centroid'!$E$2:$E$169,MATCH($A13,'Zone centroid'!$C$2:$C$169,0)))^2)</f>
        <v>48226.025773818466</v>
      </c>
      <c r="AP13">
        <f>SQRT((INDEX('Station centroid'!$E$2:$E$51,MATCH(AP$1,'Station centroid'!$B$2:$B$51,0))-INDEX('Zone centroid'!$D$2:$D$169,MATCH($A13,'Zone centroid'!$C$2:$C$169,0)))^2+(INDEX('Station centroid'!$F$2:$F$51,MATCH(AP$1,'Station centroid'!$B$2:$B$51,0))-INDEX('Zone centroid'!$E$2:$E$169,MATCH($A13,'Zone centroid'!$C$2:$C$169,0)))^2)</f>
        <v>52710.729703377263</v>
      </c>
      <c r="AQ13">
        <f>SQRT((INDEX('Station centroid'!$E$2:$E$51,MATCH(AQ$1,'Station centroid'!$B$2:$B$51,0))-INDEX('Zone centroid'!$D$2:$D$169,MATCH($A13,'Zone centroid'!$C$2:$C$169,0)))^2+(INDEX('Station centroid'!$F$2:$F$51,MATCH(AQ$1,'Station centroid'!$B$2:$B$51,0))-INDEX('Zone centroid'!$E$2:$E$169,MATCH($A13,'Zone centroid'!$C$2:$C$169,0)))^2)</f>
        <v>56279.806669037156</v>
      </c>
      <c r="AR13">
        <f>SQRT((INDEX('Station centroid'!$E$2:$E$51,MATCH(AR$1,'Station centroid'!$B$2:$B$51,0))-INDEX('Zone centroid'!$D$2:$D$169,MATCH($A13,'Zone centroid'!$C$2:$C$169,0)))^2+(INDEX('Station centroid'!$F$2:$F$51,MATCH(AR$1,'Station centroid'!$B$2:$B$51,0))-INDEX('Zone centroid'!$E$2:$E$169,MATCH($A13,'Zone centroid'!$C$2:$C$169,0)))^2)</f>
        <v>35987.724053654732</v>
      </c>
      <c r="AS13">
        <f>SQRT((INDEX('Station centroid'!$E$2:$E$51,MATCH(AS$1,'Station centroid'!$B$2:$B$51,0))-INDEX('Zone centroid'!$D$2:$D$169,MATCH($A13,'Zone centroid'!$C$2:$C$169,0)))^2+(INDEX('Station centroid'!$F$2:$F$51,MATCH(AS$1,'Station centroid'!$B$2:$B$51,0))-INDEX('Zone centroid'!$E$2:$E$169,MATCH($A13,'Zone centroid'!$C$2:$C$169,0)))^2)</f>
        <v>125008.39824475355</v>
      </c>
      <c r="AT13">
        <f>SQRT((INDEX('Station centroid'!$E$2:$E$51,MATCH(AT$1,'Station centroid'!$B$2:$B$51,0))-INDEX('Zone centroid'!$D$2:$D$169,MATCH($A13,'Zone centroid'!$C$2:$C$169,0)))^2+(INDEX('Station centroid'!$F$2:$F$51,MATCH(AT$1,'Station centroid'!$B$2:$B$51,0))-INDEX('Zone centroid'!$E$2:$E$169,MATCH($A13,'Zone centroid'!$C$2:$C$169,0)))^2)</f>
        <v>106739.41635048459</v>
      </c>
      <c r="AU13">
        <f>SQRT((INDEX('Station centroid'!$E$2:$E$51,MATCH(AU$1,'Station centroid'!$B$2:$B$51,0))-INDEX('Zone centroid'!$D$2:$D$169,MATCH($A13,'Zone centroid'!$C$2:$C$169,0)))^2+(INDEX('Station centroid'!$F$2:$F$51,MATCH(AU$1,'Station centroid'!$B$2:$B$51,0))-INDEX('Zone centroid'!$E$2:$E$169,MATCH($A13,'Zone centroid'!$C$2:$C$169,0)))^2)</f>
        <v>544.75265442218313</v>
      </c>
      <c r="AV13">
        <f>SQRT((INDEX('Station centroid'!$E$2:$E$51,MATCH(AV$1,'Station centroid'!$B$2:$B$51,0))-INDEX('Zone centroid'!$D$2:$D$169,MATCH($A13,'Zone centroid'!$C$2:$C$169,0)))^2+(INDEX('Station centroid'!$F$2:$F$51,MATCH(AV$1,'Station centroid'!$B$2:$B$51,0))-INDEX('Zone centroid'!$E$2:$E$169,MATCH($A13,'Zone centroid'!$C$2:$C$169,0)))^2)</f>
        <v>8968.5096016004718</v>
      </c>
      <c r="AW13">
        <f>SQRT((INDEX('Station centroid'!$E$2:$E$51,MATCH(AW$1,'Station centroid'!$B$2:$B$51,0))-INDEX('Zone centroid'!$D$2:$D$169,MATCH($A13,'Zone centroid'!$C$2:$C$169,0)))^2+(INDEX('Station centroid'!$F$2:$F$51,MATCH(AW$1,'Station centroid'!$B$2:$B$51,0))-INDEX('Zone centroid'!$E$2:$E$169,MATCH($A13,'Zone centroid'!$C$2:$C$169,0)))^2)</f>
        <v>16754.568431672578</v>
      </c>
      <c r="AX13">
        <f>SQRT((INDEX('Station centroid'!$E$2:$E$51,MATCH(AX$1,'Station centroid'!$B$2:$B$51,0))-INDEX('Zone centroid'!$D$2:$D$169,MATCH($A13,'Zone centroid'!$C$2:$C$169,0)))^2+(INDEX('Station centroid'!$F$2:$F$51,MATCH(AX$1,'Station centroid'!$B$2:$B$51,0))-INDEX('Zone centroid'!$E$2:$E$169,MATCH($A13,'Zone centroid'!$C$2:$C$169,0)))^2)</f>
        <v>32821.765720102594</v>
      </c>
      <c r="AY13">
        <f>SQRT((INDEX('Station centroid'!$E$2:$E$51,MATCH(AY$1,'Station centroid'!$B$2:$B$51,0))-INDEX('Zone centroid'!$D$2:$D$169,MATCH($A13,'Zone centroid'!$C$2:$C$169,0)))^2+(INDEX('Station centroid'!$F$2:$F$51,MATCH(AY$1,'Station centroid'!$B$2:$B$51,0))-INDEX('Zone centroid'!$E$2:$E$169,MATCH($A13,'Zone centroid'!$C$2:$C$169,0)))^2)</f>
        <v>646530.02859341342</v>
      </c>
    </row>
    <row r="14" spans="1:51" x14ac:dyDescent="0.3">
      <c r="A14">
        <v>517</v>
      </c>
      <c r="B14">
        <f>SQRT((INDEX('Station centroid'!$E$2:$E$51,MATCH(B$1,'Station centroid'!$B$2:$B$51,0))-INDEX('Zone centroid'!$D$2:$D$169,MATCH($A14,'Zone centroid'!$C$2:$C$169,0)))^2+(INDEX('Station centroid'!$F$2:$F$51,MATCH(B$1,'Station centroid'!$B$2:$B$51,0))-INDEX('Zone centroid'!$E$2:$E$169,MATCH($A14,'Zone centroid'!$C$2:$C$169,0)))^2)</f>
        <v>62943.386673998524</v>
      </c>
      <c r="C14">
        <f>SQRT((INDEX('Station centroid'!$E$2:$E$51,MATCH(C$1,'Station centroid'!$B$2:$B$51,0))-INDEX('Zone centroid'!$D$2:$D$169,MATCH($A14,'Zone centroid'!$C$2:$C$169,0)))^2+(INDEX('Station centroid'!$F$2:$F$51,MATCH(C$1,'Station centroid'!$B$2:$B$51,0))-INDEX('Zone centroid'!$E$2:$E$169,MATCH($A14,'Zone centroid'!$C$2:$C$169,0)))^2)</f>
        <v>93145.158690053227</v>
      </c>
      <c r="D14">
        <f>SQRT((INDEX('Station centroid'!$E$2:$E$51,MATCH(D$1,'Station centroid'!$B$2:$B$51,0))-INDEX('Zone centroid'!$D$2:$D$169,MATCH($A14,'Zone centroid'!$C$2:$C$169,0)))^2+(INDEX('Station centroid'!$F$2:$F$51,MATCH(D$1,'Station centroid'!$B$2:$B$51,0))-INDEX('Zone centroid'!$E$2:$E$169,MATCH($A14,'Zone centroid'!$C$2:$C$169,0)))^2)</f>
        <v>141168.8381961915</v>
      </c>
      <c r="E14">
        <f>SQRT((INDEX('Station centroid'!$E$2:$E$51,MATCH(E$1,'Station centroid'!$B$2:$B$51,0))-INDEX('Zone centroid'!$D$2:$D$169,MATCH($A14,'Zone centroid'!$C$2:$C$169,0)))^2+(INDEX('Station centroid'!$F$2:$F$51,MATCH(E$1,'Station centroid'!$B$2:$B$51,0))-INDEX('Zone centroid'!$E$2:$E$169,MATCH($A14,'Zone centroid'!$C$2:$C$169,0)))^2)</f>
        <v>71858.113125515622</v>
      </c>
      <c r="F14">
        <f>SQRT((INDEX('Station centroid'!$E$2:$E$51,MATCH(F$1,'Station centroid'!$B$2:$B$51,0))-INDEX('Zone centroid'!$D$2:$D$169,MATCH($A14,'Zone centroid'!$C$2:$C$169,0)))^2+(INDEX('Station centroid'!$F$2:$F$51,MATCH(F$1,'Station centroid'!$B$2:$B$51,0))-INDEX('Zone centroid'!$E$2:$E$169,MATCH($A14,'Zone centroid'!$C$2:$C$169,0)))^2)</f>
        <v>64738.100023429826</v>
      </c>
      <c r="G14">
        <f>SQRT((INDEX('Station centroid'!$E$2:$E$51,MATCH(G$1,'Station centroid'!$B$2:$B$51,0))-INDEX('Zone centroid'!$D$2:$D$169,MATCH($A14,'Zone centroid'!$C$2:$C$169,0)))^2+(INDEX('Station centroid'!$F$2:$F$51,MATCH(G$1,'Station centroid'!$B$2:$B$51,0))-INDEX('Zone centroid'!$E$2:$E$169,MATCH($A14,'Zone centroid'!$C$2:$C$169,0)))^2)</f>
        <v>646738.06499153888</v>
      </c>
      <c r="H14">
        <f>SQRT((INDEX('Station centroid'!$E$2:$E$51,MATCH(H$1,'Station centroid'!$B$2:$B$51,0))-INDEX('Zone centroid'!$D$2:$D$169,MATCH($A14,'Zone centroid'!$C$2:$C$169,0)))^2+(INDEX('Station centroid'!$F$2:$F$51,MATCH(H$1,'Station centroid'!$B$2:$B$51,0))-INDEX('Zone centroid'!$E$2:$E$169,MATCH($A14,'Zone centroid'!$C$2:$C$169,0)))^2)</f>
        <v>41270.836348748759</v>
      </c>
      <c r="I14">
        <f>SQRT((INDEX('Station centroid'!$E$2:$E$51,MATCH(I$1,'Station centroid'!$B$2:$B$51,0))-INDEX('Zone centroid'!$D$2:$D$169,MATCH($A14,'Zone centroid'!$C$2:$C$169,0)))^2+(INDEX('Station centroid'!$F$2:$F$51,MATCH(I$1,'Station centroid'!$B$2:$B$51,0))-INDEX('Zone centroid'!$E$2:$E$169,MATCH($A14,'Zone centroid'!$C$2:$C$169,0)))^2)</f>
        <v>43908.003753458179</v>
      </c>
      <c r="J14">
        <f>SQRT((INDEX('Station centroid'!$E$2:$E$51,MATCH(J$1,'Station centroid'!$B$2:$B$51,0))-INDEX('Zone centroid'!$D$2:$D$169,MATCH($A14,'Zone centroid'!$C$2:$C$169,0)))^2+(INDEX('Station centroid'!$F$2:$F$51,MATCH(J$1,'Station centroid'!$B$2:$B$51,0))-INDEX('Zone centroid'!$E$2:$E$169,MATCH($A14,'Zone centroid'!$C$2:$C$169,0)))^2)</f>
        <v>646738.06499153888</v>
      </c>
      <c r="K14">
        <f>SQRT((INDEX('Station centroid'!$E$2:$E$51,MATCH(K$1,'Station centroid'!$B$2:$B$51,0))-INDEX('Zone centroid'!$D$2:$D$169,MATCH($A14,'Zone centroid'!$C$2:$C$169,0)))^2+(INDEX('Station centroid'!$F$2:$F$51,MATCH(K$1,'Station centroid'!$B$2:$B$51,0))-INDEX('Zone centroid'!$E$2:$E$169,MATCH($A14,'Zone centroid'!$C$2:$C$169,0)))^2)</f>
        <v>90714.026582793129</v>
      </c>
      <c r="L14">
        <f>SQRT((INDEX('Station centroid'!$E$2:$E$51,MATCH(L$1,'Station centroid'!$B$2:$B$51,0))-INDEX('Zone centroid'!$D$2:$D$169,MATCH($A14,'Zone centroid'!$C$2:$C$169,0)))^2+(INDEX('Station centroid'!$F$2:$F$51,MATCH(L$1,'Station centroid'!$B$2:$B$51,0))-INDEX('Zone centroid'!$E$2:$E$169,MATCH($A14,'Zone centroid'!$C$2:$C$169,0)))^2)</f>
        <v>49783.933233383621</v>
      </c>
      <c r="M14">
        <f>SQRT((INDEX('Station centroid'!$E$2:$E$51,MATCH(M$1,'Station centroid'!$B$2:$B$51,0))-INDEX('Zone centroid'!$D$2:$D$169,MATCH($A14,'Zone centroid'!$C$2:$C$169,0)))^2+(INDEX('Station centroid'!$F$2:$F$51,MATCH(M$1,'Station centroid'!$B$2:$B$51,0))-INDEX('Zone centroid'!$E$2:$E$169,MATCH($A14,'Zone centroid'!$C$2:$C$169,0)))^2)</f>
        <v>52911.271973274299</v>
      </c>
      <c r="N14">
        <f>SQRT((INDEX('Station centroid'!$E$2:$E$51,MATCH(N$1,'Station centroid'!$B$2:$B$51,0))-INDEX('Zone centroid'!$D$2:$D$169,MATCH($A14,'Zone centroid'!$C$2:$C$169,0)))^2+(INDEX('Station centroid'!$F$2:$F$51,MATCH(N$1,'Station centroid'!$B$2:$B$51,0))-INDEX('Zone centroid'!$E$2:$E$169,MATCH($A14,'Zone centroid'!$C$2:$C$169,0)))^2)</f>
        <v>70386.319172634685</v>
      </c>
      <c r="O14">
        <f>SQRT((INDEX('Station centroid'!$E$2:$E$51,MATCH(O$1,'Station centroid'!$B$2:$B$51,0))-INDEX('Zone centroid'!$D$2:$D$169,MATCH($A14,'Zone centroid'!$C$2:$C$169,0)))^2+(INDEX('Station centroid'!$F$2:$F$51,MATCH(O$1,'Station centroid'!$B$2:$B$51,0))-INDEX('Zone centroid'!$E$2:$E$169,MATCH($A14,'Zone centroid'!$C$2:$C$169,0)))^2)</f>
        <v>94251.872551546679</v>
      </c>
      <c r="P14">
        <f>SQRT((INDEX('Station centroid'!$E$2:$E$51,MATCH(P$1,'Station centroid'!$B$2:$B$51,0))-INDEX('Zone centroid'!$D$2:$D$169,MATCH($A14,'Zone centroid'!$C$2:$C$169,0)))^2+(INDEX('Station centroid'!$F$2:$F$51,MATCH(P$1,'Station centroid'!$B$2:$B$51,0))-INDEX('Zone centroid'!$E$2:$E$169,MATCH($A14,'Zone centroid'!$C$2:$C$169,0)))^2)</f>
        <v>96565.380704185081</v>
      </c>
      <c r="Q14">
        <f>SQRT((INDEX('Station centroid'!$E$2:$E$51,MATCH(Q$1,'Station centroid'!$B$2:$B$51,0))-INDEX('Zone centroid'!$D$2:$D$169,MATCH($A14,'Zone centroid'!$C$2:$C$169,0)))^2+(INDEX('Station centroid'!$F$2:$F$51,MATCH(Q$1,'Station centroid'!$B$2:$B$51,0))-INDEX('Zone centroid'!$E$2:$E$169,MATCH($A14,'Zone centroid'!$C$2:$C$169,0)))^2)</f>
        <v>81241.056763341679</v>
      </c>
      <c r="R14">
        <f>SQRT((INDEX('Station centroid'!$E$2:$E$51,MATCH(R$1,'Station centroid'!$B$2:$B$51,0))-INDEX('Zone centroid'!$D$2:$D$169,MATCH($A14,'Zone centroid'!$C$2:$C$169,0)))^2+(INDEX('Station centroid'!$F$2:$F$51,MATCH(R$1,'Station centroid'!$B$2:$B$51,0))-INDEX('Zone centroid'!$E$2:$E$169,MATCH($A14,'Zone centroid'!$C$2:$C$169,0)))^2)</f>
        <v>78487.064248040871</v>
      </c>
      <c r="S14">
        <f>SQRT((INDEX('Station centroid'!$E$2:$E$51,MATCH(S$1,'Station centroid'!$B$2:$B$51,0))-INDEX('Zone centroid'!$D$2:$D$169,MATCH($A14,'Zone centroid'!$C$2:$C$169,0)))^2+(INDEX('Station centroid'!$F$2:$F$51,MATCH(S$1,'Station centroid'!$B$2:$B$51,0))-INDEX('Zone centroid'!$E$2:$E$169,MATCH($A14,'Zone centroid'!$C$2:$C$169,0)))^2)</f>
        <v>75152.889642022477</v>
      </c>
      <c r="T14">
        <f>SQRT((INDEX('Station centroid'!$E$2:$E$51,MATCH(T$1,'Station centroid'!$B$2:$B$51,0))-INDEX('Zone centroid'!$D$2:$D$169,MATCH($A14,'Zone centroid'!$C$2:$C$169,0)))^2+(INDEX('Station centroid'!$F$2:$F$51,MATCH(T$1,'Station centroid'!$B$2:$B$51,0))-INDEX('Zone centroid'!$E$2:$E$169,MATCH($A14,'Zone centroid'!$C$2:$C$169,0)))^2)</f>
        <v>68237.970216556088</v>
      </c>
      <c r="U14">
        <f>SQRT((INDEX('Station centroid'!$E$2:$E$51,MATCH(U$1,'Station centroid'!$B$2:$B$51,0))-INDEX('Zone centroid'!$D$2:$D$169,MATCH($A14,'Zone centroid'!$C$2:$C$169,0)))^2+(INDEX('Station centroid'!$F$2:$F$51,MATCH(U$1,'Station centroid'!$B$2:$B$51,0))-INDEX('Zone centroid'!$E$2:$E$169,MATCH($A14,'Zone centroid'!$C$2:$C$169,0)))^2)</f>
        <v>66835.971129373094</v>
      </c>
      <c r="V14">
        <f>SQRT((INDEX('Station centroid'!$E$2:$E$51,MATCH(V$1,'Station centroid'!$B$2:$B$51,0))-INDEX('Zone centroid'!$D$2:$D$169,MATCH($A14,'Zone centroid'!$C$2:$C$169,0)))^2+(INDEX('Station centroid'!$F$2:$F$51,MATCH(V$1,'Station centroid'!$B$2:$B$51,0))-INDEX('Zone centroid'!$E$2:$E$169,MATCH($A14,'Zone centroid'!$C$2:$C$169,0)))^2)</f>
        <v>63288.532175278844</v>
      </c>
      <c r="W14">
        <f>SQRT((INDEX('Station centroid'!$E$2:$E$51,MATCH(W$1,'Station centroid'!$B$2:$B$51,0))-INDEX('Zone centroid'!$D$2:$D$169,MATCH($A14,'Zone centroid'!$C$2:$C$169,0)))^2+(INDEX('Station centroid'!$F$2:$F$51,MATCH(W$1,'Station centroid'!$B$2:$B$51,0))-INDEX('Zone centroid'!$E$2:$E$169,MATCH($A14,'Zone centroid'!$C$2:$C$169,0)))^2)</f>
        <v>77810.211838292846</v>
      </c>
      <c r="X14">
        <f>SQRT((INDEX('Station centroid'!$E$2:$E$51,MATCH(X$1,'Station centroid'!$B$2:$B$51,0))-INDEX('Zone centroid'!$D$2:$D$169,MATCH($A14,'Zone centroid'!$C$2:$C$169,0)))^2+(INDEX('Station centroid'!$F$2:$F$51,MATCH(X$1,'Station centroid'!$B$2:$B$51,0))-INDEX('Zone centroid'!$E$2:$E$169,MATCH($A14,'Zone centroid'!$C$2:$C$169,0)))^2)</f>
        <v>60527.185484726564</v>
      </c>
      <c r="Y14">
        <f>SQRT((INDEX('Station centroid'!$E$2:$E$51,MATCH(Y$1,'Station centroid'!$B$2:$B$51,0))-INDEX('Zone centroid'!$D$2:$D$169,MATCH($A14,'Zone centroid'!$C$2:$C$169,0)))^2+(INDEX('Station centroid'!$F$2:$F$51,MATCH(Y$1,'Station centroid'!$B$2:$B$51,0))-INDEX('Zone centroid'!$E$2:$E$169,MATCH($A14,'Zone centroid'!$C$2:$C$169,0)))^2)</f>
        <v>58538.342250613881</v>
      </c>
      <c r="Z14">
        <f>SQRT((INDEX('Station centroid'!$E$2:$E$51,MATCH(Z$1,'Station centroid'!$B$2:$B$51,0))-INDEX('Zone centroid'!$D$2:$D$169,MATCH($A14,'Zone centroid'!$C$2:$C$169,0)))^2+(INDEX('Station centroid'!$F$2:$F$51,MATCH(Z$1,'Station centroid'!$B$2:$B$51,0))-INDEX('Zone centroid'!$E$2:$E$169,MATCH($A14,'Zone centroid'!$C$2:$C$169,0)))^2)</f>
        <v>36595.690615291001</v>
      </c>
      <c r="AA14">
        <f>SQRT((INDEX('Station centroid'!$E$2:$E$51,MATCH(AA$1,'Station centroid'!$B$2:$B$51,0))-INDEX('Zone centroid'!$D$2:$D$169,MATCH($A14,'Zone centroid'!$C$2:$C$169,0)))^2+(INDEX('Station centroid'!$F$2:$F$51,MATCH(AA$1,'Station centroid'!$B$2:$B$51,0))-INDEX('Zone centroid'!$E$2:$E$169,MATCH($A14,'Zone centroid'!$C$2:$C$169,0)))^2)</f>
        <v>64683.786645922322</v>
      </c>
      <c r="AB14">
        <f>SQRT((INDEX('Station centroid'!$E$2:$E$51,MATCH(AB$1,'Station centroid'!$B$2:$B$51,0))-INDEX('Zone centroid'!$D$2:$D$169,MATCH($A14,'Zone centroid'!$C$2:$C$169,0)))^2+(INDEX('Station centroid'!$F$2:$F$51,MATCH(AB$1,'Station centroid'!$B$2:$B$51,0))-INDEX('Zone centroid'!$E$2:$E$169,MATCH($A14,'Zone centroid'!$C$2:$C$169,0)))^2)</f>
        <v>646738.06499153888</v>
      </c>
      <c r="AC14">
        <f>SQRT((INDEX('Station centroid'!$E$2:$E$51,MATCH(AC$1,'Station centroid'!$B$2:$B$51,0))-INDEX('Zone centroid'!$D$2:$D$169,MATCH($A14,'Zone centroid'!$C$2:$C$169,0)))^2+(INDEX('Station centroid'!$F$2:$F$51,MATCH(AC$1,'Station centroid'!$B$2:$B$51,0))-INDEX('Zone centroid'!$E$2:$E$169,MATCH($A14,'Zone centroid'!$C$2:$C$169,0)))^2)</f>
        <v>48229.006701618884</v>
      </c>
      <c r="AD14">
        <f>SQRT((INDEX('Station centroid'!$E$2:$E$51,MATCH(AD$1,'Station centroid'!$B$2:$B$51,0))-INDEX('Zone centroid'!$D$2:$D$169,MATCH($A14,'Zone centroid'!$C$2:$C$169,0)))^2+(INDEX('Station centroid'!$F$2:$F$51,MATCH(AD$1,'Station centroid'!$B$2:$B$51,0))-INDEX('Zone centroid'!$E$2:$E$169,MATCH($A14,'Zone centroid'!$C$2:$C$169,0)))^2)</f>
        <v>137611.72853039269</v>
      </c>
      <c r="AE14">
        <f>SQRT((INDEX('Station centroid'!$E$2:$E$51,MATCH(AE$1,'Station centroid'!$B$2:$B$51,0))-INDEX('Zone centroid'!$D$2:$D$169,MATCH($A14,'Zone centroid'!$C$2:$C$169,0)))^2+(INDEX('Station centroid'!$F$2:$F$51,MATCH(AE$1,'Station centroid'!$B$2:$B$51,0))-INDEX('Zone centroid'!$E$2:$E$169,MATCH($A14,'Zone centroid'!$C$2:$C$169,0)))^2)</f>
        <v>89009.633239865696</v>
      </c>
      <c r="AF14">
        <f>SQRT((INDEX('Station centroid'!$E$2:$E$51,MATCH(AF$1,'Station centroid'!$B$2:$B$51,0))-INDEX('Zone centroid'!$D$2:$D$169,MATCH($A14,'Zone centroid'!$C$2:$C$169,0)))^2+(INDEX('Station centroid'!$F$2:$F$51,MATCH(AF$1,'Station centroid'!$B$2:$B$51,0))-INDEX('Zone centroid'!$E$2:$E$169,MATCH($A14,'Zone centroid'!$C$2:$C$169,0)))^2)</f>
        <v>86472.303159051444</v>
      </c>
      <c r="AG14">
        <f>SQRT((INDEX('Station centroid'!$E$2:$E$51,MATCH(AG$1,'Station centroid'!$B$2:$B$51,0))-INDEX('Zone centroid'!$D$2:$D$169,MATCH($A14,'Zone centroid'!$C$2:$C$169,0)))^2+(INDEX('Station centroid'!$F$2:$F$51,MATCH(AG$1,'Station centroid'!$B$2:$B$51,0))-INDEX('Zone centroid'!$E$2:$E$169,MATCH($A14,'Zone centroid'!$C$2:$C$169,0)))^2)</f>
        <v>63384.913547181706</v>
      </c>
      <c r="AH14">
        <f>SQRT((INDEX('Station centroid'!$E$2:$E$51,MATCH(AH$1,'Station centroid'!$B$2:$B$51,0))-INDEX('Zone centroid'!$D$2:$D$169,MATCH($A14,'Zone centroid'!$C$2:$C$169,0)))^2+(INDEX('Station centroid'!$F$2:$F$51,MATCH(AH$1,'Station centroid'!$B$2:$B$51,0))-INDEX('Zone centroid'!$E$2:$E$169,MATCH($A14,'Zone centroid'!$C$2:$C$169,0)))^2)</f>
        <v>113189.27017932398</v>
      </c>
      <c r="AI14">
        <f>SQRT((INDEX('Station centroid'!$E$2:$E$51,MATCH(AI$1,'Station centroid'!$B$2:$B$51,0))-INDEX('Zone centroid'!$D$2:$D$169,MATCH($A14,'Zone centroid'!$C$2:$C$169,0)))^2+(INDEX('Station centroid'!$F$2:$F$51,MATCH(AI$1,'Station centroid'!$B$2:$B$51,0))-INDEX('Zone centroid'!$E$2:$E$169,MATCH($A14,'Zone centroid'!$C$2:$C$169,0)))^2)</f>
        <v>67854.347286982971</v>
      </c>
      <c r="AJ14">
        <f>SQRT((INDEX('Station centroid'!$E$2:$E$51,MATCH(AJ$1,'Station centroid'!$B$2:$B$51,0))-INDEX('Zone centroid'!$D$2:$D$169,MATCH($A14,'Zone centroid'!$C$2:$C$169,0)))^2+(INDEX('Station centroid'!$F$2:$F$51,MATCH(AJ$1,'Station centroid'!$B$2:$B$51,0))-INDEX('Zone centroid'!$E$2:$E$169,MATCH($A14,'Zone centroid'!$C$2:$C$169,0)))^2)</f>
        <v>65275.061711254602</v>
      </c>
      <c r="AK14">
        <f>SQRT((INDEX('Station centroid'!$E$2:$E$51,MATCH(AK$1,'Station centroid'!$B$2:$B$51,0))-INDEX('Zone centroid'!$D$2:$D$169,MATCH($A14,'Zone centroid'!$C$2:$C$169,0)))^2+(INDEX('Station centroid'!$F$2:$F$51,MATCH(AK$1,'Station centroid'!$B$2:$B$51,0))-INDEX('Zone centroid'!$E$2:$E$169,MATCH($A14,'Zone centroid'!$C$2:$C$169,0)))^2)</f>
        <v>67578.23476035014</v>
      </c>
      <c r="AL14">
        <f>SQRT((INDEX('Station centroid'!$E$2:$E$51,MATCH(AL$1,'Station centroid'!$B$2:$B$51,0))-INDEX('Zone centroid'!$D$2:$D$169,MATCH($A14,'Zone centroid'!$C$2:$C$169,0)))^2+(INDEX('Station centroid'!$F$2:$F$51,MATCH(AL$1,'Station centroid'!$B$2:$B$51,0))-INDEX('Zone centroid'!$E$2:$E$169,MATCH($A14,'Zone centroid'!$C$2:$C$169,0)))^2)</f>
        <v>29928.54009848123</v>
      </c>
      <c r="AM14">
        <f>SQRT((INDEX('Station centroid'!$E$2:$E$51,MATCH(AM$1,'Station centroid'!$B$2:$B$51,0))-INDEX('Zone centroid'!$D$2:$D$169,MATCH($A14,'Zone centroid'!$C$2:$C$169,0)))^2+(INDEX('Station centroid'!$F$2:$F$51,MATCH(AM$1,'Station centroid'!$B$2:$B$51,0))-INDEX('Zone centroid'!$E$2:$E$169,MATCH($A14,'Zone centroid'!$C$2:$C$169,0)))^2)</f>
        <v>85264.444103624512</v>
      </c>
      <c r="AN14">
        <f>SQRT((INDEX('Station centroid'!$E$2:$E$51,MATCH(AN$1,'Station centroid'!$B$2:$B$51,0))-INDEX('Zone centroid'!$D$2:$D$169,MATCH($A14,'Zone centroid'!$C$2:$C$169,0)))^2+(INDEX('Station centroid'!$F$2:$F$51,MATCH(AN$1,'Station centroid'!$B$2:$B$51,0))-INDEX('Zone centroid'!$E$2:$E$169,MATCH($A14,'Zone centroid'!$C$2:$C$169,0)))^2)</f>
        <v>49749.311368488277</v>
      </c>
      <c r="AO14">
        <f>SQRT((INDEX('Station centroid'!$E$2:$E$51,MATCH(AO$1,'Station centroid'!$B$2:$B$51,0))-INDEX('Zone centroid'!$D$2:$D$169,MATCH($A14,'Zone centroid'!$C$2:$C$169,0)))^2+(INDEX('Station centroid'!$F$2:$F$51,MATCH(AO$1,'Station centroid'!$B$2:$B$51,0))-INDEX('Zone centroid'!$E$2:$E$169,MATCH($A14,'Zone centroid'!$C$2:$C$169,0)))^2)</f>
        <v>47982.976118379767</v>
      </c>
      <c r="AP14">
        <f>SQRT((INDEX('Station centroid'!$E$2:$E$51,MATCH(AP$1,'Station centroid'!$B$2:$B$51,0))-INDEX('Zone centroid'!$D$2:$D$169,MATCH($A14,'Zone centroid'!$C$2:$C$169,0)))^2+(INDEX('Station centroid'!$F$2:$F$51,MATCH(AP$1,'Station centroid'!$B$2:$B$51,0))-INDEX('Zone centroid'!$E$2:$E$169,MATCH($A14,'Zone centroid'!$C$2:$C$169,0)))^2)</f>
        <v>52438.664505901543</v>
      </c>
      <c r="AQ14">
        <f>SQRT((INDEX('Station centroid'!$E$2:$E$51,MATCH(AQ$1,'Station centroid'!$B$2:$B$51,0))-INDEX('Zone centroid'!$D$2:$D$169,MATCH($A14,'Zone centroid'!$C$2:$C$169,0)))^2+(INDEX('Station centroid'!$F$2:$F$51,MATCH(AQ$1,'Station centroid'!$B$2:$B$51,0))-INDEX('Zone centroid'!$E$2:$E$169,MATCH($A14,'Zone centroid'!$C$2:$C$169,0)))^2)</f>
        <v>56279.781604268857</v>
      </c>
      <c r="AR14">
        <f>SQRT((INDEX('Station centroid'!$E$2:$E$51,MATCH(AR$1,'Station centroid'!$B$2:$B$51,0))-INDEX('Zone centroid'!$D$2:$D$169,MATCH($A14,'Zone centroid'!$C$2:$C$169,0)))^2+(INDEX('Station centroid'!$F$2:$F$51,MATCH(AR$1,'Station centroid'!$B$2:$B$51,0))-INDEX('Zone centroid'!$E$2:$E$169,MATCH($A14,'Zone centroid'!$C$2:$C$169,0)))^2)</f>
        <v>35911.893305171194</v>
      </c>
      <c r="AS14">
        <f>SQRT((INDEX('Station centroid'!$E$2:$E$51,MATCH(AS$1,'Station centroid'!$B$2:$B$51,0))-INDEX('Zone centroid'!$D$2:$D$169,MATCH($A14,'Zone centroid'!$C$2:$C$169,0)))^2+(INDEX('Station centroid'!$F$2:$F$51,MATCH(AS$1,'Station centroid'!$B$2:$B$51,0))-INDEX('Zone centroid'!$E$2:$E$169,MATCH($A14,'Zone centroid'!$C$2:$C$169,0)))^2)</f>
        <v>124950.62910949629</v>
      </c>
      <c r="AT14">
        <f>SQRT((INDEX('Station centroid'!$E$2:$E$51,MATCH(AT$1,'Station centroid'!$B$2:$B$51,0))-INDEX('Zone centroid'!$D$2:$D$169,MATCH($A14,'Zone centroid'!$C$2:$C$169,0)))^2+(INDEX('Station centroid'!$F$2:$F$51,MATCH(AT$1,'Station centroid'!$B$2:$B$51,0))-INDEX('Zone centroid'!$E$2:$E$169,MATCH($A14,'Zone centroid'!$C$2:$C$169,0)))^2)</f>
        <v>106629.94416945972</v>
      </c>
      <c r="AU14">
        <f>SQRT((INDEX('Station centroid'!$E$2:$E$51,MATCH(AU$1,'Station centroid'!$B$2:$B$51,0))-INDEX('Zone centroid'!$D$2:$D$169,MATCH($A14,'Zone centroid'!$C$2:$C$169,0)))^2+(INDEX('Station centroid'!$F$2:$F$51,MATCH(AU$1,'Station centroid'!$B$2:$B$51,0))-INDEX('Zone centroid'!$E$2:$E$169,MATCH($A14,'Zone centroid'!$C$2:$C$169,0)))^2)</f>
        <v>290.0685341432366</v>
      </c>
      <c r="AV14">
        <f>SQRT((INDEX('Station centroid'!$E$2:$E$51,MATCH(AV$1,'Station centroid'!$B$2:$B$51,0))-INDEX('Zone centroid'!$D$2:$D$169,MATCH($A14,'Zone centroid'!$C$2:$C$169,0)))^2+(INDEX('Station centroid'!$F$2:$F$51,MATCH(AV$1,'Station centroid'!$B$2:$B$51,0))-INDEX('Zone centroid'!$E$2:$E$169,MATCH($A14,'Zone centroid'!$C$2:$C$169,0)))^2)</f>
        <v>8930.3516948662109</v>
      </c>
      <c r="AW14">
        <f>SQRT((INDEX('Station centroid'!$E$2:$E$51,MATCH(AW$1,'Station centroid'!$B$2:$B$51,0))-INDEX('Zone centroid'!$D$2:$D$169,MATCH($A14,'Zone centroid'!$C$2:$C$169,0)))^2+(INDEX('Station centroid'!$F$2:$F$51,MATCH(AW$1,'Station centroid'!$B$2:$B$51,0))-INDEX('Zone centroid'!$E$2:$E$169,MATCH($A14,'Zone centroid'!$C$2:$C$169,0)))^2)</f>
        <v>16722.310893282644</v>
      </c>
      <c r="AX14">
        <f>SQRT((INDEX('Station centroid'!$E$2:$E$51,MATCH(AX$1,'Station centroid'!$B$2:$B$51,0))-INDEX('Zone centroid'!$D$2:$D$169,MATCH($A14,'Zone centroid'!$C$2:$C$169,0)))^2+(INDEX('Station centroid'!$F$2:$F$51,MATCH(AX$1,'Station centroid'!$B$2:$B$51,0))-INDEX('Zone centroid'!$E$2:$E$169,MATCH($A14,'Zone centroid'!$C$2:$C$169,0)))^2)</f>
        <v>32800.276080016491</v>
      </c>
      <c r="AY14">
        <f>SQRT((INDEX('Station centroid'!$E$2:$E$51,MATCH(AY$1,'Station centroid'!$B$2:$B$51,0))-INDEX('Zone centroid'!$D$2:$D$169,MATCH($A14,'Zone centroid'!$C$2:$C$169,0)))^2+(INDEX('Station centroid'!$F$2:$F$51,MATCH(AY$1,'Station centroid'!$B$2:$B$51,0))-INDEX('Zone centroid'!$E$2:$E$169,MATCH($A14,'Zone centroid'!$C$2:$C$169,0)))^2)</f>
        <v>646738.06499153888</v>
      </c>
    </row>
    <row r="15" spans="1:51" x14ac:dyDescent="0.3">
      <c r="A15">
        <v>519</v>
      </c>
      <c r="B15">
        <f>SQRT((INDEX('Station centroid'!$E$2:$E$51,MATCH(B$1,'Station centroid'!$B$2:$B$51,0))-INDEX('Zone centroid'!$D$2:$D$169,MATCH($A15,'Zone centroid'!$C$2:$C$169,0)))^2+(INDEX('Station centroid'!$F$2:$F$51,MATCH(B$1,'Station centroid'!$B$2:$B$51,0))-INDEX('Zone centroid'!$E$2:$E$169,MATCH($A15,'Zone centroid'!$C$2:$C$169,0)))^2)</f>
        <v>62239.716650965682</v>
      </c>
      <c r="C15">
        <f>SQRT((INDEX('Station centroid'!$E$2:$E$51,MATCH(C$1,'Station centroid'!$B$2:$B$51,0))-INDEX('Zone centroid'!$D$2:$D$169,MATCH($A15,'Zone centroid'!$C$2:$C$169,0)))^2+(INDEX('Station centroid'!$F$2:$F$51,MATCH(C$1,'Station centroid'!$B$2:$B$51,0))-INDEX('Zone centroid'!$E$2:$E$169,MATCH($A15,'Zone centroid'!$C$2:$C$169,0)))^2)</f>
        <v>93121.881499222291</v>
      </c>
      <c r="D15">
        <f>SQRT((INDEX('Station centroid'!$E$2:$E$51,MATCH(D$1,'Station centroid'!$B$2:$B$51,0))-INDEX('Zone centroid'!$D$2:$D$169,MATCH($A15,'Zone centroid'!$C$2:$C$169,0)))^2+(INDEX('Station centroid'!$F$2:$F$51,MATCH(D$1,'Station centroid'!$B$2:$B$51,0))-INDEX('Zone centroid'!$E$2:$E$169,MATCH($A15,'Zone centroid'!$C$2:$C$169,0)))^2)</f>
        <v>141870.95937316594</v>
      </c>
      <c r="E15">
        <f>SQRT((INDEX('Station centroid'!$E$2:$E$51,MATCH(E$1,'Station centroid'!$B$2:$B$51,0))-INDEX('Zone centroid'!$D$2:$D$169,MATCH($A15,'Zone centroid'!$C$2:$C$169,0)))^2+(INDEX('Station centroid'!$F$2:$F$51,MATCH(E$1,'Station centroid'!$B$2:$B$51,0))-INDEX('Zone centroid'!$E$2:$E$169,MATCH($A15,'Zone centroid'!$C$2:$C$169,0)))^2)</f>
        <v>71141.68667271953</v>
      </c>
      <c r="F15">
        <f>SQRT((INDEX('Station centroid'!$E$2:$E$51,MATCH(F$1,'Station centroid'!$B$2:$B$51,0))-INDEX('Zone centroid'!$D$2:$D$169,MATCH($A15,'Zone centroid'!$C$2:$C$169,0)))^2+(INDEX('Station centroid'!$F$2:$F$51,MATCH(F$1,'Station centroid'!$B$2:$B$51,0))-INDEX('Zone centroid'!$E$2:$E$169,MATCH($A15,'Zone centroid'!$C$2:$C$169,0)))^2)</f>
        <v>64440.070738040042</v>
      </c>
      <c r="G15">
        <f>SQRT((INDEX('Station centroid'!$E$2:$E$51,MATCH(G$1,'Station centroid'!$B$2:$B$51,0))-INDEX('Zone centroid'!$D$2:$D$169,MATCH($A15,'Zone centroid'!$C$2:$C$169,0)))^2+(INDEX('Station centroid'!$F$2:$F$51,MATCH(G$1,'Station centroid'!$B$2:$B$51,0))-INDEX('Zone centroid'!$E$2:$E$169,MATCH($A15,'Zone centroid'!$C$2:$C$169,0)))^2)</f>
        <v>647721.5569926633</v>
      </c>
      <c r="H15">
        <f>SQRT((INDEX('Station centroid'!$E$2:$E$51,MATCH(H$1,'Station centroid'!$B$2:$B$51,0))-INDEX('Zone centroid'!$D$2:$D$169,MATCH($A15,'Zone centroid'!$C$2:$C$169,0)))^2+(INDEX('Station centroid'!$F$2:$F$51,MATCH(H$1,'Station centroid'!$B$2:$B$51,0))-INDEX('Zone centroid'!$E$2:$E$169,MATCH($A15,'Zone centroid'!$C$2:$C$169,0)))^2)</f>
        <v>41964.590028799299</v>
      </c>
      <c r="I15">
        <f>SQRT((INDEX('Station centroid'!$E$2:$E$51,MATCH(I$1,'Station centroid'!$B$2:$B$51,0))-INDEX('Zone centroid'!$D$2:$D$169,MATCH($A15,'Zone centroid'!$C$2:$C$169,0)))^2+(INDEX('Station centroid'!$F$2:$F$51,MATCH(I$1,'Station centroid'!$B$2:$B$51,0))-INDEX('Zone centroid'!$E$2:$E$169,MATCH($A15,'Zone centroid'!$C$2:$C$169,0)))^2)</f>
        <v>43905.544357104809</v>
      </c>
      <c r="J15">
        <f>SQRT((INDEX('Station centroid'!$E$2:$E$51,MATCH(J$1,'Station centroid'!$B$2:$B$51,0))-INDEX('Zone centroid'!$D$2:$D$169,MATCH($A15,'Zone centroid'!$C$2:$C$169,0)))^2+(INDEX('Station centroid'!$F$2:$F$51,MATCH(J$1,'Station centroid'!$B$2:$B$51,0))-INDEX('Zone centroid'!$E$2:$E$169,MATCH($A15,'Zone centroid'!$C$2:$C$169,0)))^2)</f>
        <v>647721.5569926633</v>
      </c>
      <c r="K15">
        <f>SQRT((INDEX('Station centroid'!$E$2:$E$51,MATCH(K$1,'Station centroid'!$B$2:$B$51,0))-INDEX('Zone centroid'!$D$2:$D$169,MATCH($A15,'Zone centroid'!$C$2:$C$169,0)))^2+(INDEX('Station centroid'!$F$2:$F$51,MATCH(K$1,'Station centroid'!$B$2:$B$51,0))-INDEX('Zone centroid'!$E$2:$E$169,MATCH($A15,'Zone centroid'!$C$2:$C$169,0)))^2)</f>
        <v>89972.552062191156</v>
      </c>
      <c r="L15">
        <f>SQRT((INDEX('Station centroid'!$E$2:$E$51,MATCH(L$1,'Station centroid'!$B$2:$B$51,0))-INDEX('Zone centroid'!$D$2:$D$169,MATCH($A15,'Zone centroid'!$C$2:$C$169,0)))^2+(INDEX('Station centroid'!$F$2:$F$51,MATCH(L$1,'Station centroid'!$B$2:$B$51,0))-INDEX('Zone centroid'!$E$2:$E$169,MATCH($A15,'Zone centroid'!$C$2:$C$169,0)))^2)</f>
        <v>49354.048034441897</v>
      </c>
      <c r="M15">
        <f>SQRT((INDEX('Station centroid'!$E$2:$E$51,MATCH(M$1,'Station centroid'!$B$2:$B$51,0))-INDEX('Zone centroid'!$D$2:$D$169,MATCH($A15,'Zone centroid'!$C$2:$C$169,0)))^2+(INDEX('Station centroid'!$F$2:$F$51,MATCH(M$1,'Station centroid'!$B$2:$B$51,0))-INDEX('Zone centroid'!$E$2:$E$169,MATCH($A15,'Zone centroid'!$C$2:$C$169,0)))^2)</f>
        <v>52345.480774082134</v>
      </c>
      <c r="N15">
        <f>SQRT((INDEX('Station centroid'!$E$2:$E$51,MATCH(N$1,'Station centroid'!$B$2:$B$51,0))-INDEX('Zone centroid'!$D$2:$D$169,MATCH($A15,'Zone centroid'!$C$2:$C$169,0)))^2+(INDEX('Station centroid'!$F$2:$F$51,MATCH(N$1,'Station centroid'!$B$2:$B$51,0))-INDEX('Zone centroid'!$E$2:$E$169,MATCH($A15,'Zone centroid'!$C$2:$C$169,0)))^2)</f>
        <v>69668.650161403319</v>
      </c>
      <c r="O15">
        <f>SQRT((INDEX('Station centroid'!$E$2:$E$51,MATCH(O$1,'Station centroid'!$B$2:$B$51,0))-INDEX('Zone centroid'!$D$2:$D$169,MATCH($A15,'Zone centroid'!$C$2:$C$169,0)))^2+(INDEX('Station centroid'!$F$2:$F$51,MATCH(O$1,'Station centroid'!$B$2:$B$51,0))-INDEX('Zone centroid'!$E$2:$E$169,MATCH($A15,'Zone centroid'!$C$2:$C$169,0)))^2)</f>
        <v>93621.702814641205</v>
      </c>
      <c r="P15">
        <f>SQRT((INDEX('Station centroid'!$E$2:$E$51,MATCH(P$1,'Station centroid'!$B$2:$B$51,0))-INDEX('Zone centroid'!$D$2:$D$169,MATCH($A15,'Zone centroid'!$C$2:$C$169,0)))^2+(INDEX('Station centroid'!$F$2:$F$51,MATCH(P$1,'Station centroid'!$B$2:$B$51,0))-INDEX('Zone centroid'!$E$2:$E$169,MATCH($A15,'Zone centroid'!$C$2:$C$169,0)))^2)</f>
        <v>95931.874409000273</v>
      </c>
      <c r="Q15">
        <f>SQRT((INDEX('Station centroid'!$E$2:$E$51,MATCH(Q$1,'Station centroid'!$B$2:$B$51,0))-INDEX('Zone centroid'!$D$2:$D$169,MATCH($A15,'Zone centroid'!$C$2:$C$169,0)))^2+(INDEX('Station centroid'!$F$2:$F$51,MATCH(Q$1,'Station centroid'!$B$2:$B$51,0))-INDEX('Zone centroid'!$E$2:$E$169,MATCH($A15,'Zone centroid'!$C$2:$C$169,0)))^2)</f>
        <v>80560.561539158254</v>
      </c>
      <c r="R15">
        <f>SQRT((INDEX('Station centroid'!$E$2:$E$51,MATCH(R$1,'Station centroid'!$B$2:$B$51,0))-INDEX('Zone centroid'!$D$2:$D$169,MATCH($A15,'Zone centroid'!$C$2:$C$169,0)))^2+(INDEX('Station centroid'!$F$2:$F$51,MATCH(R$1,'Station centroid'!$B$2:$B$51,0))-INDEX('Zone centroid'!$E$2:$E$169,MATCH($A15,'Zone centroid'!$C$2:$C$169,0)))^2)</f>
        <v>77743.389520628029</v>
      </c>
      <c r="S15">
        <f>SQRT((INDEX('Station centroid'!$E$2:$E$51,MATCH(S$1,'Station centroid'!$B$2:$B$51,0))-INDEX('Zone centroid'!$D$2:$D$169,MATCH($A15,'Zone centroid'!$C$2:$C$169,0)))^2+(INDEX('Station centroid'!$F$2:$F$51,MATCH(S$1,'Station centroid'!$B$2:$B$51,0))-INDEX('Zone centroid'!$E$2:$E$169,MATCH($A15,'Zone centroid'!$C$2:$C$169,0)))^2)</f>
        <v>74427.075644996352</v>
      </c>
      <c r="T15">
        <f>SQRT((INDEX('Station centroid'!$E$2:$E$51,MATCH(T$1,'Station centroid'!$B$2:$B$51,0))-INDEX('Zone centroid'!$D$2:$D$169,MATCH($A15,'Zone centroid'!$C$2:$C$169,0)))^2+(INDEX('Station centroid'!$F$2:$F$51,MATCH(T$1,'Station centroid'!$B$2:$B$51,0))-INDEX('Zone centroid'!$E$2:$E$169,MATCH($A15,'Zone centroid'!$C$2:$C$169,0)))^2)</f>
        <v>67429.942885305762</v>
      </c>
      <c r="U15">
        <f>SQRT((INDEX('Station centroid'!$E$2:$E$51,MATCH(U$1,'Station centroid'!$B$2:$B$51,0))-INDEX('Zone centroid'!$D$2:$D$169,MATCH($A15,'Zone centroid'!$C$2:$C$169,0)))^2+(INDEX('Station centroid'!$F$2:$F$51,MATCH(U$1,'Station centroid'!$B$2:$B$51,0))-INDEX('Zone centroid'!$E$2:$E$169,MATCH($A15,'Zone centroid'!$C$2:$C$169,0)))^2)</f>
        <v>65944.519860913351</v>
      </c>
      <c r="V15">
        <f>SQRT((INDEX('Station centroid'!$E$2:$E$51,MATCH(V$1,'Station centroid'!$B$2:$B$51,0))-INDEX('Zone centroid'!$D$2:$D$169,MATCH($A15,'Zone centroid'!$C$2:$C$169,0)))^2+(INDEX('Station centroid'!$F$2:$F$51,MATCH(V$1,'Station centroid'!$B$2:$B$51,0))-INDEX('Zone centroid'!$E$2:$E$169,MATCH($A15,'Zone centroid'!$C$2:$C$169,0)))^2)</f>
        <v>62328.781024670338</v>
      </c>
      <c r="W15">
        <f>SQRT((INDEX('Station centroid'!$E$2:$E$51,MATCH(W$1,'Station centroid'!$B$2:$B$51,0))-INDEX('Zone centroid'!$D$2:$D$169,MATCH($A15,'Zone centroid'!$C$2:$C$169,0)))^2+(INDEX('Station centroid'!$F$2:$F$51,MATCH(W$1,'Station centroid'!$B$2:$B$51,0))-INDEX('Zone centroid'!$E$2:$E$169,MATCH($A15,'Zone centroid'!$C$2:$C$169,0)))^2)</f>
        <v>77123.371208992205</v>
      </c>
      <c r="X15">
        <f>SQRT((INDEX('Station centroid'!$E$2:$E$51,MATCH(X$1,'Station centroid'!$B$2:$B$51,0))-INDEX('Zone centroid'!$D$2:$D$169,MATCH($A15,'Zone centroid'!$C$2:$C$169,0)))^2+(INDEX('Station centroid'!$F$2:$F$51,MATCH(X$1,'Station centroid'!$B$2:$B$51,0))-INDEX('Zone centroid'!$E$2:$E$169,MATCH($A15,'Zone centroid'!$C$2:$C$169,0)))^2)</f>
        <v>59562.020997465275</v>
      </c>
      <c r="Y15">
        <f>SQRT((INDEX('Station centroid'!$E$2:$E$51,MATCH(Y$1,'Station centroid'!$B$2:$B$51,0))-INDEX('Zone centroid'!$D$2:$D$169,MATCH($A15,'Zone centroid'!$C$2:$C$169,0)))^2+(INDEX('Station centroid'!$F$2:$F$51,MATCH(Y$1,'Station centroid'!$B$2:$B$51,0))-INDEX('Zone centroid'!$E$2:$E$169,MATCH($A15,'Zone centroid'!$C$2:$C$169,0)))^2)</f>
        <v>57568.680545675241</v>
      </c>
      <c r="Z15">
        <f>SQRT((INDEX('Station centroid'!$E$2:$E$51,MATCH(Z$1,'Station centroid'!$B$2:$B$51,0))-INDEX('Zone centroid'!$D$2:$D$169,MATCH($A15,'Zone centroid'!$C$2:$C$169,0)))^2+(INDEX('Station centroid'!$F$2:$F$51,MATCH(Z$1,'Station centroid'!$B$2:$B$51,0))-INDEX('Zone centroid'!$E$2:$E$169,MATCH($A15,'Zone centroid'!$C$2:$C$169,0)))^2)</f>
        <v>36727.160628751277</v>
      </c>
      <c r="AA15">
        <f>SQRT((INDEX('Station centroid'!$E$2:$E$51,MATCH(AA$1,'Station centroid'!$B$2:$B$51,0))-INDEX('Zone centroid'!$D$2:$D$169,MATCH($A15,'Zone centroid'!$C$2:$C$169,0)))^2+(INDEX('Station centroid'!$F$2:$F$51,MATCH(AA$1,'Station centroid'!$B$2:$B$51,0))-INDEX('Zone centroid'!$E$2:$E$169,MATCH($A15,'Zone centroid'!$C$2:$C$169,0)))^2)</f>
        <v>65415.967336845206</v>
      </c>
      <c r="AB15">
        <f>SQRT((INDEX('Station centroid'!$E$2:$E$51,MATCH(AB$1,'Station centroid'!$B$2:$B$51,0))-INDEX('Zone centroid'!$D$2:$D$169,MATCH($A15,'Zone centroid'!$C$2:$C$169,0)))^2+(INDEX('Station centroid'!$F$2:$F$51,MATCH(AB$1,'Station centroid'!$B$2:$B$51,0))-INDEX('Zone centroid'!$E$2:$E$169,MATCH($A15,'Zone centroid'!$C$2:$C$169,0)))^2)</f>
        <v>647721.5569926633</v>
      </c>
      <c r="AC15">
        <f>SQRT((INDEX('Station centroid'!$E$2:$E$51,MATCH(AC$1,'Station centroid'!$B$2:$B$51,0))-INDEX('Zone centroid'!$D$2:$D$169,MATCH($A15,'Zone centroid'!$C$2:$C$169,0)))^2+(INDEX('Station centroid'!$F$2:$F$51,MATCH(AC$1,'Station centroid'!$B$2:$B$51,0))-INDEX('Zone centroid'!$E$2:$E$169,MATCH($A15,'Zone centroid'!$C$2:$C$169,0)))^2)</f>
        <v>49206.357566322651</v>
      </c>
      <c r="AD15">
        <f>SQRT((INDEX('Station centroid'!$E$2:$E$51,MATCH(AD$1,'Station centroid'!$B$2:$B$51,0))-INDEX('Zone centroid'!$D$2:$D$169,MATCH($A15,'Zone centroid'!$C$2:$C$169,0)))^2+(INDEX('Station centroid'!$F$2:$F$51,MATCH(AD$1,'Station centroid'!$B$2:$B$51,0))-INDEX('Zone centroid'!$E$2:$E$169,MATCH($A15,'Zone centroid'!$C$2:$C$169,0)))^2)</f>
        <v>138289.82027438786</v>
      </c>
      <c r="AE15">
        <f>SQRT((INDEX('Station centroid'!$E$2:$E$51,MATCH(AE$1,'Station centroid'!$B$2:$B$51,0))-INDEX('Zone centroid'!$D$2:$D$169,MATCH($A15,'Zone centroid'!$C$2:$C$169,0)))^2+(INDEX('Station centroid'!$F$2:$F$51,MATCH(AE$1,'Station centroid'!$B$2:$B$51,0))-INDEX('Zone centroid'!$E$2:$E$169,MATCH($A15,'Zone centroid'!$C$2:$C$169,0)))^2)</f>
        <v>88362.908919157955</v>
      </c>
      <c r="AF15">
        <f>SQRT((INDEX('Station centroid'!$E$2:$E$51,MATCH(AF$1,'Station centroid'!$B$2:$B$51,0))-INDEX('Zone centroid'!$D$2:$D$169,MATCH($A15,'Zone centroid'!$C$2:$C$169,0)))^2+(INDEX('Station centroid'!$F$2:$F$51,MATCH(AF$1,'Station centroid'!$B$2:$B$51,0))-INDEX('Zone centroid'!$E$2:$E$169,MATCH($A15,'Zone centroid'!$C$2:$C$169,0)))^2)</f>
        <v>85813.759770044431</v>
      </c>
      <c r="AG15">
        <f>SQRT((INDEX('Station centroid'!$E$2:$E$51,MATCH(AG$1,'Station centroid'!$B$2:$B$51,0))-INDEX('Zone centroid'!$D$2:$D$169,MATCH($A15,'Zone centroid'!$C$2:$C$169,0)))^2+(INDEX('Station centroid'!$F$2:$F$51,MATCH(AG$1,'Station centroid'!$B$2:$B$51,0))-INDEX('Zone centroid'!$E$2:$E$169,MATCH($A15,'Zone centroid'!$C$2:$C$169,0)))^2)</f>
        <v>62430.609888929481</v>
      </c>
      <c r="AH15">
        <f>SQRT((INDEX('Station centroid'!$E$2:$E$51,MATCH(AH$1,'Station centroid'!$B$2:$B$51,0))-INDEX('Zone centroid'!$D$2:$D$169,MATCH($A15,'Zone centroid'!$C$2:$C$169,0)))^2+(INDEX('Station centroid'!$F$2:$F$51,MATCH(AH$1,'Station centroid'!$B$2:$B$51,0))-INDEX('Zone centroid'!$E$2:$E$169,MATCH($A15,'Zone centroid'!$C$2:$C$169,0)))^2)</f>
        <v>113673.21218250148</v>
      </c>
      <c r="AI15">
        <f>SQRT((INDEX('Station centroid'!$E$2:$E$51,MATCH(AI$1,'Station centroid'!$B$2:$B$51,0))-INDEX('Zone centroid'!$D$2:$D$169,MATCH($A15,'Zone centroid'!$C$2:$C$169,0)))^2+(INDEX('Station centroid'!$F$2:$F$51,MATCH(AI$1,'Station centroid'!$B$2:$B$51,0))-INDEX('Zone centroid'!$E$2:$E$169,MATCH($A15,'Zone centroid'!$C$2:$C$169,0)))^2)</f>
        <v>66992.920397177004</v>
      </c>
      <c r="AJ15">
        <f>SQRT((INDEX('Station centroid'!$E$2:$E$51,MATCH(AJ$1,'Station centroid'!$B$2:$B$51,0))-INDEX('Zone centroid'!$D$2:$D$169,MATCH($A15,'Zone centroid'!$C$2:$C$169,0)))^2+(INDEX('Station centroid'!$F$2:$F$51,MATCH(AJ$1,'Station centroid'!$B$2:$B$51,0))-INDEX('Zone centroid'!$E$2:$E$169,MATCH($A15,'Zone centroid'!$C$2:$C$169,0)))^2)</f>
        <v>64350.007468904747</v>
      </c>
      <c r="AK15">
        <f>SQRT((INDEX('Station centroid'!$E$2:$E$51,MATCH(AK$1,'Station centroid'!$B$2:$B$51,0))-INDEX('Zone centroid'!$D$2:$D$169,MATCH($A15,'Zone centroid'!$C$2:$C$169,0)))^2+(INDEX('Station centroid'!$F$2:$F$51,MATCH(AK$1,'Station centroid'!$B$2:$B$51,0))-INDEX('Zone centroid'!$E$2:$E$169,MATCH($A15,'Zone centroid'!$C$2:$C$169,0)))^2)</f>
        <v>66809.657147488761</v>
      </c>
      <c r="AL15">
        <f>SQRT((INDEX('Station centroid'!$E$2:$E$51,MATCH(AL$1,'Station centroid'!$B$2:$B$51,0))-INDEX('Zone centroid'!$D$2:$D$169,MATCH($A15,'Zone centroid'!$C$2:$C$169,0)))^2+(INDEX('Station centroid'!$F$2:$F$51,MATCH(AL$1,'Station centroid'!$B$2:$B$51,0))-INDEX('Zone centroid'!$E$2:$E$169,MATCH($A15,'Zone centroid'!$C$2:$C$169,0)))^2)</f>
        <v>30885.531536083345</v>
      </c>
      <c r="AM15">
        <f>SQRT((INDEX('Station centroid'!$E$2:$E$51,MATCH(AM$1,'Station centroid'!$B$2:$B$51,0))-INDEX('Zone centroid'!$D$2:$D$169,MATCH($A15,'Zone centroid'!$C$2:$C$169,0)))^2+(INDEX('Station centroid'!$F$2:$F$51,MATCH(AM$1,'Station centroid'!$B$2:$B$51,0))-INDEX('Zone centroid'!$E$2:$E$169,MATCH($A15,'Zone centroid'!$C$2:$C$169,0)))^2)</f>
        <v>84550.365723514813</v>
      </c>
      <c r="AN15">
        <f>SQRT((INDEX('Station centroid'!$E$2:$E$51,MATCH(AN$1,'Station centroid'!$B$2:$B$51,0))-INDEX('Zone centroid'!$D$2:$D$169,MATCH($A15,'Zone centroid'!$C$2:$C$169,0)))^2+(INDEX('Station centroid'!$F$2:$F$51,MATCH(AN$1,'Station centroid'!$B$2:$B$51,0))-INDEX('Zone centroid'!$E$2:$E$169,MATCH($A15,'Zone centroid'!$C$2:$C$169,0)))^2)</f>
        <v>49428.121168003105</v>
      </c>
      <c r="AO15">
        <f>SQRT((INDEX('Station centroid'!$E$2:$E$51,MATCH(AO$1,'Station centroid'!$B$2:$B$51,0))-INDEX('Zone centroid'!$D$2:$D$169,MATCH($A15,'Zone centroid'!$C$2:$C$169,0)))^2+(INDEX('Station centroid'!$F$2:$F$51,MATCH(AO$1,'Station centroid'!$B$2:$B$51,0))-INDEX('Zone centroid'!$E$2:$E$169,MATCH($A15,'Zone centroid'!$C$2:$C$169,0)))^2)</f>
        <v>47742.226507956271</v>
      </c>
      <c r="AP15">
        <f>SQRT((INDEX('Station centroid'!$E$2:$E$51,MATCH(AP$1,'Station centroid'!$B$2:$B$51,0))-INDEX('Zone centroid'!$D$2:$D$169,MATCH($A15,'Zone centroid'!$C$2:$C$169,0)))^2+(INDEX('Station centroid'!$F$2:$F$51,MATCH(AP$1,'Station centroid'!$B$2:$B$51,0))-INDEX('Zone centroid'!$E$2:$E$169,MATCH($A15,'Zone centroid'!$C$2:$C$169,0)))^2)</f>
        <v>51934.85547647647</v>
      </c>
      <c r="AQ15">
        <f>SQRT((INDEX('Station centroid'!$E$2:$E$51,MATCH(AQ$1,'Station centroid'!$B$2:$B$51,0))-INDEX('Zone centroid'!$D$2:$D$169,MATCH($A15,'Zone centroid'!$C$2:$C$169,0)))^2+(INDEX('Station centroid'!$F$2:$F$51,MATCH(AQ$1,'Station centroid'!$B$2:$B$51,0))-INDEX('Zone centroid'!$E$2:$E$169,MATCH($A15,'Zone centroid'!$C$2:$C$169,0)))^2)</f>
        <v>56990.929103710878</v>
      </c>
      <c r="AR15">
        <f>SQRT((INDEX('Station centroid'!$E$2:$E$51,MATCH(AR$1,'Station centroid'!$B$2:$B$51,0))-INDEX('Zone centroid'!$D$2:$D$169,MATCH($A15,'Zone centroid'!$C$2:$C$169,0)))^2+(INDEX('Station centroid'!$F$2:$F$51,MATCH(AR$1,'Station centroid'!$B$2:$B$51,0))-INDEX('Zone centroid'!$E$2:$E$169,MATCH($A15,'Zone centroid'!$C$2:$C$169,0)))^2)</f>
        <v>36416.992231127486</v>
      </c>
      <c r="AS15">
        <f>SQRT((INDEX('Station centroid'!$E$2:$E$51,MATCH(AS$1,'Station centroid'!$B$2:$B$51,0))-INDEX('Zone centroid'!$D$2:$D$169,MATCH($A15,'Zone centroid'!$C$2:$C$169,0)))^2+(INDEX('Station centroid'!$F$2:$F$51,MATCH(AS$1,'Station centroid'!$B$2:$B$51,0))-INDEX('Zone centroid'!$E$2:$E$169,MATCH($A15,'Zone centroid'!$C$2:$C$169,0)))^2)</f>
        <v>125501.89558177559</v>
      </c>
      <c r="AT15">
        <f>SQRT((INDEX('Station centroid'!$E$2:$E$51,MATCH(AT$1,'Station centroid'!$B$2:$B$51,0))-INDEX('Zone centroid'!$D$2:$D$169,MATCH($A15,'Zone centroid'!$C$2:$C$169,0)))^2+(INDEX('Station centroid'!$F$2:$F$51,MATCH(AT$1,'Station centroid'!$B$2:$B$51,0))-INDEX('Zone centroid'!$E$2:$E$169,MATCH($A15,'Zone centroid'!$C$2:$C$169,0)))^2)</f>
        <v>107013.95971994541</v>
      </c>
      <c r="AU15">
        <f>SQRT((INDEX('Station centroid'!$E$2:$E$51,MATCH(AU$1,'Station centroid'!$B$2:$B$51,0))-INDEX('Zone centroid'!$D$2:$D$169,MATCH($A15,'Zone centroid'!$C$2:$C$169,0)))^2+(INDEX('Station centroid'!$F$2:$F$51,MATCH(AU$1,'Station centroid'!$B$2:$B$51,0))-INDEX('Zone centroid'!$E$2:$E$169,MATCH($A15,'Zone centroid'!$C$2:$C$169,0)))^2)</f>
        <v>704.36620766472799</v>
      </c>
      <c r="AV15">
        <f>SQRT((INDEX('Station centroid'!$E$2:$E$51,MATCH(AV$1,'Station centroid'!$B$2:$B$51,0))-INDEX('Zone centroid'!$D$2:$D$169,MATCH($A15,'Zone centroid'!$C$2:$C$169,0)))^2+(INDEX('Station centroid'!$F$2:$F$51,MATCH(AV$1,'Station centroid'!$B$2:$B$51,0))-INDEX('Zone centroid'!$E$2:$E$169,MATCH($A15,'Zone centroid'!$C$2:$C$169,0)))^2)</f>
        <v>9577.9293938721312</v>
      </c>
      <c r="AW15">
        <f>SQRT((INDEX('Station centroid'!$E$2:$E$51,MATCH(AW$1,'Station centroid'!$B$2:$B$51,0))-INDEX('Zone centroid'!$D$2:$D$169,MATCH($A15,'Zone centroid'!$C$2:$C$169,0)))^2+(INDEX('Station centroid'!$F$2:$F$51,MATCH(AW$1,'Station centroid'!$B$2:$B$51,0))-INDEX('Zone centroid'!$E$2:$E$169,MATCH($A15,'Zone centroid'!$C$2:$C$169,0)))^2)</f>
        <v>17366.40541769077</v>
      </c>
      <c r="AX15">
        <f>SQRT((INDEX('Station centroid'!$E$2:$E$51,MATCH(AX$1,'Station centroid'!$B$2:$B$51,0))-INDEX('Zone centroid'!$D$2:$D$169,MATCH($A15,'Zone centroid'!$C$2:$C$169,0)))^2+(INDEX('Station centroid'!$F$2:$F$51,MATCH(AX$1,'Station centroid'!$B$2:$B$51,0))-INDEX('Zone centroid'!$E$2:$E$169,MATCH($A15,'Zone centroid'!$C$2:$C$169,0)))^2)</f>
        <v>33461.850162316216</v>
      </c>
      <c r="AY15">
        <f>SQRT((INDEX('Station centroid'!$E$2:$E$51,MATCH(AY$1,'Station centroid'!$B$2:$B$51,0))-INDEX('Zone centroid'!$D$2:$D$169,MATCH($A15,'Zone centroid'!$C$2:$C$169,0)))^2+(INDEX('Station centroid'!$F$2:$F$51,MATCH(AY$1,'Station centroid'!$B$2:$B$51,0))-INDEX('Zone centroid'!$E$2:$E$169,MATCH($A15,'Zone centroid'!$C$2:$C$169,0)))^2)</f>
        <v>647721.5569926633</v>
      </c>
    </row>
    <row r="16" spans="1:51" x14ac:dyDescent="0.3">
      <c r="A16">
        <v>520</v>
      </c>
      <c r="B16">
        <f>SQRT((INDEX('Station centroid'!$E$2:$E$51,MATCH(B$1,'Station centroid'!$B$2:$B$51,0))-INDEX('Zone centroid'!$D$2:$D$169,MATCH($A16,'Zone centroid'!$C$2:$C$169,0)))^2+(INDEX('Station centroid'!$F$2:$F$51,MATCH(B$1,'Station centroid'!$B$2:$B$51,0))-INDEX('Zone centroid'!$E$2:$E$169,MATCH($A16,'Zone centroid'!$C$2:$C$169,0)))^2)</f>
        <v>62356.841529959602</v>
      </c>
      <c r="C16">
        <f>SQRT((INDEX('Station centroid'!$E$2:$E$51,MATCH(C$1,'Station centroid'!$B$2:$B$51,0))-INDEX('Zone centroid'!$D$2:$D$169,MATCH($A16,'Zone centroid'!$C$2:$C$169,0)))^2+(INDEX('Station centroid'!$F$2:$F$51,MATCH(C$1,'Station centroid'!$B$2:$B$51,0))-INDEX('Zone centroid'!$E$2:$E$169,MATCH($A16,'Zone centroid'!$C$2:$C$169,0)))^2)</f>
        <v>93010.581662062512</v>
      </c>
      <c r="D16">
        <f>SQRT((INDEX('Station centroid'!$E$2:$E$51,MATCH(D$1,'Station centroid'!$B$2:$B$51,0))-INDEX('Zone centroid'!$D$2:$D$169,MATCH($A16,'Zone centroid'!$C$2:$C$169,0)))^2+(INDEX('Station centroid'!$F$2:$F$51,MATCH(D$1,'Station centroid'!$B$2:$B$51,0))-INDEX('Zone centroid'!$E$2:$E$169,MATCH($A16,'Zone centroid'!$C$2:$C$169,0)))^2)</f>
        <v>141589.24448545693</v>
      </c>
      <c r="E16">
        <f>SQRT((INDEX('Station centroid'!$E$2:$E$51,MATCH(E$1,'Station centroid'!$B$2:$B$51,0))-INDEX('Zone centroid'!$D$2:$D$169,MATCH($A16,'Zone centroid'!$C$2:$C$169,0)))^2+(INDEX('Station centroid'!$F$2:$F$51,MATCH(E$1,'Station centroid'!$B$2:$B$51,0))-INDEX('Zone centroid'!$E$2:$E$169,MATCH($A16,'Zone centroid'!$C$2:$C$169,0)))^2)</f>
        <v>71264.148548757672</v>
      </c>
      <c r="F16">
        <f>SQRT((INDEX('Station centroid'!$E$2:$E$51,MATCH(F$1,'Station centroid'!$B$2:$B$51,0))-INDEX('Zone centroid'!$D$2:$D$169,MATCH($A16,'Zone centroid'!$C$2:$C$169,0)))^2+(INDEX('Station centroid'!$F$2:$F$51,MATCH(F$1,'Station centroid'!$B$2:$B$51,0))-INDEX('Zone centroid'!$E$2:$E$169,MATCH($A16,'Zone centroid'!$C$2:$C$169,0)))^2)</f>
        <v>64411.831101775118</v>
      </c>
      <c r="G16">
        <f>SQRT((INDEX('Station centroid'!$E$2:$E$51,MATCH(G$1,'Station centroid'!$B$2:$B$51,0))-INDEX('Zone centroid'!$D$2:$D$169,MATCH($A16,'Zone centroid'!$C$2:$C$169,0)))^2+(INDEX('Station centroid'!$F$2:$F$51,MATCH(G$1,'Station centroid'!$B$2:$B$51,0))-INDEX('Zone centroid'!$E$2:$E$169,MATCH($A16,'Zone centroid'!$C$2:$C$169,0)))^2)</f>
        <v>647450.01832882827</v>
      </c>
      <c r="H16">
        <f>SQRT((INDEX('Station centroid'!$E$2:$E$51,MATCH(H$1,'Station centroid'!$B$2:$B$51,0))-INDEX('Zone centroid'!$D$2:$D$169,MATCH($A16,'Zone centroid'!$C$2:$C$169,0)))^2+(INDEX('Station centroid'!$F$2:$F$51,MATCH(H$1,'Station centroid'!$B$2:$B$51,0))-INDEX('Zone centroid'!$E$2:$E$169,MATCH($A16,'Zone centroid'!$C$2:$C$169,0)))^2)</f>
        <v>41683.677388699783</v>
      </c>
      <c r="I16">
        <f>SQRT((INDEX('Station centroid'!$E$2:$E$51,MATCH(I$1,'Station centroid'!$B$2:$B$51,0))-INDEX('Zone centroid'!$D$2:$D$169,MATCH($A16,'Zone centroid'!$C$2:$C$169,0)))^2+(INDEX('Station centroid'!$F$2:$F$51,MATCH(I$1,'Station centroid'!$B$2:$B$51,0))-INDEX('Zone centroid'!$E$2:$E$169,MATCH($A16,'Zone centroid'!$C$2:$C$169,0)))^2)</f>
        <v>43787.114563689829</v>
      </c>
      <c r="J16">
        <f>SQRT((INDEX('Station centroid'!$E$2:$E$51,MATCH(J$1,'Station centroid'!$B$2:$B$51,0))-INDEX('Zone centroid'!$D$2:$D$169,MATCH($A16,'Zone centroid'!$C$2:$C$169,0)))^2+(INDEX('Station centroid'!$F$2:$F$51,MATCH(J$1,'Station centroid'!$B$2:$B$51,0))-INDEX('Zone centroid'!$E$2:$E$169,MATCH($A16,'Zone centroid'!$C$2:$C$169,0)))^2)</f>
        <v>647450.01832882827</v>
      </c>
      <c r="K16">
        <f>SQRT((INDEX('Station centroid'!$E$2:$E$51,MATCH(K$1,'Station centroid'!$B$2:$B$51,0))-INDEX('Zone centroid'!$D$2:$D$169,MATCH($A16,'Zone centroid'!$C$2:$C$169,0)))^2+(INDEX('Station centroid'!$F$2:$F$51,MATCH(K$1,'Station centroid'!$B$2:$B$51,0))-INDEX('Zone centroid'!$E$2:$E$169,MATCH($A16,'Zone centroid'!$C$2:$C$169,0)))^2)</f>
        <v>90105.600391783068</v>
      </c>
      <c r="L16">
        <f>SQRT((INDEX('Station centroid'!$E$2:$E$51,MATCH(L$1,'Station centroid'!$B$2:$B$51,0))-INDEX('Zone centroid'!$D$2:$D$169,MATCH($A16,'Zone centroid'!$C$2:$C$169,0)))^2+(INDEX('Station centroid'!$F$2:$F$51,MATCH(L$1,'Station centroid'!$B$2:$B$51,0))-INDEX('Zone centroid'!$E$2:$E$169,MATCH($A16,'Zone centroid'!$C$2:$C$169,0)))^2)</f>
        <v>49369.200112073908</v>
      </c>
      <c r="M16">
        <f>SQRT((INDEX('Station centroid'!$E$2:$E$51,MATCH(M$1,'Station centroid'!$B$2:$B$51,0))-INDEX('Zone centroid'!$D$2:$D$169,MATCH($A16,'Zone centroid'!$C$2:$C$169,0)))^2+(INDEX('Station centroid'!$F$2:$F$51,MATCH(M$1,'Station centroid'!$B$2:$B$51,0))-INDEX('Zone centroid'!$E$2:$E$169,MATCH($A16,'Zone centroid'!$C$2:$C$169,0)))^2)</f>
        <v>52409.056897923685</v>
      </c>
      <c r="N16">
        <f>SQRT((INDEX('Station centroid'!$E$2:$E$51,MATCH(N$1,'Station centroid'!$B$2:$B$51,0))-INDEX('Zone centroid'!$D$2:$D$169,MATCH($A16,'Zone centroid'!$C$2:$C$169,0)))^2+(INDEX('Station centroid'!$F$2:$F$51,MATCH(N$1,'Station centroid'!$B$2:$B$51,0))-INDEX('Zone centroid'!$E$2:$E$169,MATCH($A16,'Zone centroid'!$C$2:$C$169,0)))^2)</f>
        <v>69791.607689692901</v>
      </c>
      <c r="O16">
        <f>SQRT((INDEX('Station centroid'!$E$2:$E$51,MATCH(O$1,'Station centroid'!$B$2:$B$51,0))-INDEX('Zone centroid'!$D$2:$D$169,MATCH($A16,'Zone centroid'!$C$2:$C$169,0)))^2+(INDEX('Station centroid'!$F$2:$F$51,MATCH(O$1,'Station centroid'!$B$2:$B$51,0))-INDEX('Zone centroid'!$E$2:$E$169,MATCH($A16,'Zone centroid'!$C$2:$C$169,0)))^2)</f>
        <v>93710.117010987669</v>
      </c>
      <c r="P16">
        <f>SQRT((INDEX('Station centroid'!$E$2:$E$51,MATCH(P$1,'Station centroid'!$B$2:$B$51,0))-INDEX('Zone centroid'!$D$2:$D$169,MATCH($A16,'Zone centroid'!$C$2:$C$169,0)))^2+(INDEX('Station centroid'!$F$2:$F$51,MATCH(P$1,'Station centroid'!$B$2:$B$51,0))-INDEX('Zone centroid'!$E$2:$E$169,MATCH($A16,'Zone centroid'!$C$2:$C$169,0)))^2)</f>
        <v>96021.588754009892</v>
      </c>
      <c r="Q16">
        <f>SQRT((INDEX('Station centroid'!$E$2:$E$51,MATCH(Q$1,'Station centroid'!$B$2:$B$51,0))-INDEX('Zone centroid'!$D$2:$D$169,MATCH($A16,'Zone centroid'!$C$2:$C$169,0)))^2+(INDEX('Station centroid'!$F$2:$F$51,MATCH(Q$1,'Station centroid'!$B$2:$B$51,0))-INDEX('Zone centroid'!$E$2:$E$169,MATCH($A16,'Zone centroid'!$C$2:$C$169,0)))^2)</f>
        <v>80668.557850035388</v>
      </c>
      <c r="R16">
        <f>SQRT((INDEX('Station centroid'!$E$2:$E$51,MATCH(R$1,'Station centroid'!$B$2:$B$51,0))-INDEX('Zone centroid'!$D$2:$D$169,MATCH($A16,'Zone centroid'!$C$2:$C$169,0)))^2+(INDEX('Station centroid'!$F$2:$F$51,MATCH(R$1,'Station centroid'!$B$2:$B$51,0))-INDEX('Zone centroid'!$E$2:$E$169,MATCH($A16,'Zone centroid'!$C$2:$C$169,0)))^2)</f>
        <v>77877.2773035633</v>
      </c>
      <c r="S16">
        <f>SQRT((INDEX('Station centroid'!$E$2:$E$51,MATCH(S$1,'Station centroid'!$B$2:$B$51,0))-INDEX('Zone centroid'!$D$2:$D$169,MATCH($A16,'Zone centroid'!$C$2:$C$169,0)))^2+(INDEX('Station centroid'!$F$2:$F$51,MATCH(S$1,'Station centroid'!$B$2:$B$51,0))-INDEX('Zone centroid'!$E$2:$E$169,MATCH($A16,'Zone centroid'!$C$2:$C$169,0)))^2)</f>
        <v>74553.452918466544</v>
      </c>
      <c r="T16">
        <f>SQRT((INDEX('Station centroid'!$E$2:$E$51,MATCH(T$1,'Station centroid'!$B$2:$B$51,0))-INDEX('Zone centroid'!$D$2:$D$169,MATCH($A16,'Zone centroid'!$C$2:$C$169,0)))^2+(INDEX('Station centroid'!$F$2:$F$51,MATCH(T$1,'Station centroid'!$B$2:$B$51,0))-INDEX('Zone centroid'!$E$2:$E$169,MATCH($A16,'Zone centroid'!$C$2:$C$169,0)))^2)</f>
        <v>67591.954941661475</v>
      </c>
      <c r="U16">
        <f>SQRT((INDEX('Station centroid'!$E$2:$E$51,MATCH(U$1,'Station centroid'!$B$2:$B$51,0))-INDEX('Zone centroid'!$D$2:$D$169,MATCH($A16,'Zone centroid'!$C$2:$C$169,0)))^2+(INDEX('Station centroid'!$F$2:$F$51,MATCH(U$1,'Station centroid'!$B$2:$B$51,0))-INDEX('Zone centroid'!$E$2:$E$169,MATCH($A16,'Zone centroid'!$C$2:$C$169,0)))^2)</f>
        <v>66147.545083142686</v>
      </c>
      <c r="V16">
        <f>SQRT((INDEX('Station centroid'!$E$2:$E$51,MATCH(V$1,'Station centroid'!$B$2:$B$51,0))-INDEX('Zone centroid'!$D$2:$D$169,MATCH($A16,'Zone centroid'!$C$2:$C$169,0)))^2+(INDEX('Station centroid'!$F$2:$F$51,MATCH(V$1,'Station centroid'!$B$2:$B$51,0))-INDEX('Zone centroid'!$E$2:$E$169,MATCH($A16,'Zone centroid'!$C$2:$C$169,0)))^2)</f>
        <v>62574.704070744956</v>
      </c>
      <c r="W16">
        <f>SQRT((INDEX('Station centroid'!$E$2:$E$51,MATCH(W$1,'Station centroid'!$B$2:$B$51,0))-INDEX('Zone centroid'!$D$2:$D$169,MATCH($A16,'Zone centroid'!$C$2:$C$169,0)))^2+(INDEX('Station centroid'!$F$2:$F$51,MATCH(W$1,'Station centroid'!$B$2:$B$51,0))-INDEX('Zone centroid'!$E$2:$E$169,MATCH($A16,'Zone centroid'!$C$2:$C$169,0)))^2)</f>
        <v>77233.873133748828</v>
      </c>
      <c r="X16">
        <f>SQRT((INDEX('Station centroid'!$E$2:$E$51,MATCH(X$1,'Station centroid'!$B$2:$B$51,0))-INDEX('Zone centroid'!$D$2:$D$169,MATCH($A16,'Zone centroid'!$C$2:$C$169,0)))^2+(INDEX('Station centroid'!$F$2:$F$51,MATCH(X$1,'Station centroid'!$B$2:$B$51,0))-INDEX('Zone centroid'!$E$2:$E$169,MATCH($A16,'Zone centroid'!$C$2:$C$169,0)))^2)</f>
        <v>59812.415047734816</v>
      </c>
      <c r="Y16">
        <f>SQRT((INDEX('Station centroid'!$E$2:$E$51,MATCH(Y$1,'Station centroid'!$B$2:$B$51,0))-INDEX('Zone centroid'!$D$2:$D$169,MATCH($A16,'Zone centroid'!$C$2:$C$169,0)))^2+(INDEX('Station centroid'!$F$2:$F$51,MATCH(Y$1,'Station centroid'!$B$2:$B$51,0))-INDEX('Zone centroid'!$E$2:$E$169,MATCH($A16,'Zone centroid'!$C$2:$C$169,0)))^2)</f>
        <v>57823.110858635126</v>
      </c>
      <c r="Z16">
        <f>SQRT((INDEX('Station centroid'!$E$2:$E$51,MATCH(Z$1,'Station centroid'!$B$2:$B$51,0))-INDEX('Zone centroid'!$D$2:$D$169,MATCH($A16,'Zone centroid'!$C$2:$C$169,0)))^2+(INDEX('Station centroid'!$F$2:$F$51,MATCH(Z$1,'Station centroid'!$B$2:$B$51,0))-INDEX('Zone centroid'!$E$2:$E$169,MATCH($A16,'Zone centroid'!$C$2:$C$169,0)))^2)</f>
        <v>36571.430332571057</v>
      </c>
      <c r="AA16">
        <f>SQRT((INDEX('Station centroid'!$E$2:$E$51,MATCH(AA$1,'Station centroid'!$B$2:$B$51,0))-INDEX('Zone centroid'!$D$2:$D$169,MATCH($A16,'Zone centroid'!$C$2:$C$169,0)))^2+(INDEX('Station centroid'!$F$2:$F$51,MATCH(AA$1,'Station centroid'!$B$2:$B$51,0))-INDEX('Zone centroid'!$E$2:$E$169,MATCH($A16,'Zone centroid'!$C$2:$C$169,0)))^2)</f>
        <v>65129.296323353585</v>
      </c>
      <c r="AB16">
        <f>SQRT((INDEX('Station centroid'!$E$2:$E$51,MATCH(AB$1,'Station centroid'!$B$2:$B$51,0))-INDEX('Zone centroid'!$D$2:$D$169,MATCH($A16,'Zone centroid'!$C$2:$C$169,0)))^2+(INDEX('Station centroid'!$F$2:$F$51,MATCH(AB$1,'Station centroid'!$B$2:$B$51,0))-INDEX('Zone centroid'!$E$2:$E$169,MATCH($A16,'Zone centroid'!$C$2:$C$169,0)))^2)</f>
        <v>647450.01832882827</v>
      </c>
      <c r="AC16">
        <f>SQRT((INDEX('Station centroid'!$E$2:$E$51,MATCH(AC$1,'Station centroid'!$B$2:$B$51,0))-INDEX('Zone centroid'!$D$2:$D$169,MATCH($A16,'Zone centroid'!$C$2:$C$169,0)))^2+(INDEX('Station centroid'!$F$2:$F$51,MATCH(AC$1,'Station centroid'!$B$2:$B$51,0))-INDEX('Zone centroid'!$E$2:$E$169,MATCH($A16,'Zone centroid'!$C$2:$C$169,0)))^2)</f>
        <v>48943.947679614066</v>
      </c>
      <c r="AD16">
        <f>SQRT((INDEX('Station centroid'!$E$2:$E$51,MATCH(AD$1,'Station centroid'!$B$2:$B$51,0))-INDEX('Zone centroid'!$D$2:$D$169,MATCH($A16,'Zone centroid'!$C$2:$C$169,0)))^2+(INDEX('Station centroid'!$F$2:$F$51,MATCH(AD$1,'Station centroid'!$B$2:$B$51,0))-INDEX('Zone centroid'!$E$2:$E$169,MATCH($A16,'Zone centroid'!$C$2:$C$169,0)))^2)</f>
        <v>138012.10467825821</v>
      </c>
      <c r="AE16">
        <f>SQRT((INDEX('Station centroid'!$E$2:$E$51,MATCH(AE$1,'Station centroid'!$B$2:$B$51,0))-INDEX('Zone centroid'!$D$2:$D$169,MATCH($A16,'Zone centroid'!$C$2:$C$169,0)))^2+(INDEX('Station centroid'!$F$2:$F$51,MATCH(AE$1,'Station centroid'!$B$2:$B$51,0))-INDEX('Zone centroid'!$E$2:$E$169,MATCH($A16,'Zone centroid'!$C$2:$C$169,0)))^2)</f>
        <v>88457.676762819203</v>
      </c>
      <c r="AF16">
        <f>SQRT((INDEX('Station centroid'!$E$2:$E$51,MATCH(AF$1,'Station centroid'!$B$2:$B$51,0))-INDEX('Zone centroid'!$D$2:$D$169,MATCH($A16,'Zone centroid'!$C$2:$C$169,0)))^2+(INDEX('Station centroid'!$F$2:$F$51,MATCH(AF$1,'Station centroid'!$B$2:$B$51,0))-INDEX('Zone centroid'!$E$2:$E$169,MATCH($A16,'Zone centroid'!$C$2:$C$169,0)))^2)</f>
        <v>85913.120264316429</v>
      </c>
      <c r="AG16">
        <f>SQRT((INDEX('Station centroid'!$E$2:$E$51,MATCH(AG$1,'Station centroid'!$B$2:$B$51,0))-INDEX('Zone centroid'!$D$2:$D$169,MATCH($A16,'Zone centroid'!$C$2:$C$169,0)))^2+(INDEX('Station centroid'!$F$2:$F$51,MATCH(AG$1,'Station centroid'!$B$2:$B$51,0))-INDEX('Zone centroid'!$E$2:$E$169,MATCH($A16,'Zone centroid'!$C$2:$C$169,0)))^2)</f>
        <v>62672.337569965421</v>
      </c>
      <c r="AH16">
        <f>SQRT((INDEX('Station centroid'!$E$2:$E$51,MATCH(AH$1,'Station centroid'!$B$2:$B$51,0))-INDEX('Zone centroid'!$D$2:$D$169,MATCH($A16,'Zone centroid'!$C$2:$C$169,0)))^2+(INDEX('Station centroid'!$F$2:$F$51,MATCH(AH$1,'Station centroid'!$B$2:$B$51,0))-INDEX('Zone centroid'!$E$2:$E$169,MATCH($A16,'Zone centroid'!$C$2:$C$169,0)))^2)</f>
        <v>113433.36555920397</v>
      </c>
      <c r="AI16">
        <f>SQRT((INDEX('Station centroid'!$E$2:$E$51,MATCH(AI$1,'Station centroid'!$B$2:$B$51,0))-INDEX('Zone centroid'!$D$2:$D$169,MATCH($A16,'Zone centroid'!$C$2:$C$169,0)))^2+(INDEX('Station centroid'!$F$2:$F$51,MATCH(AI$1,'Station centroid'!$B$2:$B$51,0))-INDEX('Zone centroid'!$E$2:$E$169,MATCH($A16,'Zone centroid'!$C$2:$C$169,0)))^2)</f>
        <v>67180.386771307691</v>
      </c>
      <c r="AJ16">
        <f>SQRT((INDEX('Station centroid'!$E$2:$E$51,MATCH(AJ$1,'Station centroid'!$B$2:$B$51,0))-INDEX('Zone centroid'!$D$2:$D$169,MATCH($A16,'Zone centroid'!$C$2:$C$169,0)))^2+(INDEX('Station centroid'!$F$2:$F$51,MATCH(AJ$1,'Station centroid'!$B$2:$B$51,0))-INDEX('Zone centroid'!$E$2:$E$169,MATCH($A16,'Zone centroid'!$C$2:$C$169,0)))^2)</f>
        <v>64572.206387640937</v>
      </c>
      <c r="AK16">
        <f>SQRT((INDEX('Station centroid'!$E$2:$E$51,MATCH(AK$1,'Station centroid'!$B$2:$B$51,0))-INDEX('Zone centroid'!$D$2:$D$169,MATCH($A16,'Zone centroid'!$C$2:$C$169,0)))^2+(INDEX('Station centroid'!$F$2:$F$51,MATCH(AK$1,'Station centroid'!$B$2:$B$51,0))-INDEX('Zone centroid'!$E$2:$E$169,MATCH($A16,'Zone centroid'!$C$2:$C$169,0)))^2)</f>
        <v>66954.108745206933</v>
      </c>
      <c r="AL16">
        <f>SQRT((INDEX('Station centroid'!$E$2:$E$51,MATCH(AL$1,'Station centroid'!$B$2:$B$51,0))-INDEX('Zone centroid'!$D$2:$D$169,MATCH($A16,'Zone centroid'!$C$2:$C$169,0)))^2+(INDEX('Station centroid'!$F$2:$F$51,MATCH(AL$1,'Station centroid'!$B$2:$B$51,0))-INDEX('Zone centroid'!$E$2:$E$169,MATCH($A16,'Zone centroid'!$C$2:$C$169,0)))^2)</f>
        <v>30585.892734174016</v>
      </c>
      <c r="AM16">
        <f>SQRT((INDEX('Station centroid'!$E$2:$E$51,MATCH(AM$1,'Station centroid'!$B$2:$B$51,0))-INDEX('Zone centroid'!$D$2:$D$169,MATCH($A16,'Zone centroid'!$C$2:$C$169,0)))^2+(INDEX('Station centroid'!$F$2:$F$51,MATCH(AM$1,'Station centroid'!$B$2:$B$51,0))-INDEX('Zone centroid'!$E$2:$E$169,MATCH($A16,'Zone centroid'!$C$2:$C$169,0)))^2)</f>
        <v>84671.985203726668</v>
      </c>
      <c r="AN16">
        <f>SQRT((INDEX('Station centroid'!$E$2:$E$51,MATCH(AN$1,'Station centroid'!$B$2:$B$51,0))-INDEX('Zone centroid'!$D$2:$D$169,MATCH($A16,'Zone centroid'!$C$2:$C$169,0)))^2+(INDEX('Station centroid'!$F$2:$F$51,MATCH(AN$1,'Station centroid'!$B$2:$B$51,0))-INDEX('Zone centroid'!$E$2:$E$169,MATCH($A16,'Zone centroid'!$C$2:$C$169,0)))^2)</f>
        <v>49406.93914460596</v>
      </c>
      <c r="AO16">
        <f>SQRT((INDEX('Station centroid'!$E$2:$E$51,MATCH(AO$1,'Station centroid'!$B$2:$B$51,0))-INDEX('Zone centroid'!$D$2:$D$169,MATCH($A16,'Zone centroid'!$C$2:$C$169,0)))^2+(INDEX('Station centroid'!$F$2:$F$51,MATCH(AO$1,'Station centroid'!$B$2:$B$51,0))-INDEX('Zone centroid'!$E$2:$E$169,MATCH($A16,'Zone centroid'!$C$2:$C$169,0)))^2)</f>
        <v>47695.220136162519</v>
      </c>
      <c r="AP16">
        <f>SQRT((INDEX('Station centroid'!$E$2:$E$51,MATCH(AP$1,'Station centroid'!$B$2:$B$51,0))-INDEX('Zone centroid'!$D$2:$D$169,MATCH($A16,'Zone centroid'!$C$2:$C$169,0)))^2+(INDEX('Station centroid'!$F$2:$F$51,MATCH(AP$1,'Station centroid'!$B$2:$B$51,0))-INDEX('Zone centroid'!$E$2:$E$169,MATCH($A16,'Zone centroid'!$C$2:$C$169,0)))^2)</f>
        <v>51975.937161945418</v>
      </c>
      <c r="AQ16">
        <f>SQRT((INDEX('Station centroid'!$E$2:$E$51,MATCH(AQ$1,'Station centroid'!$B$2:$B$51,0))-INDEX('Zone centroid'!$D$2:$D$169,MATCH($A16,'Zone centroid'!$C$2:$C$169,0)))^2+(INDEX('Station centroid'!$F$2:$F$51,MATCH(AQ$1,'Station centroid'!$B$2:$B$51,0))-INDEX('Zone centroid'!$E$2:$E$169,MATCH($A16,'Zone centroid'!$C$2:$C$169,0)))^2)</f>
        <v>56707.431108490528</v>
      </c>
      <c r="AR16">
        <f>SQRT((INDEX('Station centroid'!$E$2:$E$51,MATCH(AR$1,'Station centroid'!$B$2:$B$51,0))-INDEX('Zone centroid'!$D$2:$D$169,MATCH($A16,'Zone centroid'!$C$2:$C$169,0)))^2+(INDEX('Station centroid'!$F$2:$F$51,MATCH(AR$1,'Station centroid'!$B$2:$B$51,0))-INDEX('Zone centroid'!$E$2:$E$169,MATCH($A16,'Zone centroid'!$C$2:$C$169,0)))^2)</f>
        <v>36171.489776369446</v>
      </c>
      <c r="AS16">
        <f>SQRT((INDEX('Station centroid'!$E$2:$E$51,MATCH(AS$1,'Station centroid'!$B$2:$B$51,0))-INDEX('Zone centroid'!$D$2:$D$169,MATCH($A16,'Zone centroid'!$C$2:$C$169,0)))^2+(INDEX('Station centroid'!$F$2:$F$51,MATCH(AS$1,'Station centroid'!$B$2:$B$51,0))-INDEX('Zone centroid'!$E$2:$E$169,MATCH($A16,'Zone centroid'!$C$2:$C$169,0)))^2)</f>
        <v>125247.97491112941</v>
      </c>
      <c r="AT16">
        <f>SQRT((INDEX('Station centroid'!$E$2:$E$51,MATCH(AT$1,'Station centroid'!$B$2:$B$51,0))-INDEX('Zone centroid'!$D$2:$D$169,MATCH($A16,'Zone centroid'!$C$2:$C$169,0)))^2+(INDEX('Station centroid'!$F$2:$F$51,MATCH(AT$1,'Station centroid'!$B$2:$B$51,0))-INDEX('Zone centroid'!$E$2:$E$169,MATCH($A16,'Zone centroid'!$C$2:$C$169,0)))^2)</f>
        <v>106796.5389561951</v>
      </c>
      <c r="AU16">
        <f>SQRT((INDEX('Station centroid'!$E$2:$E$51,MATCH(AU$1,'Station centroid'!$B$2:$B$51,0))-INDEX('Zone centroid'!$D$2:$D$169,MATCH($A16,'Zone centroid'!$C$2:$C$169,0)))^2+(INDEX('Station centroid'!$F$2:$F$51,MATCH(AU$1,'Station centroid'!$B$2:$B$51,0))-INDEX('Zone centroid'!$E$2:$E$169,MATCH($A16,'Zone centroid'!$C$2:$C$169,0)))^2)</f>
        <v>425.69448493020423</v>
      </c>
      <c r="AV16">
        <f>SQRT((INDEX('Station centroid'!$E$2:$E$51,MATCH(AV$1,'Station centroid'!$B$2:$B$51,0))-INDEX('Zone centroid'!$D$2:$D$169,MATCH($A16,'Zone centroid'!$C$2:$C$169,0)))^2+(INDEX('Station centroid'!$F$2:$F$51,MATCH(AV$1,'Station centroid'!$B$2:$B$51,0))-INDEX('Zone centroid'!$E$2:$E$169,MATCH($A16,'Zone centroid'!$C$2:$C$169,0)))^2)</f>
        <v>9301.5860622799046</v>
      </c>
      <c r="AW16">
        <f>SQRT((INDEX('Station centroid'!$E$2:$E$51,MATCH(AW$1,'Station centroid'!$B$2:$B$51,0))-INDEX('Zone centroid'!$D$2:$D$169,MATCH($A16,'Zone centroid'!$C$2:$C$169,0)))^2+(INDEX('Station centroid'!$F$2:$F$51,MATCH(AW$1,'Station centroid'!$B$2:$B$51,0))-INDEX('Zone centroid'!$E$2:$E$169,MATCH($A16,'Zone centroid'!$C$2:$C$169,0)))^2)</f>
        <v>17092.579090693111</v>
      </c>
      <c r="AX16">
        <f>SQRT((INDEX('Station centroid'!$E$2:$E$51,MATCH(AX$1,'Station centroid'!$B$2:$B$51,0))-INDEX('Zone centroid'!$D$2:$D$169,MATCH($A16,'Zone centroid'!$C$2:$C$169,0)))^2+(INDEX('Station centroid'!$F$2:$F$51,MATCH(AX$1,'Station centroid'!$B$2:$B$51,0))-INDEX('Zone centroid'!$E$2:$E$169,MATCH($A16,'Zone centroid'!$C$2:$C$169,0)))^2)</f>
        <v>33186.114682579246</v>
      </c>
      <c r="AY16">
        <f>SQRT((INDEX('Station centroid'!$E$2:$E$51,MATCH(AY$1,'Station centroid'!$B$2:$B$51,0))-INDEX('Zone centroid'!$D$2:$D$169,MATCH($A16,'Zone centroid'!$C$2:$C$169,0)))^2+(INDEX('Station centroid'!$F$2:$F$51,MATCH(AY$1,'Station centroid'!$B$2:$B$51,0))-INDEX('Zone centroid'!$E$2:$E$169,MATCH($A16,'Zone centroid'!$C$2:$C$169,0)))^2)</f>
        <v>647450.01832882827</v>
      </c>
    </row>
    <row r="17" spans="1:51" x14ac:dyDescent="0.3">
      <c r="A17">
        <v>521</v>
      </c>
      <c r="B17">
        <f>SQRT((INDEX('Station centroid'!$E$2:$E$51,MATCH(B$1,'Station centroid'!$B$2:$B$51,0))-INDEX('Zone centroid'!$D$2:$D$169,MATCH($A17,'Zone centroid'!$C$2:$C$169,0)))^2+(INDEX('Station centroid'!$F$2:$F$51,MATCH(B$1,'Station centroid'!$B$2:$B$51,0))-INDEX('Zone centroid'!$E$2:$E$169,MATCH($A17,'Zone centroid'!$C$2:$C$169,0)))^2)</f>
        <v>62026.958698556991</v>
      </c>
      <c r="C17">
        <f>SQRT((INDEX('Station centroid'!$E$2:$E$51,MATCH(C$1,'Station centroid'!$B$2:$B$51,0))-INDEX('Zone centroid'!$D$2:$D$169,MATCH($A17,'Zone centroid'!$C$2:$C$169,0)))^2+(INDEX('Station centroid'!$F$2:$F$51,MATCH(C$1,'Station centroid'!$B$2:$B$51,0))-INDEX('Zone centroid'!$E$2:$E$169,MATCH($A17,'Zone centroid'!$C$2:$C$169,0)))^2)</f>
        <v>92306.837344127416</v>
      </c>
      <c r="D17">
        <f>SQRT((INDEX('Station centroid'!$E$2:$E$51,MATCH(D$1,'Station centroid'!$B$2:$B$51,0))-INDEX('Zone centroid'!$D$2:$D$169,MATCH($A17,'Zone centroid'!$C$2:$C$169,0)))^2+(INDEX('Station centroid'!$F$2:$F$51,MATCH(D$1,'Station centroid'!$B$2:$B$51,0))-INDEX('Zone centroid'!$E$2:$E$169,MATCH($A17,'Zone centroid'!$C$2:$C$169,0)))^2)</f>
        <v>140929.06103839085</v>
      </c>
      <c r="E17">
        <f>SQRT((INDEX('Station centroid'!$E$2:$E$51,MATCH(E$1,'Station centroid'!$B$2:$B$51,0))-INDEX('Zone centroid'!$D$2:$D$169,MATCH($A17,'Zone centroid'!$C$2:$C$169,0)))^2+(INDEX('Station centroid'!$F$2:$F$51,MATCH(E$1,'Station centroid'!$B$2:$B$51,0))-INDEX('Zone centroid'!$E$2:$E$169,MATCH($A17,'Zone centroid'!$C$2:$C$169,0)))^2)</f>
        <v>70946.495858353723</v>
      </c>
      <c r="F17">
        <f>SQRT((INDEX('Station centroid'!$E$2:$E$51,MATCH(F$1,'Station centroid'!$B$2:$B$51,0))-INDEX('Zone centroid'!$D$2:$D$169,MATCH($A17,'Zone centroid'!$C$2:$C$169,0)))^2+(INDEX('Station centroid'!$F$2:$F$51,MATCH(F$1,'Station centroid'!$B$2:$B$51,0))-INDEX('Zone centroid'!$E$2:$E$169,MATCH($A17,'Zone centroid'!$C$2:$C$169,0)))^2)</f>
        <v>63805.609092959879</v>
      </c>
      <c r="G17">
        <f>SQRT((INDEX('Station centroid'!$E$2:$E$51,MATCH(G$1,'Station centroid'!$B$2:$B$51,0))-INDEX('Zone centroid'!$D$2:$D$169,MATCH($A17,'Zone centroid'!$C$2:$C$169,0)))^2+(INDEX('Station centroid'!$F$2:$F$51,MATCH(G$1,'Station centroid'!$B$2:$B$51,0))-INDEX('Zone centroid'!$E$2:$E$169,MATCH($A17,'Zone centroid'!$C$2:$C$169,0)))^2)</f>
        <v>647269.1025670853</v>
      </c>
      <c r="H17">
        <f>SQRT((INDEX('Station centroid'!$E$2:$E$51,MATCH(H$1,'Station centroid'!$B$2:$B$51,0))-INDEX('Zone centroid'!$D$2:$D$169,MATCH($A17,'Zone centroid'!$C$2:$C$169,0)))^2+(INDEX('Station centroid'!$F$2:$F$51,MATCH(H$1,'Station centroid'!$B$2:$B$51,0))-INDEX('Zone centroid'!$E$2:$E$169,MATCH($A17,'Zone centroid'!$C$2:$C$169,0)))^2)</f>
        <v>41021.728140160085</v>
      </c>
      <c r="I17">
        <f>SQRT((INDEX('Station centroid'!$E$2:$E$51,MATCH(I$1,'Station centroid'!$B$2:$B$51,0))-INDEX('Zone centroid'!$D$2:$D$169,MATCH($A17,'Zone centroid'!$C$2:$C$169,0)))^2+(INDEX('Station centroid'!$F$2:$F$51,MATCH(I$1,'Station centroid'!$B$2:$B$51,0))-INDEX('Zone centroid'!$E$2:$E$169,MATCH($A17,'Zone centroid'!$C$2:$C$169,0)))^2)</f>
        <v>43078.046512971057</v>
      </c>
      <c r="J17">
        <f>SQRT((INDEX('Station centroid'!$E$2:$E$51,MATCH(J$1,'Station centroid'!$B$2:$B$51,0))-INDEX('Zone centroid'!$D$2:$D$169,MATCH($A17,'Zone centroid'!$C$2:$C$169,0)))^2+(INDEX('Station centroid'!$F$2:$F$51,MATCH(J$1,'Station centroid'!$B$2:$B$51,0))-INDEX('Zone centroid'!$E$2:$E$169,MATCH($A17,'Zone centroid'!$C$2:$C$169,0)))^2)</f>
        <v>647269.1025670853</v>
      </c>
      <c r="K17">
        <f>SQRT((INDEX('Station centroid'!$E$2:$E$51,MATCH(K$1,'Station centroid'!$B$2:$B$51,0))-INDEX('Zone centroid'!$D$2:$D$169,MATCH($A17,'Zone centroid'!$C$2:$C$169,0)))^2+(INDEX('Station centroid'!$F$2:$F$51,MATCH(K$1,'Station centroid'!$B$2:$B$51,0))-INDEX('Zone centroid'!$E$2:$E$169,MATCH($A17,'Zone centroid'!$C$2:$C$169,0)))^2)</f>
        <v>89813.179900300252</v>
      </c>
      <c r="L17">
        <f>SQRT((INDEX('Station centroid'!$E$2:$E$51,MATCH(L$1,'Station centroid'!$B$2:$B$51,0))-INDEX('Zone centroid'!$D$2:$D$169,MATCH($A17,'Zone centroid'!$C$2:$C$169,0)))^2+(INDEX('Station centroid'!$F$2:$F$51,MATCH(L$1,'Station centroid'!$B$2:$B$51,0))-INDEX('Zone centroid'!$E$2:$E$169,MATCH($A17,'Zone centroid'!$C$2:$C$169,0)))^2)</f>
        <v>48832.388886332381</v>
      </c>
      <c r="M17">
        <f>SQRT((INDEX('Station centroid'!$E$2:$E$51,MATCH(M$1,'Station centroid'!$B$2:$B$51,0))-INDEX('Zone centroid'!$D$2:$D$169,MATCH($A17,'Zone centroid'!$C$2:$C$169,0)))^2+(INDEX('Station centroid'!$F$2:$F$51,MATCH(M$1,'Station centroid'!$B$2:$B$51,0))-INDEX('Zone centroid'!$E$2:$E$169,MATCH($A17,'Zone centroid'!$C$2:$C$169,0)))^2)</f>
        <v>51962.286042954285</v>
      </c>
      <c r="N17">
        <f>SQRT((INDEX('Station centroid'!$E$2:$E$51,MATCH(N$1,'Station centroid'!$B$2:$B$51,0))-INDEX('Zone centroid'!$D$2:$D$169,MATCH($A17,'Zone centroid'!$C$2:$C$169,0)))^2+(INDEX('Station centroid'!$F$2:$F$51,MATCH(N$1,'Station centroid'!$B$2:$B$51,0))-INDEX('Zone centroid'!$E$2:$E$169,MATCH($A17,'Zone centroid'!$C$2:$C$169,0)))^2)</f>
        <v>69475.256965858018</v>
      </c>
      <c r="O17">
        <f>SQRT((INDEX('Station centroid'!$E$2:$E$51,MATCH(O$1,'Station centroid'!$B$2:$B$51,0))-INDEX('Zone centroid'!$D$2:$D$169,MATCH($A17,'Zone centroid'!$C$2:$C$169,0)))^2+(INDEX('Station centroid'!$F$2:$F$51,MATCH(O$1,'Station centroid'!$B$2:$B$51,0))-INDEX('Zone centroid'!$E$2:$E$169,MATCH($A17,'Zone centroid'!$C$2:$C$169,0)))^2)</f>
        <v>93313.061794011446</v>
      </c>
      <c r="P17">
        <f>SQRT((INDEX('Station centroid'!$E$2:$E$51,MATCH(P$1,'Station centroid'!$B$2:$B$51,0))-INDEX('Zone centroid'!$D$2:$D$169,MATCH($A17,'Zone centroid'!$C$2:$C$169,0)))^2+(INDEX('Station centroid'!$F$2:$F$51,MATCH(P$1,'Station centroid'!$B$2:$B$51,0))-INDEX('Zone centroid'!$E$2:$E$169,MATCH($A17,'Zone centroid'!$C$2:$C$169,0)))^2)</f>
        <v>95627.294317073523</v>
      </c>
      <c r="Q17">
        <f>SQRT((INDEX('Station centroid'!$E$2:$E$51,MATCH(Q$1,'Station centroid'!$B$2:$B$51,0))-INDEX('Zone centroid'!$D$2:$D$169,MATCH($A17,'Zone centroid'!$C$2:$C$169,0)))^2+(INDEX('Station centroid'!$F$2:$F$51,MATCH(Q$1,'Station centroid'!$B$2:$B$51,0))-INDEX('Zone centroid'!$E$2:$E$169,MATCH($A17,'Zone centroid'!$C$2:$C$169,0)))^2)</f>
        <v>80316.029024874631</v>
      </c>
      <c r="R17">
        <f>SQRT((INDEX('Station centroid'!$E$2:$E$51,MATCH(R$1,'Station centroid'!$B$2:$B$51,0))-INDEX('Zone centroid'!$D$2:$D$169,MATCH($A17,'Zone centroid'!$C$2:$C$169,0)))^2+(INDEX('Station centroid'!$F$2:$F$51,MATCH(R$1,'Station centroid'!$B$2:$B$51,0))-INDEX('Zone centroid'!$E$2:$E$169,MATCH($A17,'Zone centroid'!$C$2:$C$169,0)))^2)</f>
        <v>77587.547557943195</v>
      </c>
      <c r="S17">
        <f>SQRT((INDEX('Station centroid'!$E$2:$E$51,MATCH(S$1,'Station centroid'!$B$2:$B$51,0))-INDEX('Zone centroid'!$D$2:$D$169,MATCH($A17,'Zone centroid'!$C$2:$C$169,0)))^2+(INDEX('Station centroid'!$F$2:$F$51,MATCH(S$1,'Station centroid'!$B$2:$B$51,0))-INDEX('Zone centroid'!$E$2:$E$169,MATCH($A17,'Zone centroid'!$C$2:$C$169,0)))^2)</f>
        <v>74245.182769968364</v>
      </c>
      <c r="T17">
        <f>SQRT((INDEX('Station centroid'!$E$2:$E$51,MATCH(T$1,'Station centroid'!$B$2:$B$51,0))-INDEX('Zone centroid'!$D$2:$D$169,MATCH($A17,'Zone centroid'!$C$2:$C$169,0)))^2+(INDEX('Station centroid'!$F$2:$F$51,MATCH(T$1,'Station centroid'!$B$2:$B$51,0))-INDEX('Zone centroid'!$E$2:$E$169,MATCH($A17,'Zone centroid'!$C$2:$C$169,0)))^2)</f>
        <v>67377.423967049952</v>
      </c>
      <c r="U17">
        <f>SQRT((INDEX('Station centroid'!$E$2:$E$51,MATCH(U$1,'Station centroid'!$B$2:$B$51,0))-INDEX('Zone centroid'!$D$2:$D$169,MATCH($A17,'Zone centroid'!$C$2:$C$169,0)))^2+(INDEX('Station centroid'!$F$2:$F$51,MATCH(U$1,'Station centroid'!$B$2:$B$51,0))-INDEX('Zone centroid'!$E$2:$E$169,MATCH($A17,'Zone centroid'!$C$2:$C$169,0)))^2)</f>
        <v>66056.773882217371</v>
      </c>
      <c r="V17">
        <f>SQRT((INDEX('Station centroid'!$E$2:$E$51,MATCH(V$1,'Station centroid'!$B$2:$B$51,0))-INDEX('Zone centroid'!$D$2:$D$169,MATCH($A17,'Zone centroid'!$C$2:$C$169,0)))^2+(INDEX('Station centroid'!$F$2:$F$51,MATCH(V$1,'Station centroid'!$B$2:$B$51,0))-INDEX('Zone centroid'!$E$2:$E$169,MATCH($A17,'Zone centroid'!$C$2:$C$169,0)))^2)</f>
        <v>62641.651683694494</v>
      </c>
      <c r="W17">
        <f>SQRT((INDEX('Station centroid'!$E$2:$E$51,MATCH(W$1,'Station centroid'!$B$2:$B$51,0))-INDEX('Zone centroid'!$D$2:$D$169,MATCH($A17,'Zone centroid'!$C$2:$C$169,0)))^2+(INDEX('Station centroid'!$F$2:$F$51,MATCH(W$1,'Station centroid'!$B$2:$B$51,0))-INDEX('Zone centroid'!$E$2:$E$169,MATCH($A17,'Zone centroid'!$C$2:$C$169,0)))^2)</f>
        <v>76887.351587371042</v>
      </c>
      <c r="X17">
        <f>SQRT((INDEX('Station centroid'!$E$2:$E$51,MATCH(X$1,'Station centroid'!$B$2:$B$51,0))-INDEX('Zone centroid'!$D$2:$D$169,MATCH($A17,'Zone centroid'!$C$2:$C$169,0)))^2+(INDEX('Station centroid'!$F$2:$F$51,MATCH(X$1,'Station centroid'!$B$2:$B$51,0))-INDEX('Zone centroid'!$E$2:$E$169,MATCH($A17,'Zone centroid'!$C$2:$C$169,0)))^2)</f>
        <v>59898.551273987374</v>
      </c>
      <c r="Y17">
        <f>SQRT((INDEX('Station centroid'!$E$2:$E$51,MATCH(Y$1,'Station centroid'!$B$2:$B$51,0))-INDEX('Zone centroid'!$D$2:$D$169,MATCH($A17,'Zone centroid'!$C$2:$C$169,0)))^2+(INDEX('Station centroid'!$F$2:$F$51,MATCH(Y$1,'Station centroid'!$B$2:$B$51,0))-INDEX('Zone centroid'!$E$2:$E$169,MATCH($A17,'Zone centroid'!$C$2:$C$169,0)))^2)</f>
        <v>57927.110166570601</v>
      </c>
      <c r="Z17">
        <f>SQRT((INDEX('Station centroid'!$E$2:$E$51,MATCH(Z$1,'Station centroid'!$B$2:$B$51,0))-INDEX('Zone centroid'!$D$2:$D$169,MATCH($A17,'Zone centroid'!$C$2:$C$169,0)))^2+(INDEX('Station centroid'!$F$2:$F$51,MATCH(Z$1,'Station centroid'!$B$2:$B$51,0))-INDEX('Zone centroid'!$E$2:$E$169,MATCH($A17,'Zone centroid'!$C$2:$C$169,0)))^2)</f>
        <v>35837.44831834569</v>
      </c>
      <c r="AA17">
        <f>SQRT((INDEX('Station centroid'!$E$2:$E$51,MATCH(AA$1,'Station centroid'!$B$2:$B$51,0))-INDEX('Zone centroid'!$D$2:$D$169,MATCH($A17,'Zone centroid'!$C$2:$C$169,0)))^2+(INDEX('Station centroid'!$F$2:$F$51,MATCH(AA$1,'Station centroid'!$B$2:$B$51,0))-INDEX('Zone centroid'!$E$2:$E$169,MATCH($A17,'Zone centroid'!$C$2:$C$169,0)))^2)</f>
        <v>64486.485989974666</v>
      </c>
      <c r="AB17">
        <f>SQRT((INDEX('Station centroid'!$E$2:$E$51,MATCH(AB$1,'Station centroid'!$B$2:$B$51,0))-INDEX('Zone centroid'!$D$2:$D$169,MATCH($A17,'Zone centroid'!$C$2:$C$169,0)))^2+(INDEX('Station centroid'!$F$2:$F$51,MATCH(AB$1,'Station centroid'!$B$2:$B$51,0))-INDEX('Zone centroid'!$E$2:$E$169,MATCH($A17,'Zone centroid'!$C$2:$C$169,0)))^2)</f>
        <v>647269.1025670853</v>
      </c>
      <c r="AC17">
        <f>SQRT((INDEX('Station centroid'!$E$2:$E$51,MATCH(AC$1,'Station centroid'!$B$2:$B$51,0))-INDEX('Zone centroid'!$D$2:$D$169,MATCH($A17,'Zone centroid'!$C$2:$C$169,0)))^2+(INDEX('Station centroid'!$F$2:$F$51,MATCH(AC$1,'Station centroid'!$B$2:$B$51,0))-INDEX('Zone centroid'!$E$2:$E$169,MATCH($A17,'Zone centroid'!$C$2:$C$169,0)))^2)</f>
        <v>48815.38912253797</v>
      </c>
      <c r="AD17">
        <f>SQRT((INDEX('Station centroid'!$E$2:$E$51,MATCH(AD$1,'Station centroid'!$B$2:$B$51,0))-INDEX('Zone centroid'!$D$2:$D$169,MATCH($A17,'Zone centroid'!$C$2:$C$169,0)))^2+(INDEX('Station centroid'!$F$2:$F$51,MATCH(AD$1,'Station centroid'!$B$2:$B$51,0))-INDEX('Zone centroid'!$E$2:$E$169,MATCH($A17,'Zone centroid'!$C$2:$C$169,0)))^2)</f>
        <v>137340.49770815053</v>
      </c>
      <c r="AE17">
        <f>SQRT((INDEX('Station centroid'!$E$2:$E$51,MATCH(AE$1,'Station centroid'!$B$2:$B$51,0))-INDEX('Zone centroid'!$D$2:$D$169,MATCH($A17,'Zone centroid'!$C$2:$C$169,0)))^2+(INDEX('Station centroid'!$F$2:$F$51,MATCH(AE$1,'Station centroid'!$B$2:$B$51,0))-INDEX('Zone centroid'!$E$2:$E$169,MATCH($A17,'Zone centroid'!$C$2:$C$169,0)))^2)</f>
        <v>88074.782160135976</v>
      </c>
      <c r="AF17">
        <f>SQRT((INDEX('Station centroid'!$E$2:$E$51,MATCH(AF$1,'Station centroid'!$B$2:$B$51,0))-INDEX('Zone centroid'!$D$2:$D$169,MATCH($A17,'Zone centroid'!$C$2:$C$169,0)))^2+(INDEX('Station centroid'!$F$2:$F$51,MATCH(AF$1,'Station centroid'!$B$2:$B$51,0))-INDEX('Zone centroid'!$E$2:$E$169,MATCH($A17,'Zone centroid'!$C$2:$C$169,0)))^2)</f>
        <v>85540.607611069121</v>
      </c>
      <c r="AG17">
        <f>SQRT((INDEX('Station centroid'!$E$2:$E$51,MATCH(AG$1,'Station centroid'!$B$2:$B$51,0))-INDEX('Zone centroid'!$D$2:$D$169,MATCH($A17,'Zone centroid'!$C$2:$C$169,0)))^2+(INDEX('Station centroid'!$F$2:$F$51,MATCH(AG$1,'Station centroid'!$B$2:$B$51,0))-INDEX('Zone centroid'!$E$2:$E$169,MATCH($A17,'Zone centroid'!$C$2:$C$169,0)))^2)</f>
        <v>62722.054768029557</v>
      </c>
      <c r="AH17">
        <f>SQRT((INDEX('Station centroid'!$E$2:$E$51,MATCH(AH$1,'Station centroid'!$B$2:$B$51,0))-INDEX('Zone centroid'!$D$2:$D$169,MATCH($A17,'Zone centroid'!$C$2:$C$169,0)))^2+(INDEX('Station centroid'!$F$2:$F$51,MATCH(AH$1,'Station centroid'!$B$2:$B$51,0))-INDEX('Zone centroid'!$E$2:$E$169,MATCH($A17,'Zone centroid'!$C$2:$C$169,0)))^2)</f>
        <v>112703.34089248642</v>
      </c>
      <c r="AI17">
        <f>SQRT((INDEX('Station centroid'!$E$2:$E$51,MATCH(AI$1,'Station centroid'!$B$2:$B$51,0))-INDEX('Zone centroid'!$D$2:$D$169,MATCH($A17,'Zone centroid'!$C$2:$C$169,0)))^2+(INDEX('Station centroid'!$F$2:$F$51,MATCH(AI$1,'Station centroid'!$B$2:$B$51,0))-INDEX('Zone centroid'!$E$2:$E$169,MATCH($A17,'Zone centroid'!$C$2:$C$169,0)))^2)</f>
        <v>67040.217339612602</v>
      </c>
      <c r="AJ17">
        <f>SQRT((INDEX('Station centroid'!$E$2:$E$51,MATCH(AJ$1,'Station centroid'!$B$2:$B$51,0))-INDEX('Zone centroid'!$D$2:$D$169,MATCH($A17,'Zone centroid'!$C$2:$C$169,0)))^2+(INDEX('Station centroid'!$F$2:$F$51,MATCH(AJ$1,'Station centroid'!$B$2:$B$51,0))-INDEX('Zone centroid'!$E$2:$E$169,MATCH($A17,'Zone centroid'!$C$2:$C$169,0)))^2)</f>
        <v>64547.367050624896</v>
      </c>
      <c r="AK17">
        <f>SQRT((INDEX('Station centroid'!$E$2:$E$51,MATCH(AK$1,'Station centroid'!$B$2:$B$51,0))-INDEX('Zone centroid'!$D$2:$D$169,MATCH($A17,'Zone centroid'!$C$2:$C$169,0)))^2+(INDEX('Station centroid'!$F$2:$F$51,MATCH(AK$1,'Station centroid'!$B$2:$B$51,0))-INDEX('Zone centroid'!$E$2:$E$169,MATCH($A17,'Zone centroid'!$C$2:$C$169,0)))^2)</f>
        <v>66692.234266254687</v>
      </c>
      <c r="AL17">
        <f>SQRT((INDEX('Station centroid'!$E$2:$E$51,MATCH(AL$1,'Station centroid'!$B$2:$B$51,0))-INDEX('Zone centroid'!$D$2:$D$169,MATCH($A17,'Zone centroid'!$C$2:$C$169,0)))^2+(INDEX('Station centroid'!$F$2:$F$51,MATCH(AL$1,'Station centroid'!$B$2:$B$51,0))-INDEX('Zone centroid'!$E$2:$E$169,MATCH($A17,'Zone centroid'!$C$2:$C$169,0)))^2)</f>
        <v>30203.30567117445</v>
      </c>
      <c r="AM17">
        <f>SQRT((INDEX('Station centroid'!$E$2:$E$51,MATCH(AM$1,'Station centroid'!$B$2:$B$51,0))-INDEX('Zone centroid'!$D$2:$D$169,MATCH($A17,'Zone centroid'!$C$2:$C$169,0)))^2+(INDEX('Station centroid'!$F$2:$F$51,MATCH(AM$1,'Station centroid'!$B$2:$B$51,0))-INDEX('Zone centroid'!$E$2:$E$169,MATCH($A17,'Zone centroid'!$C$2:$C$169,0)))^2)</f>
        <v>84351.572587475268</v>
      </c>
      <c r="AN17">
        <f>SQRT((INDEX('Station centroid'!$E$2:$E$51,MATCH(AN$1,'Station centroid'!$B$2:$B$51,0))-INDEX('Zone centroid'!$D$2:$D$169,MATCH($A17,'Zone centroid'!$C$2:$C$169,0)))^2+(INDEX('Station centroid'!$F$2:$F$51,MATCH(AN$1,'Station centroid'!$B$2:$B$51,0))-INDEX('Zone centroid'!$E$2:$E$169,MATCH($A17,'Zone centroid'!$C$2:$C$169,0)))^2)</f>
        <v>48811.852314359028</v>
      </c>
      <c r="AO17">
        <f>SQRT((INDEX('Station centroid'!$E$2:$E$51,MATCH(AO$1,'Station centroid'!$B$2:$B$51,0))-INDEX('Zone centroid'!$D$2:$D$169,MATCH($A17,'Zone centroid'!$C$2:$C$169,0)))^2+(INDEX('Station centroid'!$F$2:$F$51,MATCH(AO$1,'Station centroid'!$B$2:$B$51,0))-INDEX('Zone centroid'!$E$2:$E$169,MATCH($A17,'Zone centroid'!$C$2:$C$169,0)))^2)</f>
        <v>47063.789285150029</v>
      </c>
      <c r="AP17">
        <f>SQRT((INDEX('Station centroid'!$E$2:$E$51,MATCH(AP$1,'Station centroid'!$B$2:$B$51,0))-INDEX('Zone centroid'!$D$2:$D$169,MATCH($A17,'Zone centroid'!$C$2:$C$169,0)))^2+(INDEX('Station centroid'!$F$2:$F$51,MATCH(AP$1,'Station centroid'!$B$2:$B$51,0))-INDEX('Zone centroid'!$E$2:$E$169,MATCH($A17,'Zone centroid'!$C$2:$C$169,0)))^2)</f>
        <v>51485.431266160122</v>
      </c>
      <c r="AQ17">
        <f>SQRT((INDEX('Station centroid'!$E$2:$E$51,MATCH(AQ$1,'Station centroid'!$B$2:$B$51,0))-INDEX('Zone centroid'!$D$2:$D$169,MATCH($A17,'Zone centroid'!$C$2:$C$169,0)))^2+(INDEX('Station centroid'!$F$2:$F$51,MATCH(AQ$1,'Station centroid'!$B$2:$B$51,0))-INDEX('Zone centroid'!$E$2:$E$169,MATCH($A17,'Zone centroid'!$C$2:$C$169,0)))^2)</f>
        <v>56053.413830775724</v>
      </c>
      <c r="AR17">
        <f>SQRT((INDEX('Station centroid'!$E$2:$E$51,MATCH(AR$1,'Station centroid'!$B$2:$B$51,0))-INDEX('Zone centroid'!$D$2:$D$169,MATCH($A17,'Zone centroid'!$C$2:$C$169,0)))^2+(INDEX('Station centroid'!$F$2:$F$51,MATCH(AR$1,'Station centroid'!$B$2:$B$51,0))-INDEX('Zone centroid'!$E$2:$E$169,MATCH($A17,'Zone centroid'!$C$2:$C$169,0)))^2)</f>
        <v>35446.50151992435</v>
      </c>
      <c r="AS17">
        <f>SQRT((INDEX('Station centroid'!$E$2:$E$51,MATCH(AS$1,'Station centroid'!$B$2:$B$51,0))-INDEX('Zone centroid'!$D$2:$D$169,MATCH($A17,'Zone centroid'!$C$2:$C$169,0)))^2+(INDEX('Station centroid'!$F$2:$F$51,MATCH(AS$1,'Station centroid'!$B$2:$B$51,0))-INDEX('Zone centroid'!$E$2:$E$169,MATCH($A17,'Zone centroid'!$C$2:$C$169,0)))^2)</f>
        <v>124532.35009915658</v>
      </c>
      <c r="AT17">
        <f>SQRT((INDEX('Station centroid'!$E$2:$E$51,MATCH(AT$1,'Station centroid'!$B$2:$B$51,0))-INDEX('Zone centroid'!$D$2:$D$169,MATCH($A17,'Zone centroid'!$C$2:$C$169,0)))^2+(INDEX('Station centroid'!$F$2:$F$51,MATCH(AT$1,'Station centroid'!$B$2:$B$51,0))-INDEX('Zone centroid'!$E$2:$E$169,MATCH($A17,'Zone centroid'!$C$2:$C$169,0)))^2)</f>
        <v>106054.20714720419</v>
      </c>
      <c r="AU17">
        <f>SQRT((INDEX('Station centroid'!$E$2:$E$51,MATCH(AU$1,'Station centroid'!$B$2:$B$51,0))-INDEX('Zone centroid'!$D$2:$D$169,MATCH($A17,'Zone centroid'!$C$2:$C$169,0)))^2+(INDEX('Station centroid'!$F$2:$F$51,MATCH(AU$1,'Station centroid'!$B$2:$B$51,0))-INDEX('Zone centroid'!$E$2:$E$169,MATCH($A17,'Zone centroid'!$C$2:$C$169,0)))^2)</f>
        <v>790.14130033809545</v>
      </c>
      <c r="AV17">
        <f>SQRT((INDEX('Station centroid'!$E$2:$E$51,MATCH(AV$1,'Station centroid'!$B$2:$B$51,0))-INDEX('Zone centroid'!$D$2:$D$169,MATCH($A17,'Zone centroid'!$C$2:$C$169,0)))^2+(INDEX('Station centroid'!$F$2:$F$51,MATCH(AV$1,'Station centroid'!$B$2:$B$51,0))-INDEX('Zone centroid'!$E$2:$E$169,MATCH($A17,'Zone centroid'!$C$2:$C$169,0)))^2)</f>
        <v>8629.7098904887735</v>
      </c>
      <c r="AW17">
        <f>SQRT((INDEX('Station centroid'!$E$2:$E$51,MATCH(AW$1,'Station centroid'!$B$2:$B$51,0))-INDEX('Zone centroid'!$D$2:$D$169,MATCH($A17,'Zone centroid'!$C$2:$C$169,0)))^2+(INDEX('Station centroid'!$F$2:$F$51,MATCH(AW$1,'Station centroid'!$B$2:$B$51,0))-INDEX('Zone centroid'!$E$2:$E$169,MATCH($A17,'Zone centroid'!$C$2:$C$169,0)))^2)</f>
        <v>16412.716183849621</v>
      </c>
      <c r="AX17">
        <f>SQRT((INDEX('Station centroid'!$E$2:$E$51,MATCH(AX$1,'Station centroid'!$B$2:$B$51,0))-INDEX('Zone centroid'!$D$2:$D$169,MATCH($A17,'Zone centroid'!$C$2:$C$169,0)))^2+(INDEX('Station centroid'!$F$2:$F$51,MATCH(AX$1,'Station centroid'!$B$2:$B$51,0))-INDEX('Zone centroid'!$E$2:$E$169,MATCH($A17,'Zone centroid'!$C$2:$C$169,0)))^2)</f>
        <v>32510.113574783183</v>
      </c>
      <c r="AY17">
        <f>SQRT((INDEX('Station centroid'!$E$2:$E$51,MATCH(AY$1,'Station centroid'!$B$2:$B$51,0))-INDEX('Zone centroid'!$D$2:$D$169,MATCH($A17,'Zone centroid'!$C$2:$C$169,0)))^2+(INDEX('Station centroid'!$F$2:$F$51,MATCH(AY$1,'Station centroid'!$B$2:$B$51,0))-INDEX('Zone centroid'!$E$2:$E$169,MATCH($A17,'Zone centroid'!$C$2:$C$169,0)))^2)</f>
        <v>647269.1025670853</v>
      </c>
    </row>
    <row r="18" spans="1:51" x14ac:dyDescent="0.3">
      <c r="A18">
        <v>523</v>
      </c>
      <c r="B18">
        <f>SQRT((INDEX('Station centroid'!$E$2:$E$51,MATCH(B$1,'Station centroid'!$B$2:$B$51,0))-INDEX('Zone centroid'!$D$2:$D$169,MATCH($A18,'Zone centroid'!$C$2:$C$169,0)))^2+(INDEX('Station centroid'!$F$2:$F$51,MATCH(B$1,'Station centroid'!$B$2:$B$51,0))-INDEX('Zone centroid'!$E$2:$E$169,MATCH($A18,'Zone centroid'!$C$2:$C$169,0)))^2)</f>
        <v>62946.631370491101</v>
      </c>
      <c r="C18">
        <f>SQRT((INDEX('Station centroid'!$E$2:$E$51,MATCH(C$1,'Station centroid'!$B$2:$B$51,0))-INDEX('Zone centroid'!$D$2:$D$169,MATCH($A18,'Zone centroid'!$C$2:$C$169,0)))^2+(INDEX('Station centroid'!$F$2:$F$51,MATCH(C$1,'Station centroid'!$B$2:$B$51,0))-INDEX('Zone centroid'!$E$2:$E$169,MATCH($A18,'Zone centroid'!$C$2:$C$169,0)))^2)</f>
        <v>92550.428140961056</v>
      </c>
      <c r="D18">
        <f>SQRT((INDEX('Station centroid'!$E$2:$E$51,MATCH(D$1,'Station centroid'!$B$2:$B$51,0))-INDEX('Zone centroid'!$D$2:$D$169,MATCH($A18,'Zone centroid'!$C$2:$C$169,0)))^2+(INDEX('Station centroid'!$F$2:$F$51,MATCH(D$1,'Station centroid'!$B$2:$B$51,0))-INDEX('Zone centroid'!$E$2:$E$169,MATCH($A18,'Zone centroid'!$C$2:$C$169,0)))^2)</f>
        <v>140315.86799703908</v>
      </c>
      <c r="E18">
        <f>SQRT((INDEX('Station centroid'!$E$2:$E$51,MATCH(E$1,'Station centroid'!$B$2:$B$51,0))-INDEX('Zone centroid'!$D$2:$D$169,MATCH($A18,'Zone centroid'!$C$2:$C$169,0)))^2+(INDEX('Station centroid'!$F$2:$F$51,MATCH(E$1,'Station centroid'!$B$2:$B$51,0))-INDEX('Zone centroid'!$E$2:$E$169,MATCH($A18,'Zone centroid'!$C$2:$C$169,0)))^2)</f>
        <v>71875.895496052093</v>
      </c>
      <c r="F18">
        <f>SQRT((INDEX('Station centroid'!$E$2:$E$51,MATCH(F$1,'Station centroid'!$B$2:$B$51,0))-INDEX('Zone centroid'!$D$2:$D$169,MATCH($A18,'Zone centroid'!$C$2:$C$169,0)))^2+(INDEX('Station centroid'!$F$2:$F$51,MATCH(F$1,'Station centroid'!$B$2:$B$51,0))-INDEX('Zone centroid'!$E$2:$E$169,MATCH($A18,'Zone centroid'!$C$2:$C$169,0)))^2)</f>
        <v>64341.676912896859</v>
      </c>
      <c r="G18">
        <f>SQRT((INDEX('Station centroid'!$E$2:$E$51,MATCH(G$1,'Station centroid'!$B$2:$B$51,0))-INDEX('Zone centroid'!$D$2:$D$169,MATCH($A18,'Zone centroid'!$C$2:$C$169,0)))^2+(INDEX('Station centroid'!$F$2:$F$51,MATCH(G$1,'Station centroid'!$B$2:$B$51,0))-INDEX('Zone centroid'!$E$2:$E$169,MATCH($A18,'Zone centroid'!$C$2:$C$169,0)))^2)</f>
        <v>646188.62263351562</v>
      </c>
      <c r="H18">
        <f>SQRT((INDEX('Station centroid'!$E$2:$E$51,MATCH(H$1,'Station centroid'!$B$2:$B$51,0))-INDEX('Zone centroid'!$D$2:$D$169,MATCH($A18,'Zone centroid'!$C$2:$C$169,0)))^2+(INDEX('Station centroid'!$F$2:$F$51,MATCH(H$1,'Station centroid'!$B$2:$B$51,0))-INDEX('Zone centroid'!$E$2:$E$169,MATCH($A18,'Zone centroid'!$C$2:$C$169,0)))^2)</f>
        <v>40417.649689278092</v>
      </c>
      <c r="I18">
        <f>SQRT((INDEX('Station centroid'!$E$2:$E$51,MATCH(I$1,'Station centroid'!$B$2:$B$51,0))-INDEX('Zone centroid'!$D$2:$D$169,MATCH($A18,'Zone centroid'!$C$2:$C$169,0)))^2+(INDEX('Station centroid'!$F$2:$F$51,MATCH(I$1,'Station centroid'!$B$2:$B$51,0))-INDEX('Zone centroid'!$E$2:$E$169,MATCH($A18,'Zone centroid'!$C$2:$C$169,0)))^2)</f>
        <v>43306.238391179832</v>
      </c>
      <c r="J18">
        <f>SQRT((INDEX('Station centroid'!$E$2:$E$51,MATCH(J$1,'Station centroid'!$B$2:$B$51,0))-INDEX('Zone centroid'!$D$2:$D$169,MATCH($A18,'Zone centroid'!$C$2:$C$169,0)))^2+(INDEX('Station centroid'!$F$2:$F$51,MATCH(J$1,'Station centroid'!$B$2:$B$51,0))-INDEX('Zone centroid'!$E$2:$E$169,MATCH($A18,'Zone centroid'!$C$2:$C$169,0)))^2)</f>
        <v>646188.62263351562</v>
      </c>
      <c r="K18">
        <f>SQRT((INDEX('Station centroid'!$E$2:$E$51,MATCH(K$1,'Station centroid'!$B$2:$B$51,0))-INDEX('Zone centroid'!$D$2:$D$169,MATCH($A18,'Zone centroid'!$C$2:$C$169,0)))^2+(INDEX('Station centroid'!$F$2:$F$51,MATCH(K$1,'Station centroid'!$B$2:$B$51,0))-INDEX('Zone centroid'!$E$2:$E$169,MATCH($A18,'Zone centroid'!$C$2:$C$169,0)))^2)</f>
        <v>90761.975502319794</v>
      </c>
      <c r="L18">
        <f>SQRT((INDEX('Station centroid'!$E$2:$E$51,MATCH(L$1,'Station centroid'!$B$2:$B$51,0))-INDEX('Zone centroid'!$D$2:$D$169,MATCH($A18,'Zone centroid'!$C$2:$C$169,0)))^2+(INDEX('Station centroid'!$F$2:$F$51,MATCH(L$1,'Station centroid'!$B$2:$B$51,0))-INDEX('Zone centroid'!$E$2:$E$169,MATCH($A18,'Zone centroid'!$C$2:$C$169,0)))^2)</f>
        <v>49503.288204986929</v>
      </c>
      <c r="M18">
        <f>SQRT((INDEX('Station centroid'!$E$2:$E$51,MATCH(M$1,'Station centroid'!$B$2:$B$51,0))-INDEX('Zone centroid'!$D$2:$D$169,MATCH($A18,'Zone centroid'!$C$2:$C$169,0)))^2+(INDEX('Station centroid'!$F$2:$F$51,MATCH(M$1,'Station centroid'!$B$2:$B$51,0))-INDEX('Zone centroid'!$E$2:$E$169,MATCH($A18,'Zone centroid'!$C$2:$C$169,0)))^2)</f>
        <v>52761.447164286554</v>
      </c>
      <c r="N18">
        <f>SQRT((INDEX('Station centroid'!$E$2:$E$51,MATCH(N$1,'Station centroid'!$B$2:$B$51,0))-INDEX('Zone centroid'!$D$2:$D$169,MATCH($A18,'Zone centroid'!$C$2:$C$169,0)))^2+(INDEX('Station centroid'!$F$2:$F$51,MATCH(N$1,'Station centroid'!$B$2:$B$51,0))-INDEX('Zone centroid'!$E$2:$E$169,MATCH($A18,'Zone centroid'!$C$2:$C$169,0)))^2)</f>
        <v>70405.850657115152</v>
      </c>
      <c r="O18">
        <f>SQRT((INDEX('Station centroid'!$E$2:$E$51,MATCH(O$1,'Station centroid'!$B$2:$B$51,0))-INDEX('Zone centroid'!$D$2:$D$169,MATCH($A18,'Zone centroid'!$C$2:$C$169,0)))^2+(INDEX('Station centroid'!$F$2:$F$51,MATCH(O$1,'Station centroid'!$B$2:$B$51,0))-INDEX('Zone centroid'!$E$2:$E$169,MATCH($A18,'Zone centroid'!$C$2:$C$169,0)))^2)</f>
        <v>94165.54205946569</v>
      </c>
      <c r="P18">
        <f>SQRT((INDEX('Station centroid'!$E$2:$E$51,MATCH(P$1,'Station centroid'!$B$2:$B$51,0))-INDEX('Zone centroid'!$D$2:$D$169,MATCH($A18,'Zone centroid'!$C$2:$C$169,0)))^2+(INDEX('Station centroid'!$F$2:$F$51,MATCH(P$1,'Station centroid'!$B$2:$B$51,0))-INDEX('Zone centroid'!$E$2:$E$169,MATCH($A18,'Zone centroid'!$C$2:$C$169,0)))^2)</f>
        <v>96482.609977260669</v>
      </c>
      <c r="Q18">
        <f>SQRT((INDEX('Station centroid'!$E$2:$E$51,MATCH(Q$1,'Station centroid'!$B$2:$B$51,0))-INDEX('Zone centroid'!$D$2:$D$169,MATCH($A18,'Zone centroid'!$C$2:$C$169,0)))^2+(INDEX('Station centroid'!$F$2:$F$51,MATCH(Q$1,'Station centroid'!$B$2:$B$51,0))-INDEX('Zone centroid'!$E$2:$E$169,MATCH($A18,'Zone centroid'!$C$2:$C$169,0)))^2)</f>
        <v>81213.887066711104</v>
      </c>
      <c r="R18">
        <f>SQRT((INDEX('Station centroid'!$E$2:$E$51,MATCH(R$1,'Station centroid'!$B$2:$B$51,0))-INDEX('Zone centroid'!$D$2:$D$169,MATCH($A18,'Zone centroid'!$C$2:$C$169,0)))^2+(INDEX('Station centroid'!$F$2:$F$51,MATCH(R$1,'Station centroid'!$B$2:$B$51,0))-INDEX('Zone centroid'!$E$2:$E$169,MATCH($A18,'Zone centroid'!$C$2:$C$169,0)))^2)</f>
        <v>78538.989031538324</v>
      </c>
      <c r="S18">
        <f>SQRT((INDEX('Station centroid'!$E$2:$E$51,MATCH(S$1,'Station centroid'!$B$2:$B$51,0))-INDEX('Zone centroid'!$D$2:$D$169,MATCH($A18,'Zone centroid'!$C$2:$C$169,0)))^2+(INDEX('Station centroid'!$F$2:$F$51,MATCH(S$1,'Station centroid'!$B$2:$B$51,0))-INDEX('Zone centroid'!$E$2:$E$169,MATCH($A18,'Zone centroid'!$C$2:$C$169,0)))^2)</f>
        <v>75182.128269862165</v>
      </c>
      <c r="T18">
        <f>SQRT((INDEX('Station centroid'!$E$2:$E$51,MATCH(T$1,'Station centroid'!$B$2:$B$51,0))-INDEX('Zone centroid'!$D$2:$D$169,MATCH($A18,'Zone centroid'!$C$2:$C$169,0)))^2+(INDEX('Station centroid'!$F$2:$F$51,MATCH(T$1,'Station centroid'!$B$2:$B$51,0))-INDEX('Zone centroid'!$E$2:$E$169,MATCH($A18,'Zone centroid'!$C$2:$C$169,0)))^2)</f>
        <v>68380.453987053901</v>
      </c>
      <c r="U18">
        <f>SQRT((INDEX('Station centroid'!$E$2:$E$51,MATCH(U$1,'Station centroid'!$B$2:$B$51,0))-INDEX('Zone centroid'!$D$2:$D$169,MATCH($A18,'Zone centroid'!$C$2:$C$169,0)))^2+(INDEX('Station centroid'!$F$2:$F$51,MATCH(U$1,'Station centroid'!$B$2:$B$51,0))-INDEX('Zone centroid'!$E$2:$E$169,MATCH($A18,'Zone centroid'!$C$2:$C$169,0)))^2)</f>
        <v>67116.966388584595</v>
      </c>
      <c r="V18">
        <f>SQRT((INDEX('Station centroid'!$E$2:$E$51,MATCH(V$1,'Station centroid'!$B$2:$B$51,0))-INDEX('Zone centroid'!$D$2:$D$169,MATCH($A18,'Zone centroid'!$C$2:$C$169,0)))^2+(INDEX('Station centroid'!$F$2:$F$51,MATCH(V$1,'Station centroid'!$B$2:$B$51,0))-INDEX('Zone centroid'!$E$2:$E$169,MATCH($A18,'Zone centroid'!$C$2:$C$169,0)))^2)</f>
        <v>63730.735112356153</v>
      </c>
      <c r="W18">
        <f>SQRT((INDEX('Station centroid'!$E$2:$E$51,MATCH(W$1,'Station centroid'!$B$2:$B$51,0))-INDEX('Zone centroid'!$D$2:$D$169,MATCH($A18,'Zone centroid'!$C$2:$C$169,0)))^2+(INDEX('Station centroid'!$F$2:$F$51,MATCH(W$1,'Station centroid'!$B$2:$B$51,0))-INDEX('Zone centroid'!$E$2:$E$169,MATCH($A18,'Zone centroid'!$C$2:$C$169,0)))^2)</f>
        <v>77790.994441259129</v>
      </c>
      <c r="X18">
        <f>SQRT((INDEX('Station centroid'!$E$2:$E$51,MATCH(X$1,'Station centroid'!$B$2:$B$51,0))-INDEX('Zone centroid'!$D$2:$D$169,MATCH($A18,'Zone centroid'!$C$2:$C$169,0)))^2+(INDEX('Station centroid'!$F$2:$F$51,MATCH(X$1,'Station centroid'!$B$2:$B$51,0))-INDEX('Zone centroid'!$E$2:$E$169,MATCH($A18,'Zone centroid'!$C$2:$C$169,0)))^2)</f>
        <v>60987.865734443396</v>
      </c>
      <c r="Y18">
        <f>SQRT((INDEX('Station centroid'!$E$2:$E$51,MATCH(Y$1,'Station centroid'!$B$2:$B$51,0))-INDEX('Zone centroid'!$D$2:$D$169,MATCH($A18,'Zone centroid'!$C$2:$C$169,0)))^2+(INDEX('Station centroid'!$F$2:$F$51,MATCH(Y$1,'Station centroid'!$B$2:$B$51,0))-INDEX('Zone centroid'!$E$2:$E$169,MATCH($A18,'Zone centroid'!$C$2:$C$169,0)))^2)</f>
        <v>59015.982176779937</v>
      </c>
      <c r="Z18">
        <f>SQRT((INDEX('Station centroid'!$E$2:$E$51,MATCH(Z$1,'Station centroid'!$B$2:$B$51,0))-INDEX('Zone centroid'!$D$2:$D$169,MATCH($A18,'Zone centroid'!$C$2:$C$169,0)))^2+(INDEX('Station centroid'!$F$2:$F$51,MATCH(Z$1,'Station centroid'!$B$2:$B$51,0))-INDEX('Zone centroid'!$E$2:$E$169,MATCH($A18,'Zone centroid'!$C$2:$C$169,0)))^2)</f>
        <v>35918.542505370373</v>
      </c>
      <c r="AA18">
        <f>SQRT((INDEX('Station centroid'!$E$2:$E$51,MATCH(AA$1,'Station centroid'!$B$2:$B$51,0))-INDEX('Zone centroid'!$D$2:$D$169,MATCH($A18,'Zone centroid'!$C$2:$C$169,0)))^2+(INDEX('Station centroid'!$F$2:$F$51,MATCH(AA$1,'Station centroid'!$B$2:$B$51,0))-INDEX('Zone centroid'!$E$2:$E$169,MATCH($A18,'Zone centroid'!$C$2:$C$169,0)))^2)</f>
        <v>63832.406015559201</v>
      </c>
      <c r="AB18">
        <f>SQRT((INDEX('Station centroid'!$E$2:$E$51,MATCH(AB$1,'Station centroid'!$B$2:$B$51,0))-INDEX('Zone centroid'!$D$2:$D$169,MATCH($A18,'Zone centroid'!$C$2:$C$169,0)))^2+(INDEX('Station centroid'!$F$2:$F$51,MATCH(AB$1,'Station centroid'!$B$2:$B$51,0))-INDEX('Zone centroid'!$E$2:$E$169,MATCH($A18,'Zone centroid'!$C$2:$C$169,0)))^2)</f>
        <v>646188.62263351562</v>
      </c>
      <c r="AC18">
        <f>SQRT((INDEX('Station centroid'!$E$2:$E$51,MATCH(AC$1,'Station centroid'!$B$2:$B$51,0))-INDEX('Zone centroid'!$D$2:$D$169,MATCH($A18,'Zone centroid'!$C$2:$C$169,0)))^2+(INDEX('Station centroid'!$F$2:$F$51,MATCH(AC$1,'Station centroid'!$B$2:$B$51,0))-INDEX('Zone centroid'!$E$2:$E$169,MATCH($A18,'Zone centroid'!$C$2:$C$169,0)))^2)</f>
        <v>47727.380095546818</v>
      </c>
      <c r="AD18">
        <f>SQRT((INDEX('Station centroid'!$E$2:$E$51,MATCH(AD$1,'Station centroid'!$B$2:$B$51,0))-INDEX('Zone centroid'!$D$2:$D$169,MATCH($A18,'Zone centroid'!$C$2:$C$169,0)))^2+(INDEX('Station centroid'!$F$2:$F$51,MATCH(AD$1,'Station centroid'!$B$2:$B$51,0))-INDEX('Zone centroid'!$E$2:$E$169,MATCH($A18,'Zone centroid'!$C$2:$C$169,0)))^2)</f>
        <v>136758.58565231838</v>
      </c>
      <c r="AE18">
        <f>SQRT((INDEX('Station centroid'!$E$2:$E$51,MATCH(AE$1,'Station centroid'!$B$2:$B$51,0))-INDEX('Zone centroid'!$D$2:$D$169,MATCH($A18,'Zone centroid'!$C$2:$C$169,0)))^2+(INDEX('Station centroid'!$F$2:$F$51,MATCH(AE$1,'Station centroid'!$B$2:$B$51,0))-INDEX('Zone centroid'!$E$2:$E$169,MATCH($A18,'Zone centroid'!$C$2:$C$169,0)))^2)</f>
        <v>88942.402789307438</v>
      </c>
      <c r="AF18">
        <f>SQRT((INDEX('Station centroid'!$E$2:$E$51,MATCH(AF$1,'Station centroid'!$B$2:$B$51,0))-INDEX('Zone centroid'!$D$2:$D$169,MATCH($A18,'Zone centroid'!$C$2:$C$169,0)))^2+(INDEX('Station centroid'!$F$2:$F$51,MATCH(AF$1,'Station centroid'!$B$2:$B$51,0))-INDEX('Zone centroid'!$E$2:$E$169,MATCH($A18,'Zone centroid'!$C$2:$C$169,0)))^2)</f>
        <v>86418.867119922928</v>
      </c>
      <c r="AG18">
        <f>SQRT((INDEX('Station centroid'!$E$2:$E$51,MATCH(AG$1,'Station centroid'!$B$2:$B$51,0))-INDEX('Zone centroid'!$D$2:$D$169,MATCH($A18,'Zone centroid'!$C$2:$C$169,0)))^2+(INDEX('Station centroid'!$F$2:$F$51,MATCH(AG$1,'Station centroid'!$B$2:$B$51,0))-INDEX('Zone centroid'!$E$2:$E$169,MATCH($A18,'Zone centroid'!$C$2:$C$169,0)))^2)</f>
        <v>63810.321121302142</v>
      </c>
      <c r="AH18">
        <f>SQRT((INDEX('Station centroid'!$E$2:$E$51,MATCH(AH$1,'Station centroid'!$B$2:$B$51,0))-INDEX('Zone centroid'!$D$2:$D$169,MATCH($A18,'Zone centroid'!$C$2:$C$169,0)))^2+(INDEX('Station centroid'!$F$2:$F$51,MATCH(AH$1,'Station centroid'!$B$2:$B$51,0))-INDEX('Zone centroid'!$E$2:$E$169,MATCH($A18,'Zone centroid'!$C$2:$C$169,0)))^2)</f>
        <v>112364.50262448547</v>
      </c>
      <c r="AI18">
        <f>SQRT((INDEX('Station centroid'!$E$2:$E$51,MATCH(AI$1,'Station centroid'!$B$2:$B$51,0))-INDEX('Zone centroid'!$D$2:$D$169,MATCH($A18,'Zone centroid'!$C$2:$C$169,0)))^2+(INDEX('Station centroid'!$F$2:$F$51,MATCH(AI$1,'Station centroid'!$B$2:$B$51,0))-INDEX('Zone centroid'!$E$2:$E$169,MATCH($A18,'Zone centroid'!$C$2:$C$169,0)))^2)</f>
        <v>68081.357997931365</v>
      </c>
      <c r="AJ18">
        <f>SQRT((INDEX('Station centroid'!$E$2:$E$51,MATCH(AJ$1,'Station centroid'!$B$2:$B$51,0))-INDEX('Zone centroid'!$D$2:$D$169,MATCH($A18,'Zone centroid'!$C$2:$C$169,0)))^2+(INDEX('Station centroid'!$F$2:$F$51,MATCH(AJ$1,'Station centroid'!$B$2:$B$51,0))-INDEX('Zone centroid'!$E$2:$E$169,MATCH($A18,'Zone centroid'!$C$2:$C$169,0)))^2)</f>
        <v>65625.488733479899</v>
      </c>
      <c r="AK18">
        <f>SQRT((INDEX('Station centroid'!$E$2:$E$51,MATCH(AK$1,'Station centroid'!$B$2:$B$51,0))-INDEX('Zone centroid'!$D$2:$D$169,MATCH($A18,'Zone centroid'!$C$2:$C$169,0)))^2+(INDEX('Station centroid'!$F$2:$F$51,MATCH(AK$1,'Station centroid'!$B$2:$B$51,0))-INDEX('Zone centroid'!$E$2:$E$169,MATCH($A18,'Zone centroid'!$C$2:$C$169,0)))^2)</f>
        <v>67664.764031251863</v>
      </c>
      <c r="AL18">
        <f>SQRT((INDEX('Station centroid'!$E$2:$E$51,MATCH(AL$1,'Station centroid'!$B$2:$B$51,0))-INDEX('Zone centroid'!$D$2:$D$169,MATCH($A18,'Zone centroid'!$C$2:$C$169,0)))^2+(INDEX('Station centroid'!$F$2:$F$51,MATCH(AL$1,'Station centroid'!$B$2:$B$51,0))-INDEX('Zone centroid'!$E$2:$E$169,MATCH($A18,'Zone centroid'!$C$2:$C$169,0)))^2)</f>
        <v>29208.067347676373</v>
      </c>
      <c r="AM18">
        <f>SQRT((INDEX('Station centroid'!$E$2:$E$51,MATCH(AM$1,'Station centroid'!$B$2:$B$51,0))-INDEX('Zone centroid'!$D$2:$D$169,MATCH($A18,'Zone centroid'!$C$2:$C$169,0)))^2+(INDEX('Station centroid'!$F$2:$F$51,MATCH(AM$1,'Station centroid'!$B$2:$B$51,0))-INDEX('Zone centroid'!$E$2:$E$169,MATCH($A18,'Zone centroid'!$C$2:$C$169,0)))^2)</f>
        <v>85277.8553114471</v>
      </c>
      <c r="AN18">
        <f>SQRT((INDEX('Station centroid'!$E$2:$E$51,MATCH(AN$1,'Station centroid'!$B$2:$B$51,0))-INDEX('Zone centroid'!$D$2:$D$169,MATCH($A18,'Zone centroid'!$C$2:$C$169,0)))^2+(INDEX('Station centroid'!$F$2:$F$51,MATCH(AN$1,'Station centroid'!$B$2:$B$51,0))-INDEX('Zone centroid'!$E$2:$E$169,MATCH($A18,'Zone centroid'!$C$2:$C$169,0)))^2)</f>
        <v>49374.763375623348</v>
      </c>
      <c r="AO18">
        <f>SQRT((INDEX('Station centroid'!$E$2:$E$51,MATCH(AO$1,'Station centroid'!$B$2:$B$51,0))-INDEX('Zone centroid'!$D$2:$D$169,MATCH($A18,'Zone centroid'!$C$2:$C$169,0)))^2+(INDEX('Station centroid'!$F$2:$F$51,MATCH(AO$1,'Station centroid'!$B$2:$B$51,0))-INDEX('Zone centroid'!$E$2:$E$169,MATCH($A18,'Zone centroid'!$C$2:$C$169,0)))^2)</f>
        <v>47544.95351661418</v>
      </c>
      <c r="AP18">
        <f>SQRT((INDEX('Station centroid'!$E$2:$E$51,MATCH(AP$1,'Station centroid'!$B$2:$B$51,0))-INDEX('Zone centroid'!$D$2:$D$169,MATCH($A18,'Zone centroid'!$C$2:$C$169,0)))^2+(INDEX('Station centroid'!$F$2:$F$51,MATCH(AP$1,'Station centroid'!$B$2:$B$51,0))-INDEX('Zone centroid'!$E$2:$E$169,MATCH($A18,'Zone centroid'!$C$2:$C$169,0)))^2)</f>
        <v>52226.73717611027</v>
      </c>
      <c r="AQ18">
        <f>SQRT((INDEX('Station centroid'!$E$2:$E$51,MATCH(AQ$1,'Station centroid'!$B$2:$B$51,0))-INDEX('Zone centroid'!$D$2:$D$169,MATCH($A18,'Zone centroid'!$C$2:$C$169,0)))^2+(INDEX('Station centroid'!$F$2:$F$51,MATCH(AQ$1,'Station centroid'!$B$2:$B$51,0))-INDEX('Zone centroid'!$E$2:$E$169,MATCH($A18,'Zone centroid'!$C$2:$C$169,0)))^2)</f>
        <v>55427.043026885352</v>
      </c>
      <c r="AR18">
        <f>SQRT((INDEX('Station centroid'!$E$2:$E$51,MATCH(AR$1,'Station centroid'!$B$2:$B$51,0))-INDEX('Zone centroid'!$D$2:$D$169,MATCH($A18,'Zone centroid'!$C$2:$C$169,0)))^2+(INDEX('Station centroid'!$F$2:$F$51,MATCH(AR$1,'Station centroid'!$B$2:$B$51,0))-INDEX('Zone centroid'!$E$2:$E$169,MATCH($A18,'Zone centroid'!$C$2:$C$169,0)))^2)</f>
        <v>35083.954991448714</v>
      </c>
      <c r="AS18">
        <f>SQRT((INDEX('Station centroid'!$E$2:$E$51,MATCH(AS$1,'Station centroid'!$B$2:$B$51,0))-INDEX('Zone centroid'!$D$2:$D$169,MATCH($A18,'Zone centroid'!$C$2:$C$169,0)))^2+(INDEX('Station centroid'!$F$2:$F$51,MATCH(AS$1,'Station centroid'!$B$2:$B$51,0))-INDEX('Zone centroid'!$E$2:$E$169,MATCH($A18,'Zone centroid'!$C$2:$C$169,0)))^2)</f>
        <v>124110.86530033905</v>
      </c>
      <c r="AT18">
        <f>SQRT((INDEX('Station centroid'!$E$2:$E$51,MATCH(AT$1,'Station centroid'!$B$2:$B$51,0))-INDEX('Zone centroid'!$D$2:$D$169,MATCH($A18,'Zone centroid'!$C$2:$C$169,0)))^2+(INDEX('Station centroid'!$F$2:$F$51,MATCH(AT$1,'Station centroid'!$B$2:$B$51,0))-INDEX('Zone centroid'!$E$2:$E$169,MATCH($A18,'Zone centroid'!$C$2:$C$169,0)))^2)</f>
        <v>105835.36544313577</v>
      </c>
      <c r="AU18">
        <f>SQRT((INDEX('Station centroid'!$E$2:$E$51,MATCH(AU$1,'Station centroid'!$B$2:$B$51,0))-INDEX('Zone centroid'!$D$2:$D$169,MATCH($A18,'Zone centroid'!$C$2:$C$169,0)))^2+(INDEX('Station centroid'!$F$2:$F$51,MATCH(AU$1,'Station centroid'!$B$2:$B$51,0))-INDEX('Zone centroid'!$E$2:$E$169,MATCH($A18,'Zone centroid'!$C$2:$C$169,0)))^2)</f>
        <v>1036.8715901691969</v>
      </c>
      <c r="AV18">
        <f>SQRT((INDEX('Station centroid'!$E$2:$E$51,MATCH(AV$1,'Station centroid'!$B$2:$B$51,0))-INDEX('Zone centroid'!$D$2:$D$169,MATCH($A18,'Zone centroid'!$C$2:$C$169,0)))^2+(INDEX('Station centroid'!$F$2:$F$51,MATCH(AV$1,'Station centroid'!$B$2:$B$51,0))-INDEX('Zone centroid'!$E$2:$E$169,MATCH($A18,'Zone centroid'!$C$2:$C$169,0)))^2)</f>
        <v>8081.0917427040667</v>
      </c>
      <c r="AW18">
        <f>SQRT((INDEX('Station centroid'!$E$2:$E$51,MATCH(AW$1,'Station centroid'!$B$2:$B$51,0))-INDEX('Zone centroid'!$D$2:$D$169,MATCH($A18,'Zone centroid'!$C$2:$C$169,0)))^2+(INDEX('Station centroid'!$F$2:$F$51,MATCH(AW$1,'Station centroid'!$B$2:$B$51,0))-INDEX('Zone centroid'!$E$2:$E$169,MATCH($A18,'Zone centroid'!$C$2:$C$169,0)))^2)</f>
        <v>15871.797928766588</v>
      </c>
      <c r="AX18">
        <f>SQRT((INDEX('Station centroid'!$E$2:$E$51,MATCH(AX$1,'Station centroid'!$B$2:$B$51,0))-INDEX('Zone centroid'!$D$2:$D$169,MATCH($A18,'Zone centroid'!$C$2:$C$169,0)))^2+(INDEX('Station centroid'!$F$2:$F$51,MATCH(AX$1,'Station centroid'!$B$2:$B$51,0))-INDEX('Zone centroid'!$E$2:$E$169,MATCH($A18,'Zone centroid'!$C$2:$C$169,0)))^2)</f>
        <v>31947.873744355849</v>
      </c>
      <c r="AY18">
        <f>SQRT((INDEX('Station centroid'!$E$2:$E$51,MATCH(AY$1,'Station centroid'!$B$2:$B$51,0))-INDEX('Zone centroid'!$D$2:$D$169,MATCH($A18,'Zone centroid'!$C$2:$C$169,0)))^2+(INDEX('Station centroid'!$F$2:$F$51,MATCH(AY$1,'Station centroid'!$B$2:$B$51,0))-INDEX('Zone centroid'!$E$2:$E$169,MATCH($A18,'Zone centroid'!$C$2:$C$169,0)))^2)</f>
        <v>646188.62263351562</v>
      </c>
    </row>
    <row r="19" spans="1:51" x14ac:dyDescent="0.3">
      <c r="A19">
        <v>524</v>
      </c>
      <c r="B19">
        <f>SQRT((INDEX('Station centroid'!$E$2:$E$51,MATCH(B$1,'Station centroid'!$B$2:$B$51,0))-INDEX('Zone centroid'!$D$2:$D$169,MATCH($A19,'Zone centroid'!$C$2:$C$169,0)))^2+(INDEX('Station centroid'!$F$2:$F$51,MATCH(B$1,'Station centroid'!$B$2:$B$51,0))-INDEX('Zone centroid'!$E$2:$E$169,MATCH($A19,'Zone centroid'!$C$2:$C$169,0)))^2)</f>
        <v>62797.058689818383</v>
      </c>
      <c r="C19">
        <f>SQRT((INDEX('Station centroid'!$E$2:$E$51,MATCH(C$1,'Station centroid'!$B$2:$B$51,0))-INDEX('Zone centroid'!$D$2:$D$169,MATCH($A19,'Zone centroid'!$C$2:$C$169,0)))^2+(INDEX('Station centroid'!$F$2:$F$51,MATCH(C$1,'Station centroid'!$B$2:$B$51,0))-INDEX('Zone centroid'!$E$2:$E$169,MATCH($A19,'Zone centroid'!$C$2:$C$169,0)))^2)</f>
        <v>91792.659781243929</v>
      </c>
      <c r="D19">
        <f>SQRT((INDEX('Station centroid'!$E$2:$E$51,MATCH(D$1,'Station centroid'!$B$2:$B$51,0))-INDEX('Zone centroid'!$D$2:$D$169,MATCH($A19,'Zone centroid'!$C$2:$C$169,0)))^2+(INDEX('Station centroid'!$F$2:$F$51,MATCH(D$1,'Station centroid'!$B$2:$B$51,0))-INDEX('Zone centroid'!$E$2:$E$169,MATCH($A19,'Zone centroid'!$C$2:$C$169,0)))^2)</f>
        <v>139398.93535950157</v>
      </c>
      <c r="E19">
        <f>SQRT((INDEX('Station centroid'!$E$2:$E$51,MATCH(E$1,'Station centroid'!$B$2:$B$51,0))-INDEX('Zone centroid'!$D$2:$D$169,MATCH($A19,'Zone centroid'!$C$2:$C$169,0)))^2+(INDEX('Station centroid'!$F$2:$F$51,MATCH(E$1,'Station centroid'!$B$2:$B$51,0))-INDEX('Zone centroid'!$E$2:$E$169,MATCH($A19,'Zone centroid'!$C$2:$C$169,0)))^2)</f>
        <v>71740.476363064387</v>
      </c>
      <c r="F19">
        <f>SQRT((INDEX('Station centroid'!$E$2:$E$51,MATCH(F$1,'Station centroid'!$B$2:$B$51,0))-INDEX('Zone centroid'!$D$2:$D$169,MATCH($A19,'Zone centroid'!$C$2:$C$169,0)))^2+(INDEX('Station centroid'!$F$2:$F$51,MATCH(F$1,'Station centroid'!$B$2:$B$51,0))-INDEX('Zone centroid'!$E$2:$E$169,MATCH($A19,'Zone centroid'!$C$2:$C$169,0)))^2)</f>
        <v>63775.243927746793</v>
      </c>
      <c r="G19">
        <f>SQRT((INDEX('Station centroid'!$E$2:$E$51,MATCH(G$1,'Station centroid'!$B$2:$B$51,0))-INDEX('Zone centroid'!$D$2:$D$169,MATCH($A19,'Zone centroid'!$C$2:$C$169,0)))^2+(INDEX('Station centroid'!$F$2:$F$51,MATCH(G$1,'Station centroid'!$B$2:$B$51,0))-INDEX('Zone centroid'!$E$2:$E$169,MATCH($A19,'Zone centroid'!$C$2:$C$169,0)))^2)</f>
        <v>645723.42033180117</v>
      </c>
      <c r="H19">
        <f>SQRT((INDEX('Station centroid'!$E$2:$E$51,MATCH(H$1,'Station centroid'!$B$2:$B$51,0))-INDEX('Zone centroid'!$D$2:$D$169,MATCH($A19,'Zone centroid'!$C$2:$C$169,0)))^2+(INDEX('Station centroid'!$F$2:$F$51,MATCH(H$1,'Station centroid'!$B$2:$B$51,0))-INDEX('Zone centroid'!$E$2:$E$169,MATCH($A19,'Zone centroid'!$C$2:$C$169,0)))^2)</f>
        <v>39497.726403493172</v>
      </c>
      <c r="I19">
        <f>SQRT((INDEX('Station centroid'!$E$2:$E$51,MATCH(I$1,'Station centroid'!$B$2:$B$51,0))-INDEX('Zone centroid'!$D$2:$D$169,MATCH($A19,'Zone centroid'!$C$2:$C$169,0)))^2+(INDEX('Station centroid'!$F$2:$F$51,MATCH(I$1,'Station centroid'!$B$2:$B$51,0))-INDEX('Zone centroid'!$E$2:$E$169,MATCH($A19,'Zone centroid'!$C$2:$C$169,0)))^2)</f>
        <v>42545.979076684765</v>
      </c>
      <c r="J19">
        <f>SQRT((INDEX('Station centroid'!$E$2:$E$51,MATCH(J$1,'Station centroid'!$B$2:$B$51,0))-INDEX('Zone centroid'!$D$2:$D$169,MATCH($A19,'Zone centroid'!$C$2:$C$169,0)))^2+(INDEX('Station centroid'!$F$2:$F$51,MATCH(J$1,'Station centroid'!$B$2:$B$51,0))-INDEX('Zone centroid'!$E$2:$E$169,MATCH($A19,'Zone centroid'!$C$2:$C$169,0)))^2)</f>
        <v>645723.42033180117</v>
      </c>
      <c r="K19">
        <f>SQRT((INDEX('Station centroid'!$E$2:$E$51,MATCH(K$1,'Station centroid'!$B$2:$B$51,0))-INDEX('Zone centroid'!$D$2:$D$169,MATCH($A19,'Zone centroid'!$C$2:$C$169,0)))^2+(INDEX('Station centroid'!$F$2:$F$51,MATCH(K$1,'Station centroid'!$B$2:$B$51,0))-INDEX('Zone centroid'!$E$2:$E$169,MATCH($A19,'Zone centroid'!$C$2:$C$169,0)))^2)</f>
        <v>90657.023934627912</v>
      </c>
      <c r="L19">
        <f>SQRT((INDEX('Station centroid'!$E$2:$E$51,MATCH(L$1,'Station centroid'!$B$2:$B$51,0))-INDEX('Zone centroid'!$D$2:$D$169,MATCH($A19,'Zone centroid'!$C$2:$C$169,0)))^2+(INDEX('Station centroid'!$F$2:$F$51,MATCH(L$1,'Station centroid'!$B$2:$B$51,0))-INDEX('Zone centroid'!$E$2:$E$169,MATCH($A19,'Zone centroid'!$C$2:$C$169,0)))^2)</f>
        <v>49056.901921605262</v>
      </c>
      <c r="M19">
        <f>SQRT((INDEX('Station centroid'!$E$2:$E$51,MATCH(M$1,'Station centroid'!$B$2:$B$51,0))-INDEX('Zone centroid'!$D$2:$D$169,MATCH($A19,'Zone centroid'!$C$2:$C$169,0)))^2+(INDEX('Station centroid'!$F$2:$F$51,MATCH(M$1,'Station centroid'!$B$2:$B$51,0))-INDEX('Zone centroid'!$E$2:$E$169,MATCH($A19,'Zone centroid'!$C$2:$C$169,0)))^2)</f>
        <v>52450.539261954233</v>
      </c>
      <c r="N19">
        <f>SQRT((INDEX('Station centroid'!$E$2:$E$51,MATCH(N$1,'Station centroid'!$B$2:$B$51,0))-INDEX('Zone centroid'!$D$2:$D$169,MATCH($A19,'Zone centroid'!$C$2:$C$169,0)))^2+(INDEX('Station centroid'!$F$2:$F$51,MATCH(N$1,'Station centroid'!$B$2:$B$51,0))-INDEX('Zone centroid'!$E$2:$E$169,MATCH($A19,'Zone centroid'!$C$2:$C$169,0)))^2)</f>
        <v>70272.57228842561</v>
      </c>
      <c r="O19">
        <f>SQRT((INDEX('Station centroid'!$E$2:$E$51,MATCH(O$1,'Station centroid'!$B$2:$B$51,0))-INDEX('Zone centroid'!$D$2:$D$169,MATCH($A19,'Zone centroid'!$C$2:$C$169,0)))^2+(INDEX('Station centroid'!$F$2:$F$51,MATCH(O$1,'Station centroid'!$B$2:$B$51,0))-INDEX('Zone centroid'!$E$2:$E$169,MATCH($A19,'Zone centroid'!$C$2:$C$169,0)))^2)</f>
        <v>93915.455163849358</v>
      </c>
      <c r="P19">
        <f>SQRT((INDEX('Station centroid'!$E$2:$E$51,MATCH(P$1,'Station centroid'!$B$2:$B$51,0))-INDEX('Zone centroid'!$D$2:$D$169,MATCH($A19,'Zone centroid'!$C$2:$C$169,0)))^2+(INDEX('Station centroid'!$F$2:$F$51,MATCH(P$1,'Station centroid'!$B$2:$B$51,0))-INDEX('Zone centroid'!$E$2:$E$169,MATCH($A19,'Zone centroid'!$C$2:$C$169,0)))^2)</f>
        <v>96236.111773201847</v>
      </c>
      <c r="Q19">
        <f>SQRT((INDEX('Station centroid'!$E$2:$E$51,MATCH(Q$1,'Station centroid'!$B$2:$B$51,0))-INDEX('Zone centroid'!$D$2:$D$169,MATCH($A19,'Zone centroid'!$C$2:$C$169,0)))^2+(INDEX('Station centroid'!$F$2:$F$51,MATCH(Q$1,'Station centroid'!$B$2:$B$51,0))-INDEX('Zone centroid'!$E$2:$E$169,MATCH($A19,'Zone centroid'!$C$2:$C$169,0)))^2)</f>
        <v>81028.518931574363</v>
      </c>
      <c r="R19">
        <f>SQRT((INDEX('Station centroid'!$E$2:$E$51,MATCH(R$1,'Station centroid'!$B$2:$B$51,0))-INDEX('Zone centroid'!$D$2:$D$169,MATCH($A19,'Zone centroid'!$C$2:$C$169,0)))^2+(INDEX('Station centroid'!$F$2:$F$51,MATCH(R$1,'Station centroid'!$B$2:$B$51,0))-INDEX('Zone centroid'!$E$2:$E$169,MATCH($A19,'Zone centroid'!$C$2:$C$169,0)))^2)</f>
        <v>78439.80512836641</v>
      </c>
      <c r="S19">
        <f>SQRT((INDEX('Station centroid'!$E$2:$E$51,MATCH(S$1,'Station centroid'!$B$2:$B$51,0))-INDEX('Zone centroid'!$D$2:$D$169,MATCH($A19,'Zone centroid'!$C$2:$C$169,0)))^2+(INDEX('Station centroid'!$F$2:$F$51,MATCH(S$1,'Station centroid'!$B$2:$B$51,0))-INDEX('Zone centroid'!$E$2:$E$169,MATCH($A19,'Zone centroid'!$C$2:$C$169,0)))^2)</f>
        <v>75058.66479378652</v>
      </c>
      <c r="T19">
        <f>SQRT((INDEX('Station centroid'!$E$2:$E$51,MATCH(T$1,'Station centroid'!$B$2:$B$51,0))-INDEX('Zone centroid'!$D$2:$D$169,MATCH($A19,'Zone centroid'!$C$2:$C$169,0)))^2+(INDEX('Station centroid'!$F$2:$F$51,MATCH(T$1,'Station centroid'!$B$2:$B$51,0))-INDEX('Zone centroid'!$E$2:$E$169,MATCH($A19,'Zone centroid'!$C$2:$C$169,0)))^2)</f>
        <v>68382.675827987274</v>
      </c>
      <c r="U19">
        <f>SQRT((INDEX('Station centroid'!$E$2:$E$51,MATCH(U$1,'Station centroid'!$B$2:$B$51,0))-INDEX('Zone centroid'!$D$2:$D$169,MATCH($A19,'Zone centroid'!$C$2:$C$169,0)))^2+(INDEX('Station centroid'!$F$2:$F$51,MATCH(U$1,'Station centroid'!$B$2:$B$51,0))-INDEX('Zone centroid'!$E$2:$E$169,MATCH($A19,'Zone centroid'!$C$2:$C$169,0)))^2)</f>
        <v>67275.390866544913</v>
      </c>
      <c r="V19">
        <f>SQRT((INDEX('Station centroid'!$E$2:$E$51,MATCH(V$1,'Station centroid'!$B$2:$B$51,0))-INDEX('Zone centroid'!$D$2:$D$169,MATCH($A19,'Zone centroid'!$C$2:$C$169,0)))^2+(INDEX('Station centroid'!$F$2:$F$51,MATCH(V$1,'Station centroid'!$B$2:$B$51,0))-INDEX('Zone centroid'!$E$2:$E$169,MATCH($A19,'Zone centroid'!$C$2:$C$169,0)))^2)</f>
        <v>64077.038552365273</v>
      </c>
      <c r="W19">
        <f>SQRT((INDEX('Station centroid'!$E$2:$E$51,MATCH(W$1,'Station centroid'!$B$2:$B$51,0))-INDEX('Zone centroid'!$D$2:$D$169,MATCH($A19,'Zone centroid'!$C$2:$C$169,0)))^2+(INDEX('Station centroid'!$F$2:$F$51,MATCH(W$1,'Station centroid'!$B$2:$B$51,0))-INDEX('Zone centroid'!$E$2:$E$169,MATCH($A19,'Zone centroid'!$C$2:$C$169,0)))^2)</f>
        <v>77614.641572321954</v>
      </c>
      <c r="X19">
        <f>SQRT((INDEX('Station centroid'!$E$2:$E$51,MATCH(X$1,'Station centroid'!$B$2:$B$51,0))-INDEX('Zone centroid'!$D$2:$D$169,MATCH($A19,'Zone centroid'!$C$2:$C$169,0)))^2+(INDEX('Station centroid'!$F$2:$F$51,MATCH(X$1,'Station centroid'!$B$2:$B$51,0))-INDEX('Zone centroid'!$E$2:$E$169,MATCH($A19,'Zone centroid'!$C$2:$C$169,0)))^2)</f>
        <v>61356.587536486208</v>
      </c>
      <c r="Y19">
        <f>SQRT((INDEX('Station centroid'!$E$2:$E$51,MATCH(Y$1,'Station centroid'!$B$2:$B$51,0))-INDEX('Zone centroid'!$D$2:$D$169,MATCH($A19,'Zone centroid'!$C$2:$C$169,0)))^2+(INDEX('Station centroid'!$F$2:$F$51,MATCH(Y$1,'Station centroid'!$B$2:$B$51,0))-INDEX('Zone centroid'!$E$2:$E$169,MATCH($A19,'Zone centroid'!$C$2:$C$169,0)))^2)</f>
        <v>59405.295037816344</v>
      </c>
      <c r="Z19">
        <f>SQRT((INDEX('Station centroid'!$E$2:$E$51,MATCH(Z$1,'Station centroid'!$B$2:$B$51,0))-INDEX('Zone centroid'!$D$2:$D$169,MATCH($A19,'Zone centroid'!$C$2:$C$169,0)))^2+(INDEX('Station centroid'!$F$2:$F$51,MATCH(Z$1,'Station centroid'!$B$2:$B$51,0))-INDEX('Zone centroid'!$E$2:$E$169,MATCH($A19,'Zone centroid'!$C$2:$C$169,0)))^2)</f>
        <v>35092.201618452185</v>
      </c>
      <c r="AA19">
        <f>SQRT((INDEX('Station centroid'!$E$2:$E$51,MATCH(AA$1,'Station centroid'!$B$2:$B$51,0))-INDEX('Zone centroid'!$D$2:$D$169,MATCH($A19,'Zone centroid'!$C$2:$C$169,0)))^2+(INDEX('Station centroid'!$F$2:$F$51,MATCH(AA$1,'Station centroid'!$B$2:$B$51,0))-INDEX('Zone centroid'!$E$2:$E$169,MATCH($A19,'Zone centroid'!$C$2:$C$169,0)))^2)</f>
        <v>62924.555893348974</v>
      </c>
      <c r="AB19">
        <f>SQRT((INDEX('Station centroid'!$E$2:$E$51,MATCH(AB$1,'Station centroid'!$B$2:$B$51,0))-INDEX('Zone centroid'!$D$2:$D$169,MATCH($A19,'Zone centroid'!$C$2:$C$169,0)))^2+(INDEX('Station centroid'!$F$2:$F$51,MATCH(AB$1,'Station centroid'!$B$2:$B$51,0))-INDEX('Zone centroid'!$E$2:$E$169,MATCH($A19,'Zone centroid'!$C$2:$C$169,0)))^2)</f>
        <v>645723.42033180117</v>
      </c>
      <c r="AC19">
        <f>SQRT((INDEX('Station centroid'!$E$2:$E$51,MATCH(AC$1,'Station centroid'!$B$2:$B$51,0))-INDEX('Zone centroid'!$D$2:$D$169,MATCH($A19,'Zone centroid'!$C$2:$C$169,0)))^2+(INDEX('Station centroid'!$F$2:$F$51,MATCH(AC$1,'Station centroid'!$B$2:$B$51,0))-INDEX('Zone centroid'!$E$2:$E$169,MATCH($A19,'Zone centroid'!$C$2:$C$169,0)))^2)</f>
        <v>47333.811543808712</v>
      </c>
      <c r="AD19">
        <f>SQRT((INDEX('Station centroid'!$E$2:$E$51,MATCH(AD$1,'Station centroid'!$B$2:$B$51,0))-INDEX('Zone centroid'!$D$2:$D$169,MATCH($A19,'Zone centroid'!$C$2:$C$169,0)))^2+(INDEX('Station centroid'!$F$2:$F$51,MATCH(AD$1,'Station centroid'!$B$2:$B$51,0))-INDEX('Zone centroid'!$E$2:$E$169,MATCH($A19,'Zone centroid'!$C$2:$C$169,0)))^2)</f>
        <v>135835.6971816411</v>
      </c>
      <c r="AE19">
        <f>SQRT((INDEX('Station centroid'!$E$2:$E$51,MATCH(AE$1,'Station centroid'!$B$2:$B$51,0))-INDEX('Zone centroid'!$D$2:$D$169,MATCH($A19,'Zone centroid'!$C$2:$C$169,0)))^2+(INDEX('Station centroid'!$F$2:$F$51,MATCH(AE$1,'Station centroid'!$B$2:$B$51,0))-INDEX('Zone centroid'!$E$2:$E$169,MATCH($A19,'Zone centroid'!$C$2:$C$169,0)))^2)</f>
        <v>88713.184801896306</v>
      </c>
      <c r="AF19">
        <f>SQRT((INDEX('Station centroid'!$E$2:$E$51,MATCH(AF$1,'Station centroid'!$B$2:$B$51,0))-INDEX('Zone centroid'!$D$2:$D$169,MATCH($A19,'Zone centroid'!$C$2:$C$169,0)))^2+(INDEX('Station centroid'!$F$2:$F$51,MATCH(AF$1,'Station centroid'!$B$2:$B$51,0))-INDEX('Zone centroid'!$E$2:$E$169,MATCH($A19,'Zone centroid'!$C$2:$C$169,0)))^2)</f>
        <v>86204.675621052578</v>
      </c>
      <c r="AG19">
        <f>SQRT((INDEX('Station centroid'!$E$2:$E$51,MATCH(AG$1,'Station centroid'!$B$2:$B$51,0))-INDEX('Zone centroid'!$D$2:$D$169,MATCH($A19,'Zone centroid'!$C$2:$C$169,0)))^2+(INDEX('Station centroid'!$F$2:$F$51,MATCH(AG$1,'Station centroid'!$B$2:$B$51,0))-INDEX('Zone centroid'!$E$2:$E$169,MATCH($A19,'Zone centroid'!$C$2:$C$169,0)))^2)</f>
        <v>64136.762696628983</v>
      </c>
      <c r="AH19">
        <f>SQRT((INDEX('Station centroid'!$E$2:$E$51,MATCH(AH$1,'Station centroid'!$B$2:$B$51,0))-INDEX('Zone centroid'!$D$2:$D$169,MATCH($A19,'Zone centroid'!$C$2:$C$169,0)))^2+(INDEX('Station centroid'!$F$2:$F$51,MATCH(AH$1,'Station centroid'!$B$2:$B$51,0))-INDEX('Zone centroid'!$E$2:$E$169,MATCH($A19,'Zone centroid'!$C$2:$C$169,0)))^2)</f>
        <v>111431.62206469041</v>
      </c>
      <c r="AI19">
        <f>SQRT((INDEX('Station centroid'!$E$2:$E$51,MATCH(AI$1,'Station centroid'!$B$2:$B$51,0))-INDEX('Zone centroid'!$D$2:$D$169,MATCH($A19,'Zone centroid'!$C$2:$C$169,0)))^2+(INDEX('Station centroid'!$F$2:$F$51,MATCH(AI$1,'Station centroid'!$B$2:$B$51,0))-INDEX('Zone centroid'!$E$2:$E$169,MATCH($A19,'Zone centroid'!$C$2:$C$169,0)))^2)</f>
        <v>68178.326283669463</v>
      </c>
      <c r="AJ19">
        <f>SQRT((INDEX('Station centroid'!$E$2:$E$51,MATCH(AJ$1,'Station centroid'!$B$2:$B$51,0))-INDEX('Zone centroid'!$D$2:$D$169,MATCH($A19,'Zone centroid'!$C$2:$C$169,0)))^2+(INDEX('Station centroid'!$F$2:$F$51,MATCH(AJ$1,'Station centroid'!$B$2:$B$51,0))-INDEX('Zone centroid'!$E$2:$E$169,MATCH($A19,'Zone centroid'!$C$2:$C$169,0)))^2)</f>
        <v>65864.001055417946</v>
      </c>
      <c r="AK19">
        <f>SQRT((INDEX('Station centroid'!$E$2:$E$51,MATCH(AK$1,'Station centroid'!$B$2:$B$51,0))-INDEX('Zone centroid'!$D$2:$D$169,MATCH($A19,'Zone centroid'!$C$2:$C$169,0)))^2+(INDEX('Station centroid'!$F$2:$F$51,MATCH(AK$1,'Station centroid'!$B$2:$B$51,0))-INDEX('Zone centroid'!$E$2:$E$169,MATCH($A19,'Zone centroid'!$C$2:$C$169,0)))^2)</f>
        <v>67605.236663183096</v>
      </c>
      <c r="AL19">
        <f>SQRT((INDEX('Station centroid'!$E$2:$E$51,MATCH(AL$1,'Station centroid'!$B$2:$B$51,0))-INDEX('Zone centroid'!$D$2:$D$169,MATCH($A19,'Zone centroid'!$C$2:$C$169,0)))^2+(INDEX('Station centroid'!$F$2:$F$51,MATCH(AL$1,'Station centroid'!$B$2:$B$51,0))-INDEX('Zone centroid'!$E$2:$E$169,MATCH($A19,'Zone centroid'!$C$2:$C$169,0)))^2)</f>
        <v>28531.294026496569</v>
      </c>
      <c r="AM19">
        <f>SQRT((INDEX('Station centroid'!$E$2:$E$51,MATCH(AM$1,'Station centroid'!$B$2:$B$51,0))-INDEX('Zone centroid'!$D$2:$D$169,MATCH($A19,'Zone centroid'!$C$2:$C$169,0)))^2+(INDEX('Station centroid'!$F$2:$F$51,MATCH(AM$1,'Station centroid'!$B$2:$B$51,0))-INDEX('Zone centroid'!$E$2:$E$169,MATCH($A19,'Zone centroid'!$C$2:$C$169,0)))^2)</f>
        <v>85135.886594315263</v>
      </c>
      <c r="AN19">
        <f>SQRT((INDEX('Station centroid'!$E$2:$E$51,MATCH(AN$1,'Station centroid'!$B$2:$B$51,0))-INDEX('Zone centroid'!$D$2:$D$169,MATCH($A19,'Zone centroid'!$C$2:$C$169,0)))^2+(INDEX('Station centroid'!$F$2:$F$51,MATCH(AN$1,'Station centroid'!$B$2:$B$51,0))-INDEX('Zone centroid'!$E$2:$E$169,MATCH($A19,'Zone centroid'!$C$2:$C$169,0)))^2)</f>
        <v>48832.899745958122</v>
      </c>
      <c r="AO19">
        <f>SQRT((INDEX('Station centroid'!$E$2:$E$51,MATCH(AO$1,'Station centroid'!$B$2:$B$51,0))-INDEX('Zone centroid'!$D$2:$D$169,MATCH($A19,'Zone centroid'!$C$2:$C$169,0)))^2+(INDEX('Station centroid'!$F$2:$F$51,MATCH(AO$1,'Station centroid'!$B$2:$B$51,0))-INDEX('Zone centroid'!$E$2:$E$169,MATCH($A19,'Zone centroid'!$C$2:$C$169,0)))^2)</f>
        <v>46940.300962147681</v>
      </c>
      <c r="AP19">
        <f>SQRT((INDEX('Station centroid'!$E$2:$E$51,MATCH(AP$1,'Station centroid'!$B$2:$B$51,0))-INDEX('Zone centroid'!$D$2:$D$169,MATCH($A19,'Zone centroid'!$C$2:$C$169,0)))^2+(INDEX('Station centroid'!$F$2:$F$51,MATCH(AP$1,'Station centroid'!$B$2:$B$51,0))-INDEX('Zone centroid'!$E$2:$E$169,MATCH($A19,'Zone centroid'!$C$2:$C$169,0)))^2)</f>
        <v>51850.800731160343</v>
      </c>
      <c r="AQ19">
        <f>SQRT((INDEX('Station centroid'!$E$2:$E$51,MATCH(AQ$1,'Station centroid'!$B$2:$B$51,0))-INDEX('Zone centroid'!$D$2:$D$169,MATCH($A19,'Zone centroid'!$C$2:$C$169,0)))^2+(INDEX('Station centroid'!$F$2:$F$51,MATCH(AQ$1,'Station centroid'!$B$2:$B$51,0))-INDEX('Zone centroid'!$E$2:$E$169,MATCH($A19,'Zone centroid'!$C$2:$C$169,0)))^2)</f>
        <v>54512.238170012788</v>
      </c>
      <c r="AR19">
        <f>SQRT((INDEX('Station centroid'!$E$2:$E$51,MATCH(AR$1,'Station centroid'!$B$2:$B$51,0))-INDEX('Zone centroid'!$D$2:$D$169,MATCH($A19,'Zone centroid'!$C$2:$C$169,0)))^2+(INDEX('Station centroid'!$F$2:$F$51,MATCH(AR$1,'Station centroid'!$B$2:$B$51,0))-INDEX('Zone centroid'!$E$2:$E$169,MATCH($A19,'Zone centroid'!$C$2:$C$169,0)))^2)</f>
        <v>34150.198119513145</v>
      </c>
      <c r="AS19">
        <f>SQRT((INDEX('Station centroid'!$E$2:$E$51,MATCH(AS$1,'Station centroid'!$B$2:$B$51,0))-INDEX('Zone centroid'!$D$2:$D$169,MATCH($A19,'Zone centroid'!$C$2:$C$169,0)))^2+(INDEX('Station centroid'!$F$2:$F$51,MATCH(AS$1,'Station centroid'!$B$2:$B$51,0))-INDEX('Zone centroid'!$E$2:$E$169,MATCH($A19,'Zone centroid'!$C$2:$C$169,0)))^2)</f>
        <v>123174.85675964435</v>
      </c>
      <c r="AT19">
        <f>SQRT((INDEX('Station centroid'!$E$2:$E$51,MATCH(AT$1,'Station centroid'!$B$2:$B$51,0))-INDEX('Zone centroid'!$D$2:$D$169,MATCH($A19,'Zone centroid'!$C$2:$C$169,0)))^2+(INDEX('Station centroid'!$F$2:$F$51,MATCH(AT$1,'Station centroid'!$B$2:$B$51,0))-INDEX('Zone centroid'!$E$2:$E$169,MATCH($A19,'Zone centroid'!$C$2:$C$169,0)))^2)</f>
        <v>104917.41804182039</v>
      </c>
      <c r="AU19">
        <f>SQRT((INDEX('Station centroid'!$E$2:$E$51,MATCH(AU$1,'Station centroid'!$B$2:$B$51,0))-INDEX('Zone centroid'!$D$2:$D$169,MATCH($A19,'Zone centroid'!$C$2:$C$169,0)))^2+(INDEX('Station centroid'!$F$2:$F$51,MATCH(AU$1,'Station centroid'!$B$2:$B$51,0))-INDEX('Zone centroid'!$E$2:$E$169,MATCH($A19,'Zone centroid'!$C$2:$C$169,0)))^2)</f>
        <v>1930.1276575656816</v>
      </c>
      <c r="AV19">
        <f>SQRT((INDEX('Station centroid'!$E$2:$E$51,MATCH(AV$1,'Station centroid'!$B$2:$B$51,0))-INDEX('Zone centroid'!$D$2:$D$169,MATCH($A19,'Zone centroid'!$C$2:$C$169,0)))^2+(INDEX('Station centroid'!$F$2:$F$51,MATCH(AV$1,'Station centroid'!$B$2:$B$51,0))-INDEX('Zone centroid'!$E$2:$E$169,MATCH($A19,'Zone centroid'!$C$2:$C$169,0)))^2)</f>
        <v>7148.2486746055392</v>
      </c>
      <c r="AW19">
        <f>SQRT((INDEX('Station centroid'!$E$2:$E$51,MATCH(AW$1,'Station centroid'!$B$2:$B$51,0))-INDEX('Zone centroid'!$D$2:$D$169,MATCH($A19,'Zone centroid'!$C$2:$C$169,0)))^2+(INDEX('Station centroid'!$F$2:$F$51,MATCH(AW$1,'Station centroid'!$B$2:$B$51,0))-INDEX('Zone centroid'!$E$2:$E$169,MATCH($A19,'Zone centroid'!$C$2:$C$169,0)))^2)</f>
        <v>14940.460455139908</v>
      </c>
      <c r="AX19">
        <f>SQRT((INDEX('Station centroid'!$E$2:$E$51,MATCH(AX$1,'Station centroid'!$B$2:$B$51,0))-INDEX('Zone centroid'!$D$2:$D$169,MATCH($A19,'Zone centroid'!$C$2:$C$169,0)))^2+(INDEX('Station centroid'!$F$2:$F$51,MATCH(AX$1,'Station centroid'!$B$2:$B$51,0))-INDEX('Zone centroid'!$E$2:$E$169,MATCH($A19,'Zone centroid'!$C$2:$C$169,0)))^2)</f>
        <v>31020.593443473994</v>
      </c>
      <c r="AY19">
        <f>SQRT((INDEX('Station centroid'!$E$2:$E$51,MATCH(AY$1,'Station centroid'!$B$2:$B$51,0))-INDEX('Zone centroid'!$D$2:$D$169,MATCH($A19,'Zone centroid'!$C$2:$C$169,0)))^2+(INDEX('Station centroid'!$F$2:$F$51,MATCH(AY$1,'Station centroid'!$B$2:$B$51,0))-INDEX('Zone centroid'!$E$2:$E$169,MATCH($A19,'Zone centroid'!$C$2:$C$169,0)))^2)</f>
        <v>645723.42033180117</v>
      </c>
    </row>
    <row r="20" spans="1:51" x14ac:dyDescent="0.3">
      <c r="A20">
        <v>525</v>
      </c>
      <c r="B20">
        <f>SQRT((INDEX('Station centroid'!$E$2:$E$51,MATCH(B$1,'Station centroid'!$B$2:$B$51,0))-INDEX('Zone centroid'!$D$2:$D$169,MATCH($A20,'Zone centroid'!$C$2:$C$169,0)))^2+(INDEX('Station centroid'!$F$2:$F$51,MATCH(B$1,'Station centroid'!$B$2:$B$51,0))-INDEX('Zone centroid'!$E$2:$E$169,MATCH($A20,'Zone centroid'!$C$2:$C$169,0)))^2)</f>
        <v>63226.016032899737</v>
      </c>
      <c r="C20">
        <f>SQRT((INDEX('Station centroid'!$E$2:$E$51,MATCH(C$1,'Station centroid'!$B$2:$B$51,0))-INDEX('Zone centroid'!$D$2:$D$169,MATCH($A20,'Zone centroid'!$C$2:$C$169,0)))^2+(INDEX('Station centroid'!$F$2:$F$51,MATCH(C$1,'Station centroid'!$B$2:$B$51,0))-INDEX('Zone centroid'!$E$2:$E$169,MATCH($A20,'Zone centroid'!$C$2:$C$169,0)))^2)</f>
        <v>92245.779344505499</v>
      </c>
      <c r="D20">
        <f>SQRT((INDEX('Station centroid'!$E$2:$E$51,MATCH(D$1,'Station centroid'!$B$2:$B$51,0))-INDEX('Zone centroid'!$D$2:$D$169,MATCH($A20,'Zone centroid'!$C$2:$C$169,0)))^2+(INDEX('Station centroid'!$F$2:$F$51,MATCH(D$1,'Station centroid'!$B$2:$B$51,0))-INDEX('Zone centroid'!$E$2:$E$169,MATCH($A20,'Zone centroid'!$C$2:$C$169,0)))^2)</f>
        <v>139590.47634621244</v>
      </c>
      <c r="E20">
        <f>SQRT((INDEX('Station centroid'!$E$2:$E$51,MATCH(E$1,'Station centroid'!$B$2:$B$51,0))-INDEX('Zone centroid'!$D$2:$D$169,MATCH($A20,'Zone centroid'!$C$2:$C$169,0)))^2+(INDEX('Station centroid'!$F$2:$F$51,MATCH(E$1,'Station centroid'!$B$2:$B$51,0))-INDEX('Zone centroid'!$E$2:$E$169,MATCH($A20,'Zone centroid'!$C$2:$C$169,0)))^2)</f>
        <v>72166.304601935946</v>
      </c>
      <c r="F20">
        <f>SQRT((INDEX('Station centroid'!$E$2:$E$51,MATCH(F$1,'Station centroid'!$B$2:$B$51,0))-INDEX('Zone centroid'!$D$2:$D$169,MATCH($A20,'Zone centroid'!$C$2:$C$169,0)))^2+(INDEX('Station centroid'!$F$2:$F$51,MATCH(F$1,'Station centroid'!$B$2:$B$51,0))-INDEX('Zone centroid'!$E$2:$E$169,MATCH($A20,'Zone centroid'!$C$2:$C$169,0)))^2)</f>
        <v>64253.379010629506</v>
      </c>
      <c r="G20">
        <f>SQRT((INDEX('Station centroid'!$E$2:$E$51,MATCH(G$1,'Station centroid'!$B$2:$B$51,0))-INDEX('Zone centroid'!$D$2:$D$169,MATCH($A20,'Zone centroid'!$C$2:$C$169,0)))^2+(INDEX('Station centroid'!$F$2:$F$51,MATCH(G$1,'Station centroid'!$B$2:$B$51,0))-INDEX('Zone centroid'!$E$2:$E$169,MATCH($A20,'Zone centroid'!$C$2:$C$169,0)))^2)</f>
        <v>645520.68907665543</v>
      </c>
      <c r="H20">
        <f>SQRT((INDEX('Station centroid'!$E$2:$E$51,MATCH(H$1,'Station centroid'!$B$2:$B$51,0))-INDEX('Zone centroid'!$D$2:$D$169,MATCH($A20,'Zone centroid'!$C$2:$C$169,0)))^2+(INDEX('Station centroid'!$F$2:$F$51,MATCH(H$1,'Station centroid'!$B$2:$B$51,0))-INDEX('Zone centroid'!$E$2:$E$169,MATCH($A20,'Zone centroid'!$C$2:$C$169,0)))^2)</f>
        <v>39697.560716059139</v>
      </c>
      <c r="I20">
        <f>SQRT((INDEX('Station centroid'!$E$2:$E$51,MATCH(I$1,'Station centroid'!$B$2:$B$51,0))-INDEX('Zone centroid'!$D$2:$D$169,MATCH($A20,'Zone centroid'!$C$2:$C$169,0)))^2+(INDEX('Station centroid'!$F$2:$F$51,MATCH(I$1,'Station centroid'!$B$2:$B$51,0))-INDEX('Zone centroid'!$E$2:$E$169,MATCH($A20,'Zone centroid'!$C$2:$C$169,0)))^2)</f>
        <v>42999.070676628558</v>
      </c>
      <c r="J20">
        <f>SQRT((INDEX('Station centroid'!$E$2:$E$51,MATCH(J$1,'Station centroid'!$B$2:$B$51,0))-INDEX('Zone centroid'!$D$2:$D$169,MATCH($A20,'Zone centroid'!$C$2:$C$169,0)))^2+(INDEX('Station centroid'!$F$2:$F$51,MATCH(J$1,'Station centroid'!$B$2:$B$51,0))-INDEX('Zone centroid'!$E$2:$E$169,MATCH($A20,'Zone centroid'!$C$2:$C$169,0)))^2)</f>
        <v>645520.68907665543</v>
      </c>
      <c r="K20">
        <f>SQRT((INDEX('Station centroid'!$E$2:$E$51,MATCH(K$1,'Station centroid'!$B$2:$B$51,0))-INDEX('Zone centroid'!$D$2:$D$169,MATCH($A20,'Zone centroid'!$C$2:$C$169,0)))^2+(INDEX('Station centroid'!$F$2:$F$51,MATCH(K$1,'Station centroid'!$B$2:$B$51,0))-INDEX('Zone centroid'!$E$2:$E$169,MATCH($A20,'Zone centroid'!$C$2:$C$169,0)))^2)</f>
        <v>91075.720777404218</v>
      </c>
      <c r="L20">
        <f>SQRT((INDEX('Station centroid'!$E$2:$E$51,MATCH(L$1,'Station centroid'!$B$2:$B$51,0))-INDEX('Zone centroid'!$D$2:$D$169,MATCH($A20,'Zone centroid'!$C$2:$C$169,0)))^2+(INDEX('Station centroid'!$F$2:$F$51,MATCH(L$1,'Station centroid'!$B$2:$B$51,0))-INDEX('Zone centroid'!$E$2:$E$169,MATCH($A20,'Zone centroid'!$C$2:$C$169,0)))^2)</f>
        <v>49531.593349961979</v>
      </c>
      <c r="M20">
        <f>SQRT((INDEX('Station centroid'!$E$2:$E$51,MATCH(M$1,'Station centroid'!$B$2:$B$51,0))-INDEX('Zone centroid'!$D$2:$D$169,MATCH($A20,'Zone centroid'!$C$2:$C$169,0)))^2+(INDEX('Station centroid'!$F$2:$F$51,MATCH(M$1,'Station centroid'!$B$2:$B$51,0))-INDEX('Zone centroid'!$E$2:$E$169,MATCH($A20,'Zone centroid'!$C$2:$C$169,0)))^2)</f>
        <v>52910.025802770142</v>
      </c>
      <c r="N20">
        <f>SQRT((INDEX('Station centroid'!$E$2:$E$51,MATCH(N$1,'Station centroid'!$B$2:$B$51,0))-INDEX('Zone centroid'!$D$2:$D$169,MATCH($A20,'Zone centroid'!$C$2:$C$169,0)))^2+(INDEX('Station centroid'!$F$2:$F$51,MATCH(N$1,'Station centroid'!$B$2:$B$51,0))-INDEX('Zone centroid'!$E$2:$E$169,MATCH($A20,'Zone centroid'!$C$2:$C$169,0)))^2)</f>
        <v>70697.874245213359</v>
      </c>
      <c r="O20">
        <f>SQRT((INDEX('Station centroid'!$E$2:$E$51,MATCH(O$1,'Station centroid'!$B$2:$B$51,0))-INDEX('Zone centroid'!$D$2:$D$169,MATCH($A20,'Zone centroid'!$C$2:$C$169,0)))^2+(INDEX('Station centroid'!$F$2:$F$51,MATCH(O$1,'Station centroid'!$B$2:$B$51,0))-INDEX('Zone centroid'!$E$2:$E$169,MATCH($A20,'Zone centroid'!$C$2:$C$169,0)))^2)</f>
        <v>94365.342109765072</v>
      </c>
      <c r="P20">
        <f>SQRT((INDEX('Station centroid'!$E$2:$E$51,MATCH(P$1,'Station centroid'!$B$2:$B$51,0))-INDEX('Zone centroid'!$D$2:$D$169,MATCH($A20,'Zone centroid'!$C$2:$C$169,0)))^2+(INDEX('Station centroid'!$F$2:$F$51,MATCH(P$1,'Station centroid'!$B$2:$B$51,0))-INDEX('Zone centroid'!$E$2:$E$169,MATCH($A20,'Zone centroid'!$C$2:$C$169,0)))^2)</f>
        <v>96685.364904333896</v>
      </c>
      <c r="Q20">
        <f>SQRT((INDEX('Station centroid'!$E$2:$E$51,MATCH(Q$1,'Station centroid'!$B$2:$B$51,0))-INDEX('Zone centroid'!$D$2:$D$169,MATCH($A20,'Zone centroid'!$C$2:$C$169,0)))^2+(INDEX('Station centroid'!$F$2:$F$51,MATCH(Q$1,'Station centroid'!$B$2:$B$51,0))-INDEX('Zone centroid'!$E$2:$E$169,MATCH($A20,'Zone centroid'!$C$2:$C$169,0)))^2)</f>
        <v>81465.61552191517</v>
      </c>
      <c r="R20">
        <f>SQRT((INDEX('Station centroid'!$E$2:$E$51,MATCH(R$1,'Station centroid'!$B$2:$B$51,0))-INDEX('Zone centroid'!$D$2:$D$169,MATCH($A20,'Zone centroid'!$C$2:$C$169,0)))^2+(INDEX('Station centroid'!$F$2:$F$51,MATCH(R$1,'Station centroid'!$B$2:$B$51,0))-INDEX('Zone centroid'!$E$2:$E$169,MATCH($A20,'Zone centroid'!$C$2:$C$169,0)))^2)</f>
        <v>78856.92258017743</v>
      </c>
      <c r="S20">
        <f>SQRT((INDEX('Station centroid'!$E$2:$E$51,MATCH(S$1,'Station centroid'!$B$2:$B$51,0))-INDEX('Zone centroid'!$D$2:$D$169,MATCH($A20,'Zone centroid'!$C$2:$C$169,0)))^2+(INDEX('Station centroid'!$F$2:$F$51,MATCH(S$1,'Station centroid'!$B$2:$B$51,0))-INDEX('Zone centroid'!$E$2:$E$169,MATCH($A20,'Zone centroid'!$C$2:$C$169,0)))^2)</f>
        <v>75481.701045392518</v>
      </c>
      <c r="T20">
        <f>SQRT((INDEX('Station centroid'!$E$2:$E$51,MATCH(T$1,'Station centroid'!$B$2:$B$51,0))-INDEX('Zone centroid'!$D$2:$D$169,MATCH($A20,'Zone centroid'!$C$2:$C$169,0)))^2+(INDEX('Station centroid'!$F$2:$F$51,MATCH(T$1,'Station centroid'!$B$2:$B$51,0))-INDEX('Zone centroid'!$E$2:$E$169,MATCH($A20,'Zone centroid'!$C$2:$C$169,0)))^2)</f>
        <v>68771.867141990529</v>
      </c>
      <c r="U20">
        <f>SQRT((INDEX('Station centroid'!$E$2:$E$51,MATCH(U$1,'Station centroid'!$B$2:$B$51,0))-INDEX('Zone centroid'!$D$2:$D$169,MATCH($A20,'Zone centroid'!$C$2:$C$169,0)))^2+(INDEX('Station centroid'!$F$2:$F$51,MATCH(U$1,'Station centroid'!$B$2:$B$51,0))-INDEX('Zone centroid'!$E$2:$E$169,MATCH($A20,'Zone centroid'!$C$2:$C$169,0)))^2)</f>
        <v>67612.856505596588</v>
      </c>
      <c r="V20">
        <f>SQRT((INDEX('Station centroid'!$E$2:$E$51,MATCH(V$1,'Station centroid'!$B$2:$B$51,0))-INDEX('Zone centroid'!$D$2:$D$169,MATCH($A20,'Zone centroid'!$C$2:$C$169,0)))^2+(INDEX('Station centroid'!$F$2:$F$51,MATCH(V$1,'Station centroid'!$B$2:$B$51,0))-INDEX('Zone centroid'!$E$2:$E$169,MATCH($A20,'Zone centroid'!$C$2:$C$169,0)))^2)</f>
        <v>64337.124328503407</v>
      </c>
      <c r="W20">
        <f>SQRT((INDEX('Station centroid'!$E$2:$E$51,MATCH(W$1,'Station centroid'!$B$2:$B$51,0))-INDEX('Zone centroid'!$D$2:$D$169,MATCH($A20,'Zone centroid'!$C$2:$C$169,0)))^2+(INDEX('Station centroid'!$F$2:$F$51,MATCH(W$1,'Station centroid'!$B$2:$B$51,0))-INDEX('Zone centroid'!$E$2:$E$169,MATCH($A20,'Zone centroid'!$C$2:$C$169,0)))^2)</f>
        <v>78049.773477441995</v>
      </c>
      <c r="X20">
        <f>SQRT((INDEX('Station centroid'!$E$2:$E$51,MATCH(X$1,'Station centroid'!$B$2:$B$51,0))-INDEX('Zone centroid'!$D$2:$D$169,MATCH($A20,'Zone centroid'!$C$2:$C$169,0)))^2+(INDEX('Station centroid'!$F$2:$F$51,MATCH(X$1,'Station centroid'!$B$2:$B$51,0))-INDEX('Zone centroid'!$E$2:$E$169,MATCH($A20,'Zone centroid'!$C$2:$C$169,0)))^2)</f>
        <v>61606.168092184525</v>
      </c>
      <c r="Y20">
        <f>SQRT((INDEX('Station centroid'!$E$2:$E$51,MATCH(Y$1,'Station centroid'!$B$2:$B$51,0))-INDEX('Zone centroid'!$D$2:$D$169,MATCH($A20,'Zone centroid'!$C$2:$C$169,0)))^2+(INDEX('Station centroid'!$F$2:$F$51,MATCH(Y$1,'Station centroid'!$B$2:$B$51,0))-INDEX('Zone centroid'!$E$2:$E$169,MATCH($A20,'Zone centroid'!$C$2:$C$169,0)))^2)</f>
        <v>59644.987048452</v>
      </c>
      <c r="Z20">
        <f>SQRT((INDEX('Station centroid'!$E$2:$E$51,MATCH(Z$1,'Station centroid'!$B$2:$B$51,0))-INDEX('Zone centroid'!$D$2:$D$169,MATCH($A20,'Zone centroid'!$C$2:$C$169,0)))^2+(INDEX('Station centroid'!$F$2:$F$51,MATCH(Z$1,'Station centroid'!$B$2:$B$51,0))-INDEX('Zone centroid'!$E$2:$E$169,MATCH($A20,'Zone centroid'!$C$2:$C$169,0)))^2)</f>
        <v>35520.982060327362</v>
      </c>
      <c r="AA20">
        <f>SQRT((INDEX('Station centroid'!$E$2:$E$51,MATCH(AA$1,'Station centroid'!$B$2:$B$51,0))-INDEX('Zone centroid'!$D$2:$D$169,MATCH($A20,'Zone centroid'!$C$2:$C$169,0)))^2+(INDEX('Station centroid'!$F$2:$F$51,MATCH(AA$1,'Station centroid'!$B$2:$B$51,0))-INDEX('Zone centroid'!$E$2:$E$169,MATCH($A20,'Zone centroid'!$C$2:$C$169,0)))^2)</f>
        <v>63097.151591297683</v>
      </c>
      <c r="AB20">
        <f>SQRT((INDEX('Station centroid'!$E$2:$E$51,MATCH(AB$1,'Station centroid'!$B$2:$B$51,0))-INDEX('Zone centroid'!$D$2:$D$169,MATCH($A20,'Zone centroid'!$C$2:$C$169,0)))^2+(INDEX('Station centroid'!$F$2:$F$51,MATCH(AB$1,'Station centroid'!$B$2:$B$51,0))-INDEX('Zone centroid'!$E$2:$E$169,MATCH($A20,'Zone centroid'!$C$2:$C$169,0)))^2)</f>
        <v>645520.68907665543</v>
      </c>
      <c r="AC20">
        <f>SQRT((INDEX('Station centroid'!$E$2:$E$51,MATCH(AC$1,'Station centroid'!$B$2:$B$51,0))-INDEX('Zone centroid'!$D$2:$D$169,MATCH($A20,'Zone centroid'!$C$2:$C$169,0)))^2+(INDEX('Station centroid'!$F$2:$F$51,MATCH(AC$1,'Station centroid'!$B$2:$B$51,0))-INDEX('Zone centroid'!$E$2:$E$169,MATCH($A20,'Zone centroid'!$C$2:$C$169,0)))^2)</f>
        <v>47092.766234155315</v>
      </c>
      <c r="AD20">
        <f>SQRT((INDEX('Station centroid'!$E$2:$E$51,MATCH(AD$1,'Station centroid'!$B$2:$B$51,0))-INDEX('Zone centroid'!$D$2:$D$169,MATCH($A20,'Zone centroid'!$C$2:$C$169,0)))^2+(INDEX('Station centroid'!$F$2:$F$51,MATCH(AD$1,'Station centroid'!$B$2:$B$51,0))-INDEX('Zone centroid'!$E$2:$E$169,MATCH($A20,'Zone centroid'!$C$2:$C$169,0)))^2)</f>
        <v>136042.33917542914</v>
      </c>
      <c r="AE20">
        <f>SQRT((INDEX('Station centroid'!$E$2:$E$51,MATCH(AE$1,'Station centroid'!$B$2:$B$51,0))-INDEX('Zone centroid'!$D$2:$D$169,MATCH($A20,'Zone centroid'!$C$2:$C$169,0)))^2+(INDEX('Station centroid'!$F$2:$F$51,MATCH(AE$1,'Station centroid'!$B$2:$B$51,0))-INDEX('Zone centroid'!$E$2:$E$169,MATCH($A20,'Zone centroid'!$C$2:$C$169,0)))^2)</f>
        <v>89159.167438213582</v>
      </c>
      <c r="AF20">
        <f>SQRT((INDEX('Station centroid'!$E$2:$E$51,MATCH(AF$1,'Station centroid'!$B$2:$B$51,0))-INDEX('Zone centroid'!$D$2:$D$169,MATCH($A20,'Zone centroid'!$C$2:$C$169,0)))^2+(INDEX('Station centroid'!$F$2:$F$51,MATCH(AF$1,'Station centroid'!$B$2:$B$51,0))-INDEX('Zone centroid'!$E$2:$E$169,MATCH($A20,'Zone centroid'!$C$2:$C$169,0)))^2)</f>
        <v>86647.720977247271</v>
      </c>
      <c r="AG20">
        <f>SQRT((INDEX('Station centroid'!$E$2:$E$51,MATCH(AG$1,'Station centroid'!$B$2:$B$51,0))-INDEX('Zone centroid'!$D$2:$D$169,MATCH($A20,'Zone centroid'!$C$2:$C$169,0)))^2+(INDEX('Station centroid'!$F$2:$F$51,MATCH(AG$1,'Station centroid'!$B$2:$B$51,0))-INDEX('Zone centroid'!$E$2:$E$169,MATCH($A20,'Zone centroid'!$C$2:$C$169,0)))^2)</f>
        <v>64405.86931051936</v>
      </c>
      <c r="AH20">
        <f>SQRT((INDEX('Station centroid'!$E$2:$E$51,MATCH(AH$1,'Station centroid'!$B$2:$B$51,0))-INDEX('Zone centroid'!$D$2:$D$169,MATCH($A20,'Zone centroid'!$C$2:$C$169,0)))^2+(INDEX('Station centroid'!$F$2:$F$51,MATCH(AH$1,'Station centroid'!$B$2:$B$51,0))-INDEX('Zone centroid'!$E$2:$E$169,MATCH($A20,'Zone centroid'!$C$2:$C$169,0)))^2)</f>
        <v>111738.71585089924</v>
      </c>
      <c r="AI20">
        <f>SQRT((INDEX('Station centroid'!$E$2:$E$51,MATCH(AI$1,'Station centroid'!$B$2:$B$51,0))-INDEX('Zone centroid'!$D$2:$D$169,MATCH($A20,'Zone centroid'!$C$2:$C$169,0)))^2+(INDEX('Station centroid'!$F$2:$F$51,MATCH(AI$1,'Station centroid'!$B$2:$B$51,0))-INDEX('Zone centroid'!$E$2:$E$169,MATCH($A20,'Zone centroid'!$C$2:$C$169,0)))^2)</f>
        <v>68537.454771405784</v>
      </c>
      <c r="AJ20">
        <f>SQRT((INDEX('Station centroid'!$E$2:$E$51,MATCH(AJ$1,'Station centroid'!$B$2:$B$51,0))-INDEX('Zone centroid'!$D$2:$D$169,MATCH($A20,'Zone centroid'!$C$2:$C$169,0)))^2+(INDEX('Station centroid'!$F$2:$F$51,MATCH(AJ$1,'Station centroid'!$B$2:$B$51,0))-INDEX('Zone centroid'!$E$2:$E$169,MATCH($A20,'Zone centroid'!$C$2:$C$169,0)))^2)</f>
        <v>66170.608204308475</v>
      </c>
      <c r="AK20">
        <f>SQRT((INDEX('Station centroid'!$E$2:$E$51,MATCH(AK$1,'Station centroid'!$B$2:$B$51,0))-INDEX('Zone centroid'!$D$2:$D$169,MATCH($A20,'Zone centroid'!$C$2:$C$169,0)))^2+(INDEX('Station centroid'!$F$2:$F$51,MATCH(AK$1,'Station centroid'!$B$2:$B$51,0))-INDEX('Zone centroid'!$E$2:$E$169,MATCH($A20,'Zone centroid'!$C$2:$C$169,0)))^2)</f>
        <v>68011.868902015893</v>
      </c>
      <c r="AL20">
        <f>SQRT((INDEX('Station centroid'!$E$2:$E$51,MATCH(AL$1,'Station centroid'!$B$2:$B$51,0))-INDEX('Zone centroid'!$D$2:$D$169,MATCH($A20,'Zone centroid'!$C$2:$C$169,0)))^2+(INDEX('Station centroid'!$F$2:$F$51,MATCH(AL$1,'Station centroid'!$B$2:$B$51,0))-INDEX('Zone centroid'!$E$2:$E$169,MATCH($A20,'Zone centroid'!$C$2:$C$169,0)))^2)</f>
        <v>28458.734391156588</v>
      </c>
      <c r="AM20">
        <f>SQRT((INDEX('Station centroid'!$E$2:$E$51,MATCH(AM$1,'Station centroid'!$B$2:$B$51,0))-INDEX('Zone centroid'!$D$2:$D$169,MATCH($A20,'Zone centroid'!$C$2:$C$169,0)))^2+(INDEX('Station centroid'!$F$2:$F$51,MATCH(AM$1,'Station centroid'!$B$2:$B$51,0))-INDEX('Zone centroid'!$E$2:$E$169,MATCH($A20,'Zone centroid'!$C$2:$C$169,0)))^2)</f>
        <v>85563.410005329424</v>
      </c>
      <c r="AN20">
        <f>SQRT((INDEX('Station centroid'!$E$2:$E$51,MATCH(AN$1,'Station centroid'!$B$2:$B$51,0))-INDEX('Zone centroid'!$D$2:$D$169,MATCH($A20,'Zone centroid'!$C$2:$C$169,0)))^2+(INDEX('Station centroid'!$F$2:$F$51,MATCH(AN$1,'Station centroid'!$B$2:$B$51,0))-INDEX('Zone centroid'!$E$2:$E$169,MATCH($A20,'Zone centroid'!$C$2:$C$169,0)))^2)</f>
        <v>49311.257235227698</v>
      </c>
      <c r="AO20">
        <f>SQRT((INDEX('Station centroid'!$E$2:$E$51,MATCH(AO$1,'Station centroid'!$B$2:$B$51,0))-INDEX('Zone centroid'!$D$2:$D$169,MATCH($A20,'Zone centroid'!$C$2:$C$169,0)))^2+(INDEX('Station centroid'!$F$2:$F$51,MATCH(AO$1,'Station centroid'!$B$2:$B$51,0))-INDEX('Zone centroid'!$E$2:$E$169,MATCH($A20,'Zone centroid'!$C$2:$C$169,0)))^2)</f>
        <v>47417.092548542059</v>
      </c>
      <c r="AP20">
        <f>SQRT((INDEX('Station centroid'!$E$2:$E$51,MATCH(AP$1,'Station centroid'!$B$2:$B$51,0))-INDEX('Zone centroid'!$D$2:$D$169,MATCH($A20,'Zone centroid'!$C$2:$C$169,0)))^2+(INDEX('Station centroid'!$F$2:$F$51,MATCH(AP$1,'Station centroid'!$B$2:$B$51,0))-INDEX('Zone centroid'!$E$2:$E$169,MATCH($A20,'Zone centroid'!$C$2:$C$169,0)))^2)</f>
        <v>52318.919649229167</v>
      </c>
      <c r="AQ20">
        <f>SQRT((INDEX('Station centroid'!$E$2:$E$51,MATCH(AQ$1,'Station centroid'!$B$2:$B$51,0))-INDEX('Zone centroid'!$D$2:$D$169,MATCH($A20,'Zone centroid'!$C$2:$C$169,0)))^2+(INDEX('Station centroid'!$F$2:$F$51,MATCH(AQ$1,'Station centroid'!$B$2:$B$51,0))-INDEX('Zone centroid'!$E$2:$E$169,MATCH($A20,'Zone centroid'!$C$2:$C$169,0)))^2)</f>
        <v>54699.520275448485</v>
      </c>
      <c r="AR20">
        <f>SQRT((INDEX('Station centroid'!$E$2:$E$51,MATCH(AR$1,'Station centroid'!$B$2:$B$51,0))-INDEX('Zone centroid'!$D$2:$D$169,MATCH($A20,'Zone centroid'!$C$2:$C$169,0)))^2+(INDEX('Station centroid'!$F$2:$F$51,MATCH(AR$1,'Station centroid'!$B$2:$B$51,0))-INDEX('Zone centroid'!$E$2:$E$169,MATCH($A20,'Zone centroid'!$C$2:$C$169,0)))^2)</f>
        <v>34454.329872484814</v>
      </c>
      <c r="AS20">
        <f>SQRT((INDEX('Station centroid'!$E$2:$E$51,MATCH(AS$1,'Station centroid'!$B$2:$B$51,0))-INDEX('Zone centroid'!$D$2:$D$169,MATCH($A20,'Zone centroid'!$C$2:$C$169,0)))^2+(INDEX('Station centroid'!$F$2:$F$51,MATCH(AS$1,'Station centroid'!$B$2:$B$51,0))-INDEX('Zone centroid'!$E$2:$E$169,MATCH($A20,'Zone centroid'!$C$2:$C$169,0)))^2)</f>
        <v>123450.76198201008</v>
      </c>
      <c r="AT20">
        <f>SQRT((INDEX('Station centroid'!$E$2:$E$51,MATCH(AT$1,'Station centroid'!$B$2:$B$51,0))-INDEX('Zone centroid'!$D$2:$D$169,MATCH($A20,'Zone centroid'!$C$2:$C$169,0)))^2+(INDEX('Station centroid'!$F$2:$F$51,MATCH(AT$1,'Station centroid'!$B$2:$B$51,0))-INDEX('Zone centroid'!$E$2:$E$169,MATCH($A20,'Zone centroid'!$C$2:$C$169,0)))^2)</f>
        <v>105264.71364831663</v>
      </c>
      <c r="AU20">
        <f>SQRT((INDEX('Station centroid'!$E$2:$E$51,MATCH(AU$1,'Station centroid'!$B$2:$B$51,0))-INDEX('Zone centroid'!$D$2:$D$169,MATCH($A20,'Zone centroid'!$C$2:$C$169,0)))^2+(INDEX('Station centroid'!$F$2:$F$51,MATCH(AU$1,'Station centroid'!$B$2:$B$51,0))-INDEX('Zone centroid'!$E$2:$E$169,MATCH($A20,'Zone centroid'!$C$2:$C$169,0)))^2)</f>
        <v>1801.6580570407916</v>
      </c>
      <c r="AV20">
        <f>SQRT((INDEX('Station centroid'!$E$2:$E$51,MATCH(AV$1,'Station centroid'!$B$2:$B$51,0))-INDEX('Zone centroid'!$D$2:$D$169,MATCH($A20,'Zone centroid'!$C$2:$C$169,0)))^2+(INDEX('Station centroid'!$F$2:$F$51,MATCH(AV$1,'Station centroid'!$B$2:$B$51,0))-INDEX('Zone centroid'!$E$2:$E$169,MATCH($A20,'Zone centroid'!$C$2:$C$169,0)))^2)</f>
        <v>7399.9250694854927</v>
      </c>
      <c r="AW20">
        <f>SQRT((INDEX('Station centroid'!$E$2:$E$51,MATCH(AW$1,'Station centroid'!$B$2:$B$51,0))-INDEX('Zone centroid'!$D$2:$D$169,MATCH($A20,'Zone centroid'!$C$2:$C$169,0)))^2+(INDEX('Station centroid'!$F$2:$F$51,MATCH(AW$1,'Station centroid'!$B$2:$B$51,0))-INDEX('Zone centroid'!$E$2:$E$169,MATCH($A20,'Zone centroid'!$C$2:$C$169,0)))^2)</f>
        <v>15179.841987701959</v>
      </c>
      <c r="AX20">
        <f>SQRT((INDEX('Station centroid'!$E$2:$E$51,MATCH(AX$1,'Station centroid'!$B$2:$B$51,0))-INDEX('Zone centroid'!$D$2:$D$169,MATCH($A20,'Zone centroid'!$C$2:$C$169,0)))^2+(INDEX('Station centroid'!$F$2:$F$51,MATCH(AX$1,'Station centroid'!$B$2:$B$51,0))-INDEX('Zone centroid'!$E$2:$E$169,MATCH($A20,'Zone centroid'!$C$2:$C$169,0)))^2)</f>
        <v>31242.089923775933</v>
      </c>
      <c r="AY20">
        <f>SQRT((INDEX('Station centroid'!$E$2:$E$51,MATCH(AY$1,'Station centroid'!$B$2:$B$51,0))-INDEX('Zone centroid'!$D$2:$D$169,MATCH($A20,'Zone centroid'!$C$2:$C$169,0)))^2+(INDEX('Station centroid'!$F$2:$F$51,MATCH(AY$1,'Station centroid'!$B$2:$B$51,0))-INDEX('Zone centroid'!$E$2:$E$169,MATCH($A20,'Zone centroid'!$C$2:$C$169,0)))^2)</f>
        <v>645520.68907665543</v>
      </c>
    </row>
    <row r="21" spans="1:51" x14ac:dyDescent="0.3">
      <c r="A21">
        <v>526</v>
      </c>
      <c r="B21">
        <f>SQRT((INDEX('Station centroid'!$E$2:$E$51,MATCH(B$1,'Station centroid'!$B$2:$B$51,0))-INDEX('Zone centroid'!$D$2:$D$169,MATCH($A21,'Zone centroid'!$C$2:$C$169,0)))^2+(INDEX('Station centroid'!$F$2:$F$51,MATCH(B$1,'Station centroid'!$B$2:$B$51,0))-INDEX('Zone centroid'!$E$2:$E$169,MATCH($A21,'Zone centroid'!$C$2:$C$169,0)))^2)</f>
        <v>64133.38129236985</v>
      </c>
      <c r="C21">
        <f>SQRT((INDEX('Station centroid'!$E$2:$E$51,MATCH(C$1,'Station centroid'!$B$2:$B$51,0))-INDEX('Zone centroid'!$D$2:$D$169,MATCH($A21,'Zone centroid'!$C$2:$C$169,0)))^2+(INDEX('Station centroid'!$F$2:$F$51,MATCH(C$1,'Station centroid'!$B$2:$B$51,0))-INDEX('Zone centroid'!$E$2:$E$169,MATCH($A21,'Zone centroid'!$C$2:$C$169,0)))^2)</f>
        <v>93528.744066170359</v>
      </c>
      <c r="D21">
        <f>SQRT((INDEX('Station centroid'!$E$2:$E$51,MATCH(D$1,'Station centroid'!$B$2:$B$51,0))-INDEX('Zone centroid'!$D$2:$D$169,MATCH($A21,'Zone centroid'!$C$2:$C$169,0)))^2+(INDEX('Station centroid'!$F$2:$F$51,MATCH(D$1,'Station centroid'!$B$2:$B$51,0))-INDEX('Zone centroid'!$E$2:$E$169,MATCH($A21,'Zone centroid'!$C$2:$C$169,0)))^2)</f>
        <v>140467.36804703964</v>
      </c>
      <c r="E21">
        <f>SQRT((INDEX('Station centroid'!$E$2:$E$51,MATCH(E$1,'Station centroid'!$B$2:$B$51,0))-INDEX('Zone centroid'!$D$2:$D$169,MATCH($A21,'Zone centroid'!$C$2:$C$169,0)))^2+(INDEX('Station centroid'!$F$2:$F$51,MATCH(E$1,'Station centroid'!$B$2:$B$51,0))-INDEX('Zone centroid'!$E$2:$E$169,MATCH($A21,'Zone centroid'!$C$2:$C$169,0)))^2)</f>
        <v>73059.486370213417</v>
      </c>
      <c r="F21">
        <f>SQRT((INDEX('Station centroid'!$E$2:$E$51,MATCH(F$1,'Station centroid'!$B$2:$B$51,0))-INDEX('Zone centroid'!$D$2:$D$169,MATCH($A21,'Zone centroid'!$C$2:$C$169,0)))^2+(INDEX('Station centroid'!$F$2:$F$51,MATCH(F$1,'Station centroid'!$B$2:$B$51,0))-INDEX('Zone centroid'!$E$2:$E$169,MATCH($A21,'Zone centroid'!$C$2:$C$169,0)))^2)</f>
        <v>65478.328197989329</v>
      </c>
      <c r="G21">
        <f>SQRT((INDEX('Station centroid'!$E$2:$E$51,MATCH(G$1,'Station centroid'!$B$2:$B$51,0))-INDEX('Zone centroid'!$D$2:$D$169,MATCH($A21,'Zone centroid'!$C$2:$C$169,0)))^2+(INDEX('Station centroid'!$F$2:$F$51,MATCH(G$1,'Station centroid'!$B$2:$B$51,0))-INDEX('Zone centroid'!$E$2:$E$169,MATCH($A21,'Zone centroid'!$C$2:$C$169,0)))^2)</f>
        <v>645391.68228681106</v>
      </c>
      <c r="H21">
        <f>SQRT((INDEX('Station centroid'!$E$2:$E$51,MATCH(H$1,'Station centroid'!$B$2:$B$51,0))-INDEX('Zone centroid'!$D$2:$D$169,MATCH($A21,'Zone centroid'!$C$2:$C$169,0)))^2+(INDEX('Station centroid'!$F$2:$F$51,MATCH(H$1,'Station centroid'!$B$2:$B$51,0))-INDEX('Zone centroid'!$E$2:$E$169,MATCH($A21,'Zone centroid'!$C$2:$C$169,0)))^2)</f>
        <v>40603.011919378609</v>
      </c>
      <c r="I21">
        <f>SQRT((INDEX('Station centroid'!$E$2:$E$51,MATCH(I$1,'Station centroid'!$B$2:$B$51,0))-INDEX('Zone centroid'!$D$2:$D$169,MATCH($A21,'Zone centroid'!$C$2:$C$169,0)))^2+(INDEX('Station centroid'!$F$2:$F$51,MATCH(I$1,'Station centroid'!$B$2:$B$51,0))-INDEX('Zone centroid'!$E$2:$E$169,MATCH($A21,'Zone centroid'!$C$2:$C$169,0)))^2)</f>
        <v>44282.026260026738</v>
      </c>
      <c r="J21">
        <f>SQRT((INDEX('Station centroid'!$E$2:$E$51,MATCH(J$1,'Station centroid'!$B$2:$B$51,0))-INDEX('Zone centroid'!$D$2:$D$169,MATCH($A21,'Zone centroid'!$C$2:$C$169,0)))^2+(INDEX('Station centroid'!$F$2:$F$51,MATCH(J$1,'Station centroid'!$B$2:$B$51,0))-INDEX('Zone centroid'!$E$2:$E$169,MATCH($A21,'Zone centroid'!$C$2:$C$169,0)))^2)</f>
        <v>645391.68228681106</v>
      </c>
      <c r="K21">
        <f>SQRT((INDEX('Station centroid'!$E$2:$E$51,MATCH(K$1,'Station centroid'!$B$2:$B$51,0))-INDEX('Zone centroid'!$D$2:$D$169,MATCH($A21,'Zone centroid'!$C$2:$C$169,0)))^2+(INDEX('Station centroid'!$F$2:$F$51,MATCH(K$1,'Station centroid'!$B$2:$B$51,0))-INDEX('Zone centroid'!$E$2:$E$169,MATCH($A21,'Zone centroid'!$C$2:$C$169,0)))^2)</f>
        <v>91937.892051012881</v>
      </c>
      <c r="L21">
        <f>SQRT((INDEX('Station centroid'!$E$2:$E$51,MATCH(L$1,'Station centroid'!$B$2:$B$51,0))-INDEX('Zone centroid'!$D$2:$D$169,MATCH($A21,'Zone centroid'!$C$2:$C$169,0)))^2+(INDEX('Station centroid'!$F$2:$F$51,MATCH(L$1,'Station centroid'!$B$2:$B$51,0))-INDEX('Zone centroid'!$E$2:$E$169,MATCH($A21,'Zone centroid'!$C$2:$C$169,0)))^2)</f>
        <v>50685.046173659524</v>
      </c>
      <c r="M21">
        <f>SQRT((INDEX('Station centroid'!$E$2:$E$51,MATCH(M$1,'Station centroid'!$B$2:$B$51,0))-INDEX('Zone centroid'!$D$2:$D$169,MATCH($A21,'Zone centroid'!$C$2:$C$169,0)))^2+(INDEX('Station centroid'!$F$2:$F$51,MATCH(M$1,'Station centroid'!$B$2:$B$51,0))-INDEX('Zone centroid'!$E$2:$E$169,MATCH($A21,'Zone centroid'!$C$2:$C$169,0)))^2)</f>
        <v>53962.188740541307</v>
      </c>
      <c r="N21">
        <f>SQRT((INDEX('Station centroid'!$E$2:$E$51,MATCH(N$1,'Station centroid'!$B$2:$B$51,0))-INDEX('Zone centroid'!$D$2:$D$169,MATCH($A21,'Zone centroid'!$C$2:$C$169,0)))^2+(INDEX('Station centroid'!$F$2:$F$51,MATCH(N$1,'Station centroid'!$B$2:$B$51,0))-INDEX('Zone centroid'!$E$2:$E$169,MATCH($A21,'Zone centroid'!$C$2:$C$169,0)))^2)</f>
        <v>71589.004757658156</v>
      </c>
      <c r="O21">
        <f>SQRT((INDEX('Station centroid'!$E$2:$E$51,MATCH(O$1,'Station centroid'!$B$2:$B$51,0))-INDEX('Zone centroid'!$D$2:$D$169,MATCH($A21,'Zone centroid'!$C$2:$C$169,0)))^2+(INDEX('Station centroid'!$F$2:$F$51,MATCH(O$1,'Station centroid'!$B$2:$B$51,0))-INDEX('Zone centroid'!$E$2:$E$169,MATCH($A21,'Zone centroid'!$C$2:$C$169,0)))^2)</f>
        <v>95365.202625449281</v>
      </c>
      <c r="P21">
        <f>SQRT((INDEX('Station centroid'!$E$2:$E$51,MATCH(P$1,'Station centroid'!$B$2:$B$51,0))-INDEX('Zone centroid'!$D$2:$D$169,MATCH($A21,'Zone centroid'!$C$2:$C$169,0)))^2+(INDEX('Station centroid'!$F$2:$F$51,MATCH(P$1,'Station centroid'!$B$2:$B$51,0))-INDEX('Zone centroid'!$E$2:$E$169,MATCH($A21,'Zone centroid'!$C$2:$C$169,0)))^2)</f>
        <v>97682.025031344441</v>
      </c>
      <c r="Q21">
        <f>SQRT((INDEX('Station centroid'!$E$2:$E$51,MATCH(Q$1,'Station centroid'!$B$2:$B$51,0))-INDEX('Zone centroid'!$D$2:$D$169,MATCH($A21,'Zone centroid'!$C$2:$C$169,0)))^2+(INDEX('Station centroid'!$F$2:$F$51,MATCH(Q$1,'Station centroid'!$B$2:$B$51,0))-INDEX('Zone centroid'!$E$2:$E$169,MATCH($A21,'Zone centroid'!$C$2:$C$169,0)))^2)</f>
        <v>82406.603542826022</v>
      </c>
      <c r="R21">
        <f>SQRT((INDEX('Station centroid'!$E$2:$E$51,MATCH(R$1,'Station centroid'!$B$2:$B$51,0))-INDEX('Zone centroid'!$D$2:$D$169,MATCH($A21,'Zone centroid'!$C$2:$C$169,0)))^2+(INDEX('Station centroid'!$F$2:$F$51,MATCH(R$1,'Station centroid'!$B$2:$B$51,0))-INDEX('Zone centroid'!$E$2:$E$169,MATCH($A21,'Zone centroid'!$C$2:$C$169,0)))^2)</f>
        <v>79713.630907368002</v>
      </c>
      <c r="S21">
        <f>SQRT((INDEX('Station centroid'!$E$2:$E$51,MATCH(S$1,'Station centroid'!$B$2:$B$51,0))-INDEX('Zone centroid'!$D$2:$D$169,MATCH($A21,'Zone centroid'!$C$2:$C$169,0)))^2+(INDEX('Station centroid'!$F$2:$F$51,MATCH(S$1,'Station centroid'!$B$2:$B$51,0))-INDEX('Zone centroid'!$E$2:$E$169,MATCH($A21,'Zone centroid'!$C$2:$C$169,0)))^2)</f>
        <v>76362.937812174365</v>
      </c>
      <c r="T21">
        <f>SQRT((INDEX('Station centroid'!$E$2:$E$51,MATCH(T$1,'Station centroid'!$B$2:$B$51,0))-INDEX('Zone centroid'!$D$2:$D$169,MATCH($A21,'Zone centroid'!$C$2:$C$169,0)))^2+(INDEX('Station centroid'!$F$2:$F$51,MATCH(T$1,'Station centroid'!$B$2:$B$51,0))-INDEX('Zone centroid'!$E$2:$E$169,MATCH($A21,'Zone centroid'!$C$2:$C$169,0)))^2)</f>
        <v>69521.816778875931</v>
      </c>
      <c r="U21">
        <f>SQRT((INDEX('Station centroid'!$E$2:$E$51,MATCH(U$1,'Station centroid'!$B$2:$B$51,0))-INDEX('Zone centroid'!$D$2:$D$169,MATCH($A21,'Zone centroid'!$C$2:$C$169,0)))^2+(INDEX('Station centroid'!$F$2:$F$51,MATCH(U$1,'Station centroid'!$B$2:$B$51,0))-INDEX('Zone centroid'!$E$2:$E$169,MATCH($A21,'Zone centroid'!$C$2:$C$169,0)))^2)</f>
        <v>68180.705249552775</v>
      </c>
      <c r="V21">
        <f>SQRT((INDEX('Station centroid'!$E$2:$E$51,MATCH(V$1,'Station centroid'!$B$2:$B$51,0))-INDEX('Zone centroid'!$D$2:$D$169,MATCH($A21,'Zone centroid'!$C$2:$C$169,0)))^2+(INDEX('Station centroid'!$F$2:$F$51,MATCH(V$1,'Station centroid'!$B$2:$B$51,0))-INDEX('Zone centroid'!$E$2:$E$169,MATCH($A21,'Zone centroid'!$C$2:$C$169,0)))^2)</f>
        <v>64657.050997561782</v>
      </c>
      <c r="W21">
        <f>SQRT((INDEX('Station centroid'!$E$2:$E$51,MATCH(W$1,'Station centroid'!$B$2:$B$51,0))-INDEX('Zone centroid'!$D$2:$D$169,MATCH($A21,'Zone centroid'!$C$2:$C$169,0)))^2+(INDEX('Station centroid'!$F$2:$F$51,MATCH(W$1,'Station centroid'!$B$2:$B$51,0))-INDEX('Zone centroid'!$E$2:$E$169,MATCH($A21,'Zone centroid'!$C$2:$C$169,0)))^2)</f>
        <v>78982.322944314627</v>
      </c>
      <c r="X21">
        <f>SQRT((INDEX('Station centroid'!$E$2:$E$51,MATCH(X$1,'Station centroid'!$B$2:$B$51,0))-INDEX('Zone centroid'!$D$2:$D$169,MATCH($A21,'Zone centroid'!$C$2:$C$169,0)))^2+(INDEX('Station centroid'!$F$2:$F$51,MATCH(X$1,'Station centroid'!$B$2:$B$51,0))-INDEX('Zone centroid'!$E$2:$E$169,MATCH($A21,'Zone centroid'!$C$2:$C$169,0)))^2)</f>
        <v>61894.599942018322</v>
      </c>
      <c r="Y21">
        <f>SQRT((INDEX('Station centroid'!$E$2:$E$51,MATCH(Y$1,'Station centroid'!$B$2:$B$51,0))-INDEX('Zone centroid'!$D$2:$D$169,MATCH($A21,'Zone centroid'!$C$2:$C$169,0)))^2+(INDEX('Station centroid'!$F$2:$F$51,MATCH(Y$1,'Station centroid'!$B$2:$B$51,0))-INDEX('Zone centroid'!$E$2:$E$169,MATCH($A21,'Zone centroid'!$C$2:$C$169,0)))^2)</f>
        <v>59903.949759677846</v>
      </c>
      <c r="Z21">
        <f>SQRT((INDEX('Station centroid'!$E$2:$E$51,MATCH(Z$1,'Station centroid'!$B$2:$B$51,0))-INDEX('Zone centroid'!$D$2:$D$169,MATCH($A21,'Zone centroid'!$C$2:$C$169,0)))^2+(INDEX('Station centroid'!$F$2:$F$51,MATCH(Z$1,'Station centroid'!$B$2:$B$51,0))-INDEX('Zone centroid'!$E$2:$E$169,MATCH($A21,'Zone centroid'!$C$2:$C$169,0)))^2)</f>
        <v>36794.997151380485</v>
      </c>
      <c r="AA21">
        <f>SQRT((INDEX('Station centroid'!$E$2:$E$51,MATCH(AA$1,'Station centroid'!$B$2:$B$51,0))-INDEX('Zone centroid'!$D$2:$D$169,MATCH($A21,'Zone centroid'!$C$2:$C$169,0)))^2+(INDEX('Station centroid'!$F$2:$F$51,MATCH(AA$1,'Station centroid'!$B$2:$B$51,0))-INDEX('Zone centroid'!$E$2:$E$169,MATCH($A21,'Zone centroid'!$C$2:$C$169,0)))^2)</f>
        <v>63939.213298688614</v>
      </c>
      <c r="AB21">
        <f>SQRT((INDEX('Station centroid'!$E$2:$E$51,MATCH(AB$1,'Station centroid'!$B$2:$B$51,0))-INDEX('Zone centroid'!$D$2:$D$169,MATCH($A21,'Zone centroid'!$C$2:$C$169,0)))^2+(INDEX('Station centroid'!$F$2:$F$51,MATCH(AB$1,'Station centroid'!$B$2:$B$51,0))-INDEX('Zone centroid'!$E$2:$E$169,MATCH($A21,'Zone centroid'!$C$2:$C$169,0)))^2)</f>
        <v>645391.68228681106</v>
      </c>
      <c r="AC21">
        <f>SQRT((INDEX('Station centroid'!$E$2:$E$51,MATCH(AC$1,'Station centroid'!$B$2:$B$51,0))-INDEX('Zone centroid'!$D$2:$D$169,MATCH($A21,'Zone centroid'!$C$2:$C$169,0)))^2+(INDEX('Station centroid'!$F$2:$F$51,MATCH(AC$1,'Station centroid'!$B$2:$B$51,0))-INDEX('Zone centroid'!$E$2:$E$169,MATCH($A21,'Zone centroid'!$C$2:$C$169,0)))^2)</f>
        <v>46869.764917532913</v>
      </c>
      <c r="AD21">
        <f>SQRT((INDEX('Station centroid'!$E$2:$E$51,MATCH(AD$1,'Station centroid'!$B$2:$B$51,0))-INDEX('Zone centroid'!$D$2:$D$169,MATCH($A21,'Zone centroid'!$C$2:$C$169,0)))^2+(INDEX('Station centroid'!$F$2:$F$51,MATCH(AD$1,'Station centroid'!$B$2:$B$51,0))-INDEX('Zone centroid'!$E$2:$E$169,MATCH($A21,'Zone centroid'!$C$2:$C$169,0)))^2)</f>
        <v>136951.20545917988</v>
      </c>
      <c r="AE21">
        <f>SQRT((INDEX('Station centroid'!$E$2:$E$51,MATCH(AE$1,'Station centroid'!$B$2:$B$51,0))-INDEX('Zone centroid'!$D$2:$D$169,MATCH($A21,'Zone centroid'!$C$2:$C$169,0)))^2+(INDEX('Station centroid'!$F$2:$F$51,MATCH(AE$1,'Station centroid'!$B$2:$B$51,0))-INDEX('Zone centroid'!$E$2:$E$169,MATCH($A21,'Zone centroid'!$C$2:$C$169,0)))^2)</f>
        <v>90140.449993415314</v>
      </c>
      <c r="AF21">
        <f>SQRT((INDEX('Station centroid'!$E$2:$E$51,MATCH(AF$1,'Station centroid'!$B$2:$B$51,0))-INDEX('Zone centroid'!$D$2:$D$169,MATCH($A21,'Zone centroid'!$C$2:$C$169,0)))^2+(INDEX('Station centroid'!$F$2:$F$51,MATCH(AF$1,'Station centroid'!$B$2:$B$51,0))-INDEX('Zone centroid'!$E$2:$E$169,MATCH($A21,'Zone centroid'!$C$2:$C$169,0)))^2)</f>
        <v>87615.377628079063</v>
      </c>
      <c r="AG21">
        <f>SQRT((INDEX('Station centroid'!$E$2:$E$51,MATCH(AG$1,'Station centroid'!$B$2:$B$51,0))-INDEX('Zone centroid'!$D$2:$D$169,MATCH($A21,'Zone centroid'!$C$2:$C$169,0)))^2+(INDEX('Station centroid'!$F$2:$F$51,MATCH(AG$1,'Station centroid'!$B$2:$B$51,0))-INDEX('Zone centroid'!$E$2:$E$169,MATCH($A21,'Zone centroid'!$C$2:$C$169,0)))^2)</f>
        <v>64753.690684807298</v>
      </c>
      <c r="AH21">
        <f>SQRT((INDEX('Station centroid'!$E$2:$E$51,MATCH(AH$1,'Station centroid'!$B$2:$B$51,0))-INDEX('Zone centroid'!$D$2:$D$169,MATCH($A21,'Zone centroid'!$C$2:$C$169,0)))^2+(INDEX('Station centroid'!$F$2:$F$51,MATCH(AH$1,'Station centroid'!$B$2:$B$51,0))-INDEX('Zone centroid'!$E$2:$E$169,MATCH($A21,'Zone centroid'!$C$2:$C$169,0)))^2)</f>
        <v>112843.39587325437</v>
      </c>
      <c r="AI21">
        <f>SQRT((INDEX('Station centroid'!$E$2:$E$51,MATCH(AI$1,'Station centroid'!$B$2:$B$51,0))-INDEX('Zone centroid'!$D$2:$D$169,MATCH($A21,'Zone centroid'!$C$2:$C$169,0)))^2+(INDEX('Station centroid'!$F$2:$F$51,MATCH(AI$1,'Station centroid'!$B$2:$B$51,0))-INDEX('Zone centroid'!$E$2:$E$169,MATCH($A21,'Zone centroid'!$C$2:$C$169,0)))^2)</f>
        <v>69179.40399672791</v>
      </c>
      <c r="AJ21">
        <f>SQRT((INDEX('Station centroid'!$E$2:$E$51,MATCH(AJ$1,'Station centroid'!$B$2:$B$51,0))-INDEX('Zone centroid'!$D$2:$D$169,MATCH($A21,'Zone centroid'!$C$2:$C$169,0)))^2+(INDEX('Station centroid'!$F$2:$F$51,MATCH(AJ$1,'Station centroid'!$B$2:$B$51,0))-INDEX('Zone centroid'!$E$2:$E$169,MATCH($A21,'Zone centroid'!$C$2:$C$169,0)))^2)</f>
        <v>66636.886748767734</v>
      </c>
      <c r="AK21">
        <f>SQRT((INDEX('Station centroid'!$E$2:$E$51,MATCH(AK$1,'Station centroid'!$B$2:$B$51,0))-INDEX('Zone centroid'!$D$2:$D$169,MATCH($A21,'Zone centroid'!$C$2:$C$169,0)))^2+(INDEX('Station centroid'!$F$2:$F$51,MATCH(AK$1,'Station centroid'!$B$2:$B$51,0))-INDEX('Zone centroid'!$E$2:$E$169,MATCH($A21,'Zone centroid'!$C$2:$C$169,0)))^2)</f>
        <v>68828.168489688847</v>
      </c>
      <c r="AL21">
        <f>SQRT((INDEX('Station centroid'!$E$2:$E$51,MATCH(AL$1,'Station centroid'!$B$2:$B$51,0))-INDEX('Zone centroid'!$D$2:$D$169,MATCH($A21,'Zone centroid'!$C$2:$C$169,0)))^2+(INDEX('Station centroid'!$F$2:$F$51,MATCH(AL$1,'Station centroid'!$B$2:$B$51,0))-INDEX('Zone centroid'!$E$2:$E$169,MATCH($A21,'Zone centroid'!$C$2:$C$169,0)))^2)</f>
        <v>28730.719505546651</v>
      </c>
      <c r="AM21">
        <f>SQRT((INDEX('Station centroid'!$E$2:$E$51,MATCH(AM$1,'Station centroid'!$B$2:$B$51,0))-INDEX('Zone centroid'!$D$2:$D$169,MATCH($A21,'Zone centroid'!$C$2:$C$169,0)))^2+(INDEX('Station centroid'!$F$2:$F$51,MATCH(AM$1,'Station centroid'!$B$2:$B$51,0))-INDEX('Zone centroid'!$E$2:$E$169,MATCH($A21,'Zone centroid'!$C$2:$C$169,0)))^2)</f>
        <v>86462.608950112699</v>
      </c>
      <c r="AN21">
        <f>SQRT((INDEX('Station centroid'!$E$2:$E$51,MATCH(AN$1,'Station centroid'!$B$2:$B$51,0))-INDEX('Zone centroid'!$D$2:$D$169,MATCH($A21,'Zone centroid'!$C$2:$C$169,0)))^2+(INDEX('Station centroid'!$F$2:$F$51,MATCH(AN$1,'Station centroid'!$B$2:$B$51,0))-INDEX('Zone centroid'!$E$2:$E$169,MATCH($A21,'Zone centroid'!$C$2:$C$169,0)))^2)</f>
        <v>50522.956566285757</v>
      </c>
      <c r="AO21">
        <f>SQRT((INDEX('Station centroid'!$E$2:$E$51,MATCH(AO$1,'Station centroid'!$B$2:$B$51,0))-INDEX('Zone centroid'!$D$2:$D$169,MATCH($A21,'Zone centroid'!$C$2:$C$169,0)))^2+(INDEX('Station centroid'!$F$2:$F$51,MATCH(AO$1,'Station centroid'!$B$2:$B$51,0))-INDEX('Zone centroid'!$E$2:$E$169,MATCH($A21,'Zone centroid'!$C$2:$C$169,0)))^2)</f>
        <v>48659.713324854303</v>
      </c>
      <c r="AP21">
        <f>SQRT((INDEX('Station centroid'!$E$2:$E$51,MATCH(AP$1,'Station centroid'!$B$2:$B$51,0))-INDEX('Zone centroid'!$D$2:$D$169,MATCH($A21,'Zone centroid'!$C$2:$C$169,0)))^2+(INDEX('Station centroid'!$F$2:$F$51,MATCH(AP$1,'Station centroid'!$B$2:$B$51,0))-INDEX('Zone centroid'!$E$2:$E$169,MATCH($A21,'Zone centroid'!$C$2:$C$169,0)))^2)</f>
        <v>53422.191594528369</v>
      </c>
      <c r="AQ21">
        <f>SQRT((INDEX('Station centroid'!$E$2:$E$51,MATCH(AQ$1,'Station centroid'!$B$2:$B$51,0))-INDEX('Zone centroid'!$D$2:$D$169,MATCH($A21,'Zone centroid'!$C$2:$C$169,0)))^2+(INDEX('Station centroid'!$F$2:$F$51,MATCH(AQ$1,'Station centroid'!$B$2:$B$51,0))-INDEX('Zone centroid'!$E$2:$E$169,MATCH($A21,'Zone centroid'!$C$2:$C$169,0)))^2)</f>
        <v>55574.494843445944</v>
      </c>
      <c r="AR21">
        <f>SQRT((INDEX('Station centroid'!$E$2:$E$51,MATCH(AR$1,'Station centroid'!$B$2:$B$51,0))-INDEX('Zone centroid'!$D$2:$D$169,MATCH($A21,'Zone centroid'!$C$2:$C$169,0)))^2+(INDEX('Station centroid'!$F$2:$F$51,MATCH(AR$1,'Station centroid'!$B$2:$B$51,0))-INDEX('Zone centroid'!$E$2:$E$169,MATCH($A21,'Zone centroid'!$C$2:$C$169,0)))^2)</f>
        <v>35560.395803787105</v>
      </c>
      <c r="AS21">
        <f>SQRT((INDEX('Station centroid'!$E$2:$E$51,MATCH(AS$1,'Station centroid'!$B$2:$B$51,0))-INDEX('Zone centroid'!$D$2:$D$169,MATCH($A21,'Zone centroid'!$C$2:$C$169,0)))^2+(INDEX('Station centroid'!$F$2:$F$51,MATCH(AS$1,'Station centroid'!$B$2:$B$51,0))-INDEX('Zone centroid'!$E$2:$E$169,MATCH($A21,'Zone centroid'!$C$2:$C$169,0)))^2)</f>
        <v>124498.07894252386</v>
      </c>
      <c r="AT21">
        <f>SQRT((INDEX('Station centroid'!$E$2:$E$51,MATCH(AT$1,'Station centroid'!$B$2:$B$51,0))-INDEX('Zone centroid'!$D$2:$D$169,MATCH($A21,'Zone centroid'!$C$2:$C$169,0)))^2+(INDEX('Station centroid'!$F$2:$F$51,MATCH(AT$1,'Station centroid'!$B$2:$B$51,0))-INDEX('Zone centroid'!$E$2:$E$169,MATCH($A21,'Zone centroid'!$C$2:$C$169,0)))^2)</f>
        <v>106436.93430488356</v>
      </c>
      <c r="AU21">
        <f>SQRT((INDEX('Station centroid'!$E$2:$E$51,MATCH(AU$1,'Station centroid'!$B$2:$B$51,0))-INDEX('Zone centroid'!$D$2:$D$169,MATCH($A21,'Zone centroid'!$C$2:$C$169,0)))^2+(INDEX('Station centroid'!$F$2:$F$51,MATCH(AU$1,'Station centroid'!$B$2:$B$51,0))-INDEX('Zone centroid'!$E$2:$E$169,MATCH($A21,'Zone centroid'!$C$2:$C$169,0)))^2)</f>
        <v>1658.6507270971897</v>
      </c>
      <c r="AV21">
        <f>SQRT((INDEX('Station centroid'!$E$2:$E$51,MATCH(AV$1,'Station centroid'!$B$2:$B$51,0))-INDEX('Zone centroid'!$D$2:$D$169,MATCH($A21,'Zone centroid'!$C$2:$C$169,0)))^2+(INDEX('Station centroid'!$F$2:$F$51,MATCH(AV$1,'Station centroid'!$B$2:$B$51,0))-INDEX('Zone centroid'!$E$2:$E$169,MATCH($A21,'Zone centroid'!$C$2:$C$169,0)))^2)</f>
        <v>8454.7053191699069</v>
      </c>
      <c r="AW21">
        <f>SQRT((INDEX('Station centroid'!$E$2:$E$51,MATCH(AW$1,'Station centroid'!$B$2:$B$51,0))-INDEX('Zone centroid'!$D$2:$D$169,MATCH($A21,'Zone centroid'!$C$2:$C$169,0)))^2+(INDEX('Station centroid'!$F$2:$F$51,MATCH(AW$1,'Station centroid'!$B$2:$B$51,0))-INDEX('Zone centroid'!$E$2:$E$169,MATCH($A21,'Zone centroid'!$C$2:$C$169,0)))^2)</f>
        <v>16184.279083468604</v>
      </c>
      <c r="AX21">
        <f>SQRT((INDEX('Station centroid'!$E$2:$E$51,MATCH(AX$1,'Station centroid'!$B$2:$B$51,0))-INDEX('Zone centroid'!$D$2:$D$169,MATCH($A21,'Zone centroid'!$C$2:$C$169,0)))^2+(INDEX('Station centroid'!$F$2:$F$51,MATCH(AX$1,'Station centroid'!$B$2:$B$51,0))-INDEX('Zone centroid'!$E$2:$E$169,MATCH($A21,'Zone centroid'!$C$2:$C$169,0)))^2)</f>
        <v>32195.302730139094</v>
      </c>
      <c r="AY21">
        <f>SQRT((INDEX('Station centroid'!$E$2:$E$51,MATCH(AY$1,'Station centroid'!$B$2:$B$51,0))-INDEX('Zone centroid'!$D$2:$D$169,MATCH($A21,'Zone centroid'!$C$2:$C$169,0)))^2+(INDEX('Station centroid'!$F$2:$F$51,MATCH(AY$1,'Station centroid'!$B$2:$B$51,0))-INDEX('Zone centroid'!$E$2:$E$169,MATCH($A21,'Zone centroid'!$C$2:$C$169,0)))^2)</f>
        <v>645391.68228681106</v>
      </c>
    </row>
    <row r="22" spans="1:51" x14ac:dyDescent="0.3">
      <c r="A22">
        <v>527</v>
      </c>
      <c r="B22">
        <f>SQRT((INDEX('Station centroid'!$E$2:$E$51,MATCH(B$1,'Station centroid'!$B$2:$B$51,0))-INDEX('Zone centroid'!$D$2:$D$169,MATCH($A22,'Zone centroid'!$C$2:$C$169,0)))^2+(INDEX('Station centroid'!$F$2:$F$51,MATCH(B$1,'Station centroid'!$B$2:$B$51,0))-INDEX('Zone centroid'!$E$2:$E$169,MATCH($A22,'Zone centroid'!$C$2:$C$169,0)))^2)</f>
        <v>63822.47658147163</v>
      </c>
      <c r="C22">
        <f>SQRT((INDEX('Station centroid'!$E$2:$E$51,MATCH(C$1,'Station centroid'!$B$2:$B$51,0))-INDEX('Zone centroid'!$D$2:$D$169,MATCH($A22,'Zone centroid'!$C$2:$C$169,0)))^2+(INDEX('Station centroid'!$F$2:$F$51,MATCH(C$1,'Station centroid'!$B$2:$B$51,0))-INDEX('Zone centroid'!$E$2:$E$169,MATCH($A22,'Zone centroid'!$C$2:$C$169,0)))^2)</f>
        <v>93810.914895843525</v>
      </c>
      <c r="D22">
        <f>SQRT((INDEX('Station centroid'!$E$2:$E$51,MATCH(D$1,'Station centroid'!$B$2:$B$51,0))-INDEX('Zone centroid'!$D$2:$D$169,MATCH($A22,'Zone centroid'!$C$2:$C$169,0)))^2+(INDEX('Station centroid'!$F$2:$F$51,MATCH(D$1,'Station centroid'!$B$2:$B$51,0))-INDEX('Zone centroid'!$E$2:$E$169,MATCH($A22,'Zone centroid'!$C$2:$C$169,0)))^2)</f>
        <v>141202.5180199082</v>
      </c>
      <c r="E22">
        <f>SQRT((INDEX('Station centroid'!$E$2:$E$51,MATCH(E$1,'Station centroid'!$B$2:$B$51,0))-INDEX('Zone centroid'!$D$2:$D$169,MATCH($A22,'Zone centroid'!$C$2:$C$169,0)))^2+(INDEX('Station centroid'!$F$2:$F$51,MATCH(E$1,'Station centroid'!$B$2:$B$51,0))-INDEX('Zone centroid'!$E$2:$E$169,MATCH($A22,'Zone centroid'!$C$2:$C$169,0)))^2)</f>
        <v>72736.203985769011</v>
      </c>
      <c r="F22">
        <f>SQRT((INDEX('Station centroid'!$E$2:$E$51,MATCH(F$1,'Station centroid'!$B$2:$B$51,0))-INDEX('Zone centroid'!$D$2:$D$169,MATCH($A22,'Zone centroid'!$C$2:$C$169,0)))^2+(INDEX('Station centroid'!$F$2:$F$51,MATCH(F$1,'Station centroid'!$B$2:$B$51,0))-INDEX('Zone centroid'!$E$2:$E$169,MATCH($A22,'Zone centroid'!$C$2:$C$169,0)))^2)</f>
        <v>65539.064937208284</v>
      </c>
      <c r="G22">
        <f>SQRT((INDEX('Station centroid'!$E$2:$E$51,MATCH(G$1,'Station centroid'!$B$2:$B$51,0))-INDEX('Zone centroid'!$D$2:$D$169,MATCH($A22,'Zone centroid'!$C$2:$C$169,0)))^2+(INDEX('Station centroid'!$F$2:$F$51,MATCH(G$1,'Station centroid'!$B$2:$B$51,0))-INDEX('Zone centroid'!$E$2:$E$169,MATCH($A22,'Zone centroid'!$C$2:$C$169,0)))^2)</f>
        <v>646099.19872570655</v>
      </c>
      <c r="H22">
        <f>SQRT((INDEX('Station centroid'!$E$2:$E$51,MATCH(H$1,'Station centroid'!$B$2:$B$51,0))-INDEX('Zone centroid'!$D$2:$D$169,MATCH($A22,'Zone centroid'!$C$2:$C$169,0)))^2+(INDEX('Station centroid'!$F$2:$F$51,MATCH(H$1,'Station centroid'!$B$2:$B$51,0))-INDEX('Zone centroid'!$E$2:$E$169,MATCH($A22,'Zone centroid'!$C$2:$C$169,0)))^2)</f>
        <v>41326.978635332169</v>
      </c>
      <c r="I22">
        <f>SQRT((INDEX('Station centroid'!$E$2:$E$51,MATCH(I$1,'Station centroid'!$B$2:$B$51,0))-INDEX('Zone centroid'!$D$2:$D$169,MATCH($A22,'Zone centroid'!$C$2:$C$169,0)))^2+(INDEX('Station centroid'!$F$2:$F$51,MATCH(I$1,'Station centroid'!$B$2:$B$51,0))-INDEX('Zone centroid'!$E$2:$E$169,MATCH($A22,'Zone centroid'!$C$2:$C$169,0)))^2)</f>
        <v>44567.003107834134</v>
      </c>
      <c r="J22">
        <f>SQRT((INDEX('Station centroid'!$E$2:$E$51,MATCH(J$1,'Station centroid'!$B$2:$B$51,0))-INDEX('Zone centroid'!$D$2:$D$169,MATCH($A22,'Zone centroid'!$C$2:$C$169,0)))^2+(INDEX('Station centroid'!$F$2:$F$51,MATCH(J$1,'Station centroid'!$B$2:$B$51,0))-INDEX('Zone centroid'!$E$2:$E$169,MATCH($A22,'Zone centroid'!$C$2:$C$169,0)))^2)</f>
        <v>646099.19872570655</v>
      </c>
      <c r="K22">
        <f>SQRT((INDEX('Station centroid'!$E$2:$E$51,MATCH(K$1,'Station centroid'!$B$2:$B$51,0))-INDEX('Zone centroid'!$D$2:$D$169,MATCH($A22,'Zone centroid'!$C$2:$C$169,0)))^2+(INDEX('Station centroid'!$F$2:$F$51,MATCH(K$1,'Station centroid'!$B$2:$B$51,0))-INDEX('Zone centroid'!$E$2:$E$169,MATCH($A22,'Zone centroid'!$C$2:$C$169,0)))^2)</f>
        <v>91589.197299483407</v>
      </c>
      <c r="L22">
        <f>SQRT((INDEX('Station centroid'!$E$2:$E$51,MATCH(L$1,'Station centroid'!$B$2:$B$51,0))-INDEX('Zone centroid'!$D$2:$D$169,MATCH($A22,'Zone centroid'!$C$2:$C$169,0)))^2+(INDEX('Station centroid'!$F$2:$F$51,MATCH(L$1,'Station centroid'!$B$2:$B$51,0))-INDEX('Zone centroid'!$E$2:$E$169,MATCH($A22,'Zone centroid'!$C$2:$C$169,0)))^2)</f>
        <v>50629.40784352507</v>
      </c>
      <c r="M22">
        <f>SQRT((INDEX('Station centroid'!$E$2:$E$51,MATCH(M$1,'Station centroid'!$B$2:$B$51,0))-INDEX('Zone centroid'!$D$2:$D$169,MATCH($A22,'Zone centroid'!$C$2:$C$169,0)))^2+(INDEX('Station centroid'!$F$2:$F$51,MATCH(M$1,'Station centroid'!$B$2:$B$51,0))-INDEX('Zone centroid'!$E$2:$E$169,MATCH($A22,'Zone centroid'!$C$2:$C$169,0)))^2)</f>
        <v>53784.785483720232</v>
      </c>
      <c r="N22">
        <f>SQRT((INDEX('Station centroid'!$E$2:$E$51,MATCH(N$1,'Station centroid'!$B$2:$B$51,0))-INDEX('Zone centroid'!$D$2:$D$169,MATCH($A22,'Zone centroid'!$C$2:$C$169,0)))^2+(INDEX('Station centroid'!$F$2:$F$51,MATCH(N$1,'Station centroid'!$B$2:$B$51,0))-INDEX('Zone centroid'!$E$2:$E$169,MATCH($A22,'Zone centroid'!$C$2:$C$169,0)))^2)</f>
        <v>71264.286691666275</v>
      </c>
      <c r="O22">
        <f>SQRT((INDEX('Station centroid'!$E$2:$E$51,MATCH(O$1,'Station centroid'!$B$2:$B$51,0))-INDEX('Zone centroid'!$D$2:$D$169,MATCH($A22,'Zone centroid'!$C$2:$C$169,0)))^2+(INDEX('Station centroid'!$F$2:$F$51,MATCH(O$1,'Station centroid'!$B$2:$B$51,0))-INDEX('Zone centroid'!$E$2:$E$169,MATCH($A22,'Zone centroid'!$C$2:$C$169,0)))^2)</f>
        <v>95131.292259555688</v>
      </c>
      <c r="P22">
        <f>SQRT((INDEX('Station centroid'!$E$2:$E$51,MATCH(P$1,'Station centroid'!$B$2:$B$51,0))-INDEX('Zone centroid'!$D$2:$D$169,MATCH($A22,'Zone centroid'!$C$2:$C$169,0)))^2+(INDEX('Station centroid'!$F$2:$F$51,MATCH(P$1,'Station centroid'!$B$2:$B$51,0))-INDEX('Zone centroid'!$E$2:$E$169,MATCH($A22,'Zone centroid'!$C$2:$C$169,0)))^2)</f>
        <v>97444.970980775615</v>
      </c>
      <c r="Q22">
        <f>SQRT((INDEX('Station centroid'!$E$2:$E$51,MATCH(Q$1,'Station centroid'!$B$2:$B$51,0))-INDEX('Zone centroid'!$D$2:$D$169,MATCH($A22,'Zone centroid'!$C$2:$C$169,0)))^2+(INDEX('Station centroid'!$F$2:$F$51,MATCH(Q$1,'Station centroid'!$B$2:$B$51,0))-INDEX('Zone centroid'!$E$2:$E$169,MATCH($A22,'Zone centroid'!$C$2:$C$169,0)))^2)</f>
        <v>82121.275389051923</v>
      </c>
      <c r="R22">
        <f>SQRT((INDEX('Station centroid'!$E$2:$E$51,MATCH(R$1,'Station centroid'!$B$2:$B$51,0))-INDEX('Zone centroid'!$D$2:$D$169,MATCH($A22,'Zone centroid'!$C$2:$C$169,0)))^2+(INDEX('Station centroid'!$F$2:$F$51,MATCH(R$1,'Station centroid'!$B$2:$B$51,0))-INDEX('Zone centroid'!$E$2:$E$169,MATCH($A22,'Zone centroid'!$C$2:$C$169,0)))^2)</f>
        <v>79361.860663520842</v>
      </c>
      <c r="S22">
        <f>SQRT((INDEX('Station centroid'!$E$2:$E$51,MATCH(S$1,'Station centroid'!$B$2:$B$51,0))-INDEX('Zone centroid'!$D$2:$D$169,MATCH($A22,'Zone centroid'!$C$2:$C$169,0)))^2+(INDEX('Station centroid'!$F$2:$F$51,MATCH(S$1,'Station centroid'!$B$2:$B$51,0))-INDEX('Zone centroid'!$E$2:$E$169,MATCH($A22,'Zone centroid'!$C$2:$C$169,0)))^2)</f>
        <v>76030.027808399551</v>
      </c>
      <c r="T22">
        <f>SQRT((INDEX('Station centroid'!$E$2:$E$51,MATCH(T$1,'Station centroid'!$B$2:$B$51,0))-INDEX('Zone centroid'!$D$2:$D$169,MATCH($A22,'Zone centroid'!$C$2:$C$169,0)))^2+(INDEX('Station centroid'!$F$2:$F$51,MATCH(T$1,'Station centroid'!$B$2:$B$51,0))-INDEX('Zone centroid'!$E$2:$E$169,MATCH($A22,'Zone centroid'!$C$2:$C$169,0)))^2)</f>
        <v>69097.469263899926</v>
      </c>
      <c r="U22">
        <f>SQRT((INDEX('Station centroid'!$E$2:$E$51,MATCH(U$1,'Station centroid'!$B$2:$B$51,0))-INDEX('Zone centroid'!$D$2:$D$169,MATCH($A22,'Zone centroid'!$C$2:$C$169,0)))^2+(INDEX('Station centroid'!$F$2:$F$51,MATCH(U$1,'Station centroid'!$B$2:$B$51,0))-INDEX('Zone centroid'!$E$2:$E$169,MATCH($A22,'Zone centroid'!$C$2:$C$169,0)))^2)</f>
        <v>67651.841915844343</v>
      </c>
      <c r="V22">
        <f>SQRT((INDEX('Station centroid'!$E$2:$E$51,MATCH(V$1,'Station centroid'!$B$2:$B$51,0))-INDEX('Zone centroid'!$D$2:$D$169,MATCH($A22,'Zone centroid'!$C$2:$C$169,0)))^2+(INDEX('Station centroid'!$F$2:$F$51,MATCH(V$1,'Station centroid'!$B$2:$B$51,0))-INDEX('Zone centroid'!$E$2:$E$169,MATCH($A22,'Zone centroid'!$C$2:$C$169,0)))^2)</f>
        <v>64018.442938744651</v>
      </c>
      <c r="W22">
        <f>SQRT((INDEX('Station centroid'!$E$2:$E$51,MATCH(W$1,'Station centroid'!$B$2:$B$51,0))-INDEX('Zone centroid'!$D$2:$D$169,MATCH($A22,'Zone centroid'!$C$2:$C$169,0)))^2+(INDEX('Station centroid'!$F$2:$F$51,MATCH(W$1,'Station centroid'!$B$2:$B$51,0))-INDEX('Zone centroid'!$E$2:$E$169,MATCH($A22,'Zone centroid'!$C$2:$C$169,0)))^2)</f>
        <v>78690.227889617963</v>
      </c>
      <c r="X22">
        <f>SQRT((INDEX('Station centroid'!$E$2:$E$51,MATCH(X$1,'Station centroid'!$B$2:$B$51,0))-INDEX('Zone centroid'!$D$2:$D$169,MATCH($A22,'Zone centroid'!$C$2:$C$169,0)))^2+(INDEX('Station centroid'!$F$2:$F$51,MATCH(X$1,'Station centroid'!$B$2:$B$51,0))-INDEX('Zone centroid'!$E$2:$E$169,MATCH($A22,'Zone centroid'!$C$2:$C$169,0)))^2)</f>
        <v>61244.546238848845</v>
      </c>
      <c r="Y22">
        <f>SQRT((INDEX('Station centroid'!$E$2:$E$51,MATCH(Y$1,'Station centroid'!$B$2:$B$51,0))-INDEX('Zone centroid'!$D$2:$D$169,MATCH($A22,'Zone centroid'!$C$2:$C$169,0)))^2+(INDEX('Station centroid'!$F$2:$F$51,MATCH(Y$1,'Station centroid'!$B$2:$B$51,0))-INDEX('Zone centroid'!$E$2:$E$169,MATCH($A22,'Zone centroid'!$C$2:$C$169,0)))^2)</f>
        <v>59243.558531286813</v>
      </c>
      <c r="Z22">
        <f>SQRT((INDEX('Station centroid'!$E$2:$E$51,MATCH(Z$1,'Station centroid'!$B$2:$B$51,0))-INDEX('Zone centroid'!$D$2:$D$169,MATCH($A22,'Zone centroid'!$C$2:$C$169,0)))^2+(INDEX('Station centroid'!$F$2:$F$51,MATCH(Z$1,'Station centroid'!$B$2:$B$51,0))-INDEX('Zone centroid'!$E$2:$E$169,MATCH($A22,'Zone centroid'!$C$2:$C$169,0)))^2)</f>
        <v>37172.297467470285</v>
      </c>
      <c r="AA22">
        <f>SQRT((INDEX('Station centroid'!$E$2:$E$51,MATCH(AA$1,'Station centroid'!$B$2:$B$51,0))-INDEX('Zone centroid'!$D$2:$D$169,MATCH($A22,'Zone centroid'!$C$2:$C$169,0)))^2+(INDEX('Station centroid'!$F$2:$F$51,MATCH(AA$1,'Station centroid'!$B$2:$B$51,0))-INDEX('Zone centroid'!$E$2:$E$169,MATCH($A22,'Zone centroid'!$C$2:$C$169,0)))^2)</f>
        <v>64683.898476013324</v>
      </c>
      <c r="AB22">
        <f>SQRT((INDEX('Station centroid'!$E$2:$E$51,MATCH(AB$1,'Station centroid'!$B$2:$B$51,0))-INDEX('Zone centroid'!$D$2:$D$169,MATCH($A22,'Zone centroid'!$C$2:$C$169,0)))^2+(INDEX('Station centroid'!$F$2:$F$51,MATCH(AB$1,'Station centroid'!$B$2:$B$51,0))-INDEX('Zone centroid'!$E$2:$E$169,MATCH($A22,'Zone centroid'!$C$2:$C$169,0)))^2)</f>
        <v>646099.19872570655</v>
      </c>
      <c r="AC22">
        <f>SQRT((INDEX('Station centroid'!$E$2:$E$51,MATCH(AC$1,'Station centroid'!$B$2:$B$51,0))-INDEX('Zone centroid'!$D$2:$D$169,MATCH($A22,'Zone centroid'!$C$2:$C$169,0)))^2+(INDEX('Station centroid'!$F$2:$F$51,MATCH(AC$1,'Station centroid'!$B$2:$B$51,0))-INDEX('Zone centroid'!$E$2:$E$169,MATCH($A22,'Zone centroid'!$C$2:$C$169,0)))^2)</f>
        <v>47555.484056255787</v>
      </c>
      <c r="AD22">
        <f>SQRT((INDEX('Station centroid'!$E$2:$E$51,MATCH(AD$1,'Station centroid'!$B$2:$B$51,0))-INDEX('Zone centroid'!$D$2:$D$169,MATCH($A22,'Zone centroid'!$C$2:$C$169,0)))^2+(INDEX('Station centroid'!$F$2:$F$51,MATCH(AD$1,'Station centroid'!$B$2:$B$51,0))-INDEX('Zone centroid'!$E$2:$E$169,MATCH($A22,'Zone centroid'!$C$2:$C$169,0)))^2)</f>
        <v>137675.62065639108</v>
      </c>
      <c r="AE22">
        <f>SQRT((INDEX('Station centroid'!$E$2:$E$51,MATCH(AE$1,'Station centroid'!$B$2:$B$51,0))-INDEX('Zone centroid'!$D$2:$D$169,MATCH($A22,'Zone centroid'!$C$2:$C$169,0)))^2+(INDEX('Station centroid'!$F$2:$F$51,MATCH(AE$1,'Station centroid'!$B$2:$B$51,0))-INDEX('Zone centroid'!$E$2:$E$169,MATCH($A22,'Zone centroid'!$C$2:$C$169,0)))^2)</f>
        <v>89889.761732888161</v>
      </c>
      <c r="AF22">
        <f>SQRT((INDEX('Station centroid'!$E$2:$E$51,MATCH(AF$1,'Station centroid'!$B$2:$B$51,0))-INDEX('Zone centroid'!$D$2:$D$169,MATCH($A22,'Zone centroid'!$C$2:$C$169,0)))^2+(INDEX('Station centroid'!$F$2:$F$51,MATCH(AF$1,'Station centroid'!$B$2:$B$51,0))-INDEX('Zone centroid'!$E$2:$E$169,MATCH($A22,'Zone centroid'!$C$2:$C$169,0)))^2)</f>
        <v>87352.676216764521</v>
      </c>
      <c r="AG22">
        <f>SQRT((INDEX('Station centroid'!$E$2:$E$51,MATCH(AG$1,'Station centroid'!$B$2:$B$51,0))-INDEX('Zone centroid'!$D$2:$D$169,MATCH($A22,'Zone centroid'!$C$2:$C$169,0)))^2+(INDEX('Station centroid'!$F$2:$F$51,MATCH(AG$1,'Station centroid'!$B$2:$B$51,0))-INDEX('Zone centroid'!$E$2:$E$169,MATCH($A22,'Zone centroid'!$C$2:$C$169,0)))^2)</f>
        <v>64125.854914252013</v>
      </c>
      <c r="AH22">
        <f>SQRT((INDEX('Station centroid'!$E$2:$E$51,MATCH(AH$1,'Station centroid'!$B$2:$B$51,0))-INDEX('Zone centroid'!$D$2:$D$169,MATCH($A22,'Zone centroid'!$C$2:$C$169,0)))^2+(INDEX('Station centroid'!$F$2:$F$51,MATCH(AH$1,'Station centroid'!$B$2:$B$51,0))-INDEX('Zone centroid'!$E$2:$E$169,MATCH($A22,'Zone centroid'!$C$2:$C$169,0)))^2)</f>
        <v>113466.01904855922</v>
      </c>
      <c r="AI22">
        <f>SQRT((INDEX('Station centroid'!$E$2:$E$51,MATCH(AI$1,'Station centroid'!$B$2:$B$51,0))-INDEX('Zone centroid'!$D$2:$D$169,MATCH($A22,'Zone centroid'!$C$2:$C$169,0)))^2+(INDEX('Station centroid'!$F$2:$F$51,MATCH(AI$1,'Station centroid'!$B$2:$B$51,0))-INDEX('Zone centroid'!$E$2:$E$169,MATCH($A22,'Zone centroid'!$C$2:$C$169,0)))^2)</f>
        <v>68690.233976472184</v>
      </c>
      <c r="AJ22">
        <f>SQRT((INDEX('Station centroid'!$E$2:$E$51,MATCH(AJ$1,'Station centroid'!$B$2:$B$51,0))-INDEX('Zone centroid'!$D$2:$D$169,MATCH($A22,'Zone centroid'!$C$2:$C$169,0)))^2+(INDEX('Station centroid'!$F$2:$F$51,MATCH(AJ$1,'Station centroid'!$B$2:$B$51,0))-INDEX('Zone centroid'!$E$2:$E$169,MATCH($A22,'Zone centroid'!$C$2:$C$169,0)))^2)</f>
        <v>66059.050551821405</v>
      </c>
      <c r="AK22">
        <f>SQRT((INDEX('Station centroid'!$E$2:$E$51,MATCH(AK$1,'Station centroid'!$B$2:$B$51,0))-INDEX('Zone centroid'!$D$2:$D$169,MATCH($A22,'Zone centroid'!$C$2:$C$169,0)))^2+(INDEX('Station centroid'!$F$2:$F$51,MATCH(AK$1,'Station centroid'!$B$2:$B$51,0))-INDEX('Zone centroid'!$E$2:$E$169,MATCH($A22,'Zone centroid'!$C$2:$C$169,0)))^2)</f>
        <v>68448.430177944872</v>
      </c>
      <c r="AL22">
        <f>SQRT((INDEX('Station centroid'!$E$2:$E$51,MATCH(AL$1,'Station centroid'!$B$2:$B$51,0))-INDEX('Zone centroid'!$D$2:$D$169,MATCH($A22,'Zone centroid'!$C$2:$C$169,0)))^2+(INDEX('Station centroid'!$F$2:$F$51,MATCH(AL$1,'Station centroid'!$B$2:$B$51,0))-INDEX('Zone centroid'!$E$2:$E$169,MATCH($A22,'Zone centroid'!$C$2:$C$169,0)))^2)</f>
        <v>29517.003981203765</v>
      </c>
      <c r="AM22">
        <f>SQRT((INDEX('Station centroid'!$E$2:$E$51,MATCH(AM$1,'Station centroid'!$B$2:$B$51,0))-INDEX('Zone centroid'!$D$2:$D$169,MATCH($A22,'Zone centroid'!$C$2:$C$169,0)))^2+(INDEX('Station centroid'!$F$2:$F$51,MATCH(AM$1,'Station centroid'!$B$2:$B$51,0))-INDEX('Zone centroid'!$E$2:$E$169,MATCH($A22,'Zone centroid'!$C$2:$C$169,0)))^2)</f>
        <v>86142.789573475675</v>
      </c>
      <c r="AN22">
        <f>SQRT((INDEX('Station centroid'!$E$2:$E$51,MATCH(AN$1,'Station centroid'!$B$2:$B$51,0))-INDEX('Zone centroid'!$D$2:$D$169,MATCH($A22,'Zone centroid'!$C$2:$C$169,0)))^2+(INDEX('Station centroid'!$F$2:$F$51,MATCH(AN$1,'Station centroid'!$B$2:$B$51,0))-INDEX('Zone centroid'!$E$2:$E$169,MATCH($A22,'Zone centroid'!$C$2:$C$169,0)))^2)</f>
        <v>50560.01922901925</v>
      </c>
      <c r="AO22">
        <f>SQRT((INDEX('Station centroid'!$E$2:$E$51,MATCH(AO$1,'Station centroid'!$B$2:$B$51,0))-INDEX('Zone centroid'!$D$2:$D$169,MATCH($A22,'Zone centroid'!$C$2:$C$169,0)))^2+(INDEX('Station centroid'!$F$2:$F$51,MATCH(AO$1,'Station centroid'!$B$2:$B$51,0))-INDEX('Zone centroid'!$E$2:$E$169,MATCH($A22,'Zone centroid'!$C$2:$C$169,0)))^2)</f>
        <v>48762.117044658786</v>
      </c>
      <c r="AP22">
        <f>SQRT((INDEX('Station centroid'!$E$2:$E$51,MATCH(AP$1,'Station centroid'!$B$2:$B$51,0))-INDEX('Zone centroid'!$D$2:$D$169,MATCH($A22,'Zone centroid'!$C$2:$C$169,0)))^2+(INDEX('Station centroid'!$F$2:$F$51,MATCH(AP$1,'Station centroid'!$B$2:$B$51,0))-INDEX('Zone centroid'!$E$2:$E$169,MATCH($A22,'Zone centroid'!$C$2:$C$169,0)))^2)</f>
        <v>53301.685176572966</v>
      </c>
      <c r="AQ22">
        <f>SQRT((INDEX('Station centroid'!$E$2:$E$51,MATCH(AQ$1,'Station centroid'!$B$2:$B$51,0))-INDEX('Zone centroid'!$D$2:$D$169,MATCH($A22,'Zone centroid'!$C$2:$C$169,0)))^2+(INDEX('Station centroid'!$F$2:$F$51,MATCH(AQ$1,'Station centroid'!$B$2:$B$51,0))-INDEX('Zone centroid'!$E$2:$E$169,MATCH($A22,'Zone centroid'!$C$2:$C$169,0)))^2)</f>
        <v>56309.206070803375</v>
      </c>
      <c r="AR22">
        <f>SQRT((INDEX('Station centroid'!$E$2:$E$51,MATCH(AR$1,'Station centroid'!$B$2:$B$51,0))-INDEX('Zone centroid'!$D$2:$D$169,MATCH($A22,'Zone centroid'!$C$2:$C$169,0)))^2+(INDEX('Station centroid'!$F$2:$F$51,MATCH(AR$1,'Station centroid'!$B$2:$B$51,0))-INDEX('Zone centroid'!$E$2:$E$169,MATCH($A22,'Zone centroid'!$C$2:$C$169,0)))^2)</f>
        <v>36181.193476196982</v>
      </c>
      <c r="AS22">
        <f>SQRT((INDEX('Station centroid'!$E$2:$E$51,MATCH(AS$1,'Station centroid'!$B$2:$B$51,0))-INDEX('Zone centroid'!$D$2:$D$169,MATCH($A22,'Zone centroid'!$C$2:$C$169,0)))^2+(INDEX('Station centroid'!$F$2:$F$51,MATCH(AS$1,'Station centroid'!$B$2:$B$51,0))-INDEX('Zone centroid'!$E$2:$E$169,MATCH($A22,'Zone centroid'!$C$2:$C$169,0)))^2)</f>
        <v>125158.76635002001</v>
      </c>
      <c r="AT22">
        <f>SQRT((INDEX('Station centroid'!$E$2:$E$51,MATCH(AT$1,'Station centroid'!$B$2:$B$51,0))-INDEX('Zone centroid'!$D$2:$D$169,MATCH($A22,'Zone centroid'!$C$2:$C$169,0)))^2+(INDEX('Station centroid'!$F$2:$F$51,MATCH(AT$1,'Station centroid'!$B$2:$B$51,0))-INDEX('Zone centroid'!$E$2:$E$169,MATCH($A22,'Zone centroid'!$C$2:$C$169,0)))^2)</f>
        <v>106999.59300007687</v>
      </c>
      <c r="AU22">
        <f>SQRT((INDEX('Station centroid'!$E$2:$E$51,MATCH(AU$1,'Station centroid'!$B$2:$B$51,0))-INDEX('Zone centroid'!$D$2:$D$169,MATCH($A22,'Zone centroid'!$C$2:$C$169,0)))^2+(INDEX('Station centroid'!$F$2:$F$51,MATCH(AU$1,'Station centroid'!$B$2:$B$51,0))-INDEX('Zone centroid'!$E$2:$E$169,MATCH($A22,'Zone centroid'!$C$2:$C$169,0)))^2)</f>
        <v>1129.3531575641132</v>
      </c>
      <c r="AV22">
        <f>SQRT((INDEX('Station centroid'!$E$2:$E$51,MATCH(AV$1,'Station centroid'!$B$2:$B$51,0))-INDEX('Zone centroid'!$D$2:$D$169,MATCH($A22,'Zone centroid'!$C$2:$C$169,0)))^2+(INDEX('Station centroid'!$F$2:$F$51,MATCH(AV$1,'Station centroid'!$B$2:$B$51,0))-INDEX('Zone centroid'!$E$2:$E$169,MATCH($A22,'Zone centroid'!$C$2:$C$169,0)))^2)</f>
        <v>9103.2725101470987</v>
      </c>
      <c r="AW22">
        <f>SQRT((INDEX('Station centroid'!$E$2:$E$51,MATCH(AW$1,'Station centroid'!$B$2:$B$51,0))-INDEX('Zone centroid'!$D$2:$D$169,MATCH($A22,'Zone centroid'!$C$2:$C$169,0)))^2+(INDEX('Station centroid'!$F$2:$F$51,MATCH(AW$1,'Station centroid'!$B$2:$B$51,0))-INDEX('Zone centroid'!$E$2:$E$169,MATCH($A22,'Zone centroid'!$C$2:$C$169,0)))^2)</f>
        <v>16863.787338898677</v>
      </c>
      <c r="AX22">
        <f>SQRT((INDEX('Station centroid'!$E$2:$E$51,MATCH(AX$1,'Station centroid'!$B$2:$B$51,0))-INDEX('Zone centroid'!$D$2:$D$169,MATCH($A22,'Zone centroid'!$C$2:$C$169,0)))^2+(INDEX('Station centroid'!$F$2:$F$51,MATCH(AX$1,'Station centroid'!$B$2:$B$51,0))-INDEX('Zone centroid'!$E$2:$E$169,MATCH($A22,'Zone centroid'!$C$2:$C$169,0)))^2)</f>
        <v>32900.511982723037</v>
      </c>
      <c r="AY22">
        <f>SQRT((INDEX('Station centroid'!$E$2:$E$51,MATCH(AY$1,'Station centroid'!$B$2:$B$51,0))-INDEX('Zone centroid'!$D$2:$D$169,MATCH($A22,'Zone centroid'!$C$2:$C$169,0)))^2+(INDEX('Station centroid'!$F$2:$F$51,MATCH(AY$1,'Station centroid'!$B$2:$B$51,0))-INDEX('Zone centroid'!$E$2:$E$169,MATCH($A22,'Zone centroid'!$C$2:$C$169,0)))^2)</f>
        <v>646099.19872570655</v>
      </c>
    </row>
    <row r="23" spans="1:51" x14ac:dyDescent="0.3">
      <c r="A23">
        <v>528</v>
      </c>
      <c r="B23">
        <f>SQRT((INDEX('Station centroid'!$E$2:$E$51,MATCH(B$1,'Station centroid'!$B$2:$B$51,0))-INDEX('Zone centroid'!$D$2:$D$169,MATCH($A23,'Zone centroid'!$C$2:$C$169,0)))^2+(INDEX('Station centroid'!$F$2:$F$51,MATCH(B$1,'Station centroid'!$B$2:$B$51,0))-INDEX('Zone centroid'!$E$2:$E$169,MATCH($A23,'Zone centroid'!$C$2:$C$169,0)))^2)</f>
        <v>64630.6917222189</v>
      </c>
      <c r="C23">
        <f>SQRT((INDEX('Station centroid'!$E$2:$E$51,MATCH(C$1,'Station centroid'!$B$2:$B$51,0))-INDEX('Zone centroid'!$D$2:$D$169,MATCH($A23,'Zone centroid'!$C$2:$C$169,0)))^2+(INDEX('Station centroid'!$F$2:$F$51,MATCH(C$1,'Station centroid'!$B$2:$B$51,0))-INDEX('Zone centroid'!$E$2:$E$169,MATCH($A23,'Zone centroid'!$C$2:$C$169,0)))^2)</f>
        <v>95061.468589514217</v>
      </c>
      <c r="D23">
        <f>SQRT((INDEX('Station centroid'!$E$2:$E$51,MATCH(D$1,'Station centroid'!$B$2:$B$51,0))-INDEX('Zone centroid'!$D$2:$D$169,MATCH($A23,'Zone centroid'!$C$2:$C$169,0)))^2+(INDEX('Station centroid'!$F$2:$F$51,MATCH(D$1,'Station centroid'!$B$2:$B$51,0))-INDEX('Zone centroid'!$E$2:$E$169,MATCH($A23,'Zone centroid'!$C$2:$C$169,0)))^2)</f>
        <v>142165.70052604986</v>
      </c>
      <c r="E23">
        <f>SQRT((INDEX('Station centroid'!$E$2:$E$51,MATCH(E$1,'Station centroid'!$B$2:$B$51,0))-INDEX('Zone centroid'!$D$2:$D$169,MATCH($A23,'Zone centroid'!$C$2:$C$169,0)))^2+(INDEX('Station centroid'!$F$2:$F$51,MATCH(E$1,'Station centroid'!$B$2:$B$51,0))-INDEX('Zone centroid'!$E$2:$E$169,MATCH($A23,'Zone centroid'!$C$2:$C$169,0)))^2)</f>
        <v>73526.345682207</v>
      </c>
      <c r="F23">
        <f>SQRT((INDEX('Station centroid'!$E$2:$E$51,MATCH(F$1,'Station centroid'!$B$2:$B$51,0))-INDEX('Zone centroid'!$D$2:$D$169,MATCH($A23,'Zone centroid'!$C$2:$C$169,0)))^2+(INDEX('Station centroid'!$F$2:$F$51,MATCH(F$1,'Station centroid'!$B$2:$B$51,0))-INDEX('Zone centroid'!$E$2:$E$169,MATCH($A23,'Zone centroid'!$C$2:$C$169,0)))^2)</f>
        <v>66699.714934950098</v>
      </c>
      <c r="G23">
        <f>SQRT((INDEX('Station centroid'!$E$2:$E$51,MATCH(G$1,'Station centroid'!$B$2:$B$51,0))-INDEX('Zone centroid'!$D$2:$D$169,MATCH($A23,'Zone centroid'!$C$2:$C$169,0)))^2+(INDEX('Station centroid'!$F$2:$F$51,MATCH(G$1,'Station centroid'!$B$2:$B$51,0))-INDEX('Zone centroid'!$E$2:$E$169,MATCH($A23,'Zone centroid'!$C$2:$C$169,0)))^2)</f>
        <v>646119.7632792237</v>
      </c>
      <c r="H23">
        <f>SQRT((INDEX('Station centroid'!$E$2:$E$51,MATCH(H$1,'Station centroid'!$B$2:$B$51,0))-INDEX('Zone centroid'!$D$2:$D$169,MATCH($A23,'Zone centroid'!$C$2:$C$169,0)))^2+(INDEX('Station centroid'!$F$2:$F$51,MATCH(H$1,'Station centroid'!$B$2:$B$51,0))-INDEX('Zone centroid'!$E$2:$E$169,MATCH($A23,'Zone centroid'!$C$2:$C$169,0)))^2)</f>
        <v>42321.41587571476</v>
      </c>
      <c r="I23">
        <f>SQRT((INDEX('Station centroid'!$E$2:$E$51,MATCH(I$1,'Station centroid'!$B$2:$B$51,0))-INDEX('Zone centroid'!$D$2:$D$169,MATCH($A23,'Zone centroid'!$C$2:$C$169,0)))^2+(INDEX('Station centroid'!$F$2:$F$51,MATCH(I$1,'Station centroid'!$B$2:$B$51,0))-INDEX('Zone centroid'!$E$2:$E$169,MATCH($A23,'Zone centroid'!$C$2:$C$169,0)))^2)</f>
        <v>45818.799152680745</v>
      </c>
      <c r="J23">
        <f>SQRT((INDEX('Station centroid'!$E$2:$E$51,MATCH(J$1,'Station centroid'!$B$2:$B$51,0))-INDEX('Zone centroid'!$D$2:$D$169,MATCH($A23,'Zone centroid'!$C$2:$C$169,0)))^2+(INDEX('Station centroid'!$F$2:$F$51,MATCH(J$1,'Station centroid'!$B$2:$B$51,0))-INDEX('Zone centroid'!$E$2:$E$169,MATCH($A23,'Zone centroid'!$C$2:$C$169,0)))^2)</f>
        <v>646119.7632792237</v>
      </c>
      <c r="K23">
        <f>SQRT((INDEX('Station centroid'!$E$2:$E$51,MATCH(K$1,'Station centroid'!$B$2:$B$51,0))-INDEX('Zone centroid'!$D$2:$D$169,MATCH($A23,'Zone centroid'!$C$2:$C$169,0)))^2+(INDEX('Station centroid'!$F$2:$F$51,MATCH(K$1,'Station centroid'!$B$2:$B$51,0))-INDEX('Zone centroid'!$E$2:$E$169,MATCH($A23,'Zone centroid'!$C$2:$C$169,0)))^2)</f>
        <v>92341.855830298853</v>
      </c>
      <c r="L23">
        <f>SQRT((INDEX('Station centroid'!$E$2:$E$51,MATCH(L$1,'Station centroid'!$B$2:$B$51,0))-INDEX('Zone centroid'!$D$2:$D$169,MATCH($A23,'Zone centroid'!$C$2:$C$169,0)))^2+(INDEX('Station centroid'!$F$2:$F$51,MATCH(L$1,'Station centroid'!$B$2:$B$51,0))-INDEX('Zone centroid'!$E$2:$E$169,MATCH($A23,'Zone centroid'!$C$2:$C$169,0)))^2)</f>
        <v>51709.075588585009</v>
      </c>
      <c r="M23">
        <f>SQRT((INDEX('Station centroid'!$E$2:$E$51,MATCH(M$1,'Station centroid'!$B$2:$B$51,0))-INDEX('Zone centroid'!$D$2:$D$169,MATCH($A23,'Zone centroid'!$C$2:$C$169,0)))^2+(INDEX('Station centroid'!$F$2:$F$51,MATCH(M$1,'Station centroid'!$B$2:$B$51,0))-INDEX('Zone centroid'!$E$2:$E$169,MATCH($A23,'Zone centroid'!$C$2:$C$169,0)))^2)</f>
        <v>54751.627318005827</v>
      </c>
      <c r="N23">
        <f>SQRT((INDEX('Station centroid'!$E$2:$E$51,MATCH(N$1,'Station centroid'!$B$2:$B$51,0))-INDEX('Zone centroid'!$D$2:$D$169,MATCH($A23,'Zone centroid'!$C$2:$C$169,0)))^2+(INDEX('Station centroid'!$F$2:$F$51,MATCH(N$1,'Station centroid'!$B$2:$B$51,0))-INDEX('Zone centroid'!$E$2:$E$169,MATCH($A23,'Zone centroid'!$C$2:$C$169,0)))^2)</f>
        <v>72052.724897758046</v>
      </c>
      <c r="O23">
        <f>SQRT((INDEX('Station centroid'!$E$2:$E$51,MATCH(O$1,'Station centroid'!$B$2:$B$51,0))-INDEX('Zone centroid'!$D$2:$D$169,MATCH($A23,'Zone centroid'!$C$2:$C$169,0)))^2+(INDEX('Station centroid'!$F$2:$F$51,MATCH(O$1,'Station centroid'!$B$2:$B$51,0))-INDEX('Zone centroid'!$E$2:$E$169,MATCH($A23,'Zone centroid'!$C$2:$C$169,0)))^2)</f>
        <v>96030.754517982408</v>
      </c>
      <c r="P23">
        <f>SQRT((INDEX('Station centroid'!$E$2:$E$51,MATCH(P$1,'Station centroid'!$B$2:$B$51,0))-INDEX('Zone centroid'!$D$2:$D$169,MATCH($A23,'Zone centroid'!$C$2:$C$169,0)))^2+(INDEX('Station centroid'!$F$2:$F$51,MATCH(P$1,'Station centroid'!$B$2:$B$51,0))-INDEX('Zone centroid'!$E$2:$E$169,MATCH($A23,'Zone centroid'!$C$2:$C$169,0)))^2)</f>
        <v>98340.602277615733</v>
      </c>
      <c r="Q23">
        <f>SQRT((INDEX('Station centroid'!$E$2:$E$51,MATCH(Q$1,'Station centroid'!$B$2:$B$51,0))-INDEX('Zone centroid'!$D$2:$D$169,MATCH($A23,'Zone centroid'!$C$2:$C$169,0)))^2+(INDEX('Station centroid'!$F$2:$F$51,MATCH(Q$1,'Station centroid'!$B$2:$B$51,0))-INDEX('Zone centroid'!$E$2:$E$169,MATCH($A23,'Zone centroid'!$C$2:$C$169,0)))^2)</f>
        <v>82959.730896770066</v>
      </c>
      <c r="R23">
        <f>SQRT((INDEX('Station centroid'!$E$2:$E$51,MATCH(R$1,'Station centroid'!$B$2:$B$51,0))-INDEX('Zone centroid'!$D$2:$D$169,MATCH($A23,'Zone centroid'!$C$2:$C$169,0)))^2+(INDEX('Station centroid'!$F$2:$F$51,MATCH(R$1,'Station centroid'!$B$2:$B$51,0))-INDEX('Zone centroid'!$E$2:$E$169,MATCH($A23,'Zone centroid'!$C$2:$C$169,0)))^2)</f>
        <v>80111.615594969102</v>
      </c>
      <c r="S23">
        <f>SQRT((INDEX('Station centroid'!$E$2:$E$51,MATCH(S$1,'Station centroid'!$B$2:$B$51,0))-INDEX('Zone centroid'!$D$2:$D$169,MATCH($A23,'Zone centroid'!$C$2:$C$169,0)))^2+(INDEX('Station centroid'!$F$2:$F$51,MATCH(S$1,'Station centroid'!$B$2:$B$51,0))-INDEX('Zone centroid'!$E$2:$E$169,MATCH($A23,'Zone centroid'!$C$2:$C$169,0)))^2)</f>
        <v>76806.57375059773</v>
      </c>
      <c r="T23">
        <f>SQRT((INDEX('Station centroid'!$E$2:$E$51,MATCH(T$1,'Station centroid'!$B$2:$B$51,0))-INDEX('Zone centroid'!$D$2:$D$169,MATCH($A23,'Zone centroid'!$C$2:$C$169,0)))^2+(INDEX('Station centroid'!$F$2:$F$51,MATCH(T$1,'Station centroid'!$B$2:$B$51,0))-INDEX('Zone centroid'!$E$2:$E$169,MATCH($A23,'Zone centroid'!$C$2:$C$169,0)))^2)</f>
        <v>69739.077107713412</v>
      </c>
      <c r="U23">
        <f>SQRT((INDEX('Station centroid'!$E$2:$E$51,MATCH(U$1,'Station centroid'!$B$2:$B$51,0))-INDEX('Zone centroid'!$D$2:$D$169,MATCH($A23,'Zone centroid'!$C$2:$C$169,0)))^2+(INDEX('Station centroid'!$F$2:$F$51,MATCH(U$1,'Station centroid'!$B$2:$B$51,0))-INDEX('Zone centroid'!$E$2:$E$169,MATCH($A23,'Zone centroid'!$C$2:$C$169,0)))^2)</f>
        <v>68106.836547635903</v>
      </c>
      <c r="V23">
        <f>SQRT((INDEX('Station centroid'!$E$2:$E$51,MATCH(V$1,'Station centroid'!$B$2:$B$51,0))-INDEX('Zone centroid'!$D$2:$D$169,MATCH($A23,'Zone centroid'!$C$2:$C$169,0)))^2+(INDEX('Station centroid'!$F$2:$F$51,MATCH(V$1,'Station centroid'!$B$2:$B$51,0))-INDEX('Zone centroid'!$E$2:$E$169,MATCH($A23,'Zone centroid'!$C$2:$C$169,0)))^2)</f>
        <v>64224.121868666334</v>
      </c>
      <c r="W23">
        <f>SQRT((INDEX('Station centroid'!$E$2:$E$51,MATCH(W$1,'Station centroid'!$B$2:$B$51,0))-INDEX('Zone centroid'!$D$2:$D$169,MATCH($A23,'Zone centroid'!$C$2:$C$169,0)))^2+(INDEX('Station centroid'!$F$2:$F$51,MATCH(W$1,'Station centroid'!$B$2:$B$51,0))-INDEX('Zone centroid'!$E$2:$E$169,MATCH($A23,'Zone centroid'!$C$2:$C$169,0)))^2)</f>
        <v>79520.49446953916</v>
      </c>
      <c r="X23">
        <f>SQRT((INDEX('Station centroid'!$E$2:$E$51,MATCH(X$1,'Station centroid'!$B$2:$B$51,0))-INDEX('Zone centroid'!$D$2:$D$169,MATCH($A23,'Zone centroid'!$C$2:$C$169,0)))^2+(INDEX('Station centroid'!$F$2:$F$51,MATCH(X$1,'Station centroid'!$B$2:$B$51,0))-INDEX('Zone centroid'!$E$2:$E$169,MATCH($A23,'Zone centroid'!$C$2:$C$169,0)))^2)</f>
        <v>61420.072119645825</v>
      </c>
      <c r="Y23">
        <f>SQRT((INDEX('Station centroid'!$E$2:$E$51,MATCH(Y$1,'Station centroid'!$B$2:$B$51,0))-INDEX('Zone centroid'!$D$2:$D$169,MATCH($A23,'Zone centroid'!$C$2:$C$169,0)))^2+(INDEX('Station centroid'!$F$2:$F$51,MATCH(Y$1,'Station centroid'!$B$2:$B$51,0))-INDEX('Zone centroid'!$E$2:$E$169,MATCH($A23,'Zone centroid'!$C$2:$C$169,0)))^2)</f>
        <v>59390.675697536957</v>
      </c>
      <c r="Z23">
        <f>SQRT((INDEX('Station centroid'!$E$2:$E$51,MATCH(Z$1,'Station centroid'!$B$2:$B$51,0))-INDEX('Zone centroid'!$D$2:$D$169,MATCH($A23,'Zone centroid'!$C$2:$C$169,0)))^2+(INDEX('Station centroid'!$F$2:$F$51,MATCH(Z$1,'Station centroid'!$B$2:$B$51,0))-INDEX('Zone centroid'!$E$2:$E$169,MATCH($A23,'Zone centroid'!$C$2:$C$169,0)))^2)</f>
        <v>38431.023372662065</v>
      </c>
      <c r="AA23">
        <f>SQRT((INDEX('Station centroid'!$E$2:$E$51,MATCH(AA$1,'Station centroid'!$B$2:$B$51,0))-INDEX('Zone centroid'!$D$2:$D$169,MATCH($A23,'Zone centroid'!$C$2:$C$169,0)))^2+(INDEX('Station centroid'!$F$2:$F$51,MATCH(AA$1,'Station centroid'!$B$2:$B$51,0))-INDEX('Zone centroid'!$E$2:$E$169,MATCH($A23,'Zone centroid'!$C$2:$C$169,0)))^2)</f>
        <v>65621.620903900257</v>
      </c>
      <c r="AB23">
        <f>SQRT((INDEX('Station centroid'!$E$2:$E$51,MATCH(AB$1,'Station centroid'!$B$2:$B$51,0))-INDEX('Zone centroid'!$D$2:$D$169,MATCH($A23,'Zone centroid'!$C$2:$C$169,0)))^2+(INDEX('Station centroid'!$F$2:$F$51,MATCH(AB$1,'Station centroid'!$B$2:$B$51,0))-INDEX('Zone centroid'!$E$2:$E$169,MATCH($A23,'Zone centroid'!$C$2:$C$169,0)))^2)</f>
        <v>646119.7632792237</v>
      </c>
      <c r="AC23">
        <f>SQRT((INDEX('Station centroid'!$E$2:$E$51,MATCH(AC$1,'Station centroid'!$B$2:$B$51,0))-INDEX('Zone centroid'!$D$2:$D$169,MATCH($A23,'Zone centroid'!$C$2:$C$169,0)))^2+(INDEX('Station centroid'!$F$2:$F$51,MATCH(AC$1,'Station centroid'!$B$2:$B$51,0))-INDEX('Zone centroid'!$E$2:$E$169,MATCH($A23,'Zone centroid'!$C$2:$C$169,0)))^2)</f>
        <v>47523.992961711447</v>
      </c>
      <c r="AD23">
        <f>SQRT((INDEX('Station centroid'!$E$2:$E$51,MATCH(AD$1,'Station centroid'!$B$2:$B$51,0))-INDEX('Zone centroid'!$D$2:$D$169,MATCH($A23,'Zone centroid'!$C$2:$C$169,0)))^2+(INDEX('Station centroid'!$F$2:$F$51,MATCH(AD$1,'Station centroid'!$B$2:$B$51,0))-INDEX('Zone centroid'!$E$2:$E$169,MATCH($A23,'Zone centroid'!$C$2:$C$169,0)))^2)</f>
        <v>138666.11485948</v>
      </c>
      <c r="AE23">
        <f>SQRT((INDEX('Station centroid'!$E$2:$E$51,MATCH(AE$1,'Station centroid'!$B$2:$B$51,0))-INDEX('Zone centroid'!$D$2:$D$169,MATCH($A23,'Zone centroid'!$C$2:$C$169,0)))^2+(INDEX('Station centroid'!$F$2:$F$51,MATCH(AE$1,'Station centroid'!$B$2:$B$51,0))-INDEX('Zone centroid'!$E$2:$E$169,MATCH($A23,'Zone centroid'!$C$2:$C$169,0)))^2)</f>
        <v>90769.955321766058</v>
      </c>
      <c r="AF23">
        <f>SQRT((INDEX('Station centroid'!$E$2:$E$51,MATCH(AF$1,'Station centroid'!$B$2:$B$51,0))-INDEX('Zone centroid'!$D$2:$D$169,MATCH($A23,'Zone centroid'!$C$2:$C$169,0)))^2+(INDEX('Station centroid'!$F$2:$F$51,MATCH(AF$1,'Station centroid'!$B$2:$B$51,0))-INDEX('Zone centroid'!$E$2:$E$169,MATCH($A23,'Zone centroid'!$C$2:$C$169,0)))^2)</f>
        <v>88218.642654548355</v>
      </c>
      <c r="AG23">
        <f>SQRT((INDEX('Station centroid'!$E$2:$E$51,MATCH(AG$1,'Station centroid'!$B$2:$B$51,0))-INDEX('Zone centroid'!$D$2:$D$169,MATCH($A23,'Zone centroid'!$C$2:$C$169,0)))^2+(INDEX('Station centroid'!$F$2:$F$51,MATCH(AG$1,'Station centroid'!$B$2:$B$51,0))-INDEX('Zone centroid'!$E$2:$E$169,MATCH($A23,'Zone centroid'!$C$2:$C$169,0)))^2)</f>
        <v>64359.550112657707</v>
      </c>
      <c r="AH23">
        <f>SQRT((INDEX('Station centroid'!$E$2:$E$51,MATCH(AH$1,'Station centroid'!$B$2:$B$51,0))-INDEX('Zone centroid'!$D$2:$D$169,MATCH($A23,'Zone centroid'!$C$2:$C$169,0)))^2+(INDEX('Station centroid'!$F$2:$F$51,MATCH(AH$1,'Station centroid'!$B$2:$B$51,0))-INDEX('Zone centroid'!$E$2:$E$169,MATCH($A23,'Zone centroid'!$C$2:$C$169,0)))^2)</f>
        <v>114616.4920210351</v>
      </c>
      <c r="AI23">
        <f>SQRT((INDEX('Station centroid'!$E$2:$E$51,MATCH(AI$1,'Station centroid'!$B$2:$B$51,0))-INDEX('Zone centroid'!$D$2:$D$169,MATCH($A23,'Zone centroid'!$C$2:$C$169,0)))^2+(INDEX('Station centroid'!$F$2:$F$51,MATCH(AI$1,'Station centroid'!$B$2:$B$51,0))-INDEX('Zone centroid'!$E$2:$E$169,MATCH($A23,'Zone centroid'!$C$2:$C$169,0)))^2)</f>
        <v>69220.621868360104</v>
      </c>
      <c r="AJ23">
        <f>SQRT((INDEX('Station centroid'!$E$2:$E$51,MATCH(AJ$1,'Station centroid'!$B$2:$B$51,0))-INDEX('Zone centroid'!$D$2:$D$169,MATCH($A23,'Zone centroid'!$C$2:$C$169,0)))^2+(INDEX('Station centroid'!$F$2:$F$51,MATCH(AJ$1,'Station centroid'!$B$2:$B$51,0))-INDEX('Zone centroid'!$E$2:$E$169,MATCH($A23,'Zone centroid'!$C$2:$C$169,0)))^2)</f>
        <v>66411.469616837247</v>
      </c>
      <c r="AK23">
        <f>SQRT((INDEX('Station centroid'!$E$2:$E$51,MATCH(AK$1,'Station centroid'!$B$2:$B$51,0))-INDEX('Zone centroid'!$D$2:$D$169,MATCH($A23,'Zone centroid'!$C$2:$C$169,0)))^2+(INDEX('Station centroid'!$F$2:$F$51,MATCH(AK$1,'Station centroid'!$B$2:$B$51,0))-INDEX('Zone centroid'!$E$2:$E$169,MATCH($A23,'Zone centroid'!$C$2:$C$169,0)))^2)</f>
        <v>69159.303431606328</v>
      </c>
      <c r="AL23">
        <f>SQRT((INDEX('Station centroid'!$E$2:$E$51,MATCH(AL$1,'Station centroid'!$B$2:$B$51,0))-INDEX('Zone centroid'!$D$2:$D$169,MATCH($A23,'Zone centroid'!$C$2:$C$169,0)))^2+(INDEX('Station centroid'!$F$2:$F$51,MATCH(AL$1,'Station centroid'!$B$2:$B$51,0))-INDEX('Zone centroid'!$E$2:$E$169,MATCH($A23,'Zone centroid'!$C$2:$C$169,0)))^2)</f>
        <v>29976.257399922342</v>
      </c>
      <c r="AM23">
        <f>SQRT((INDEX('Station centroid'!$E$2:$E$51,MATCH(AM$1,'Station centroid'!$B$2:$B$51,0))-INDEX('Zone centroid'!$D$2:$D$169,MATCH($A23,'Zone centroid'!$C$2:$C$169,0)))^2+(INDEX('Station centroid'!$F$2:$F$51,MATCH(AM$1,'Station centroid'!$B$2:$B$51,0))-INDEX('Zone centroid'!$E$2:$E$169,MATCH($A23,'Zone centroid'!$C$2:$C$169,0)))^2)</f>
        <v>86935.823477782207</v>
      </c>
      <c r="AN23">
        <f>SQRT((INDEX('Station centroid'!$E$2:$E$51,MATCH(AN$1,'Station centroid'!$B$2:$B$51,0))-INDEX('Zone centroid'!$D$2:$D$169,MATCH($A23,'Zone centroid'!$C$2:$C$169,0)))^2+(INDEX('Station centroid'!$F$2:$F$51,MATCH(AN$1,'Station centroid'!$B$2:$B$51,0))-INDEX('Zone centroid'!$E$2:$E$169,MATCH($A23,'Zone centroid'!$C$2:$C$169,0)))^2)</f>
        <v>51707.229614424294</v>
      </c>
      <c r="AO23">
        <f>SQRT((INDEX('Station centroid'!$E$2:$E$51,MATCH(AO$1,'Station centroid'!$B$2:$B$51,0))-INDEX('Zone centroid'!$D$2:$D$169,MATCH($A23,'Zone centroid'!$C$2:$C$169,0)))^2+(INDEX('Station centroid'!$F$2:$F$51,MATCH(AO$1,'Station centroid'!$B$2:$B$51,0))-INDEX('Zone centroid'!$E$2:$E$169,MATCH($A23,'Zone centroid'!$C$2:$C$169,0)))^2)</f>
        <v>49948.018983309063</v>
      </c>
      <c r="AP23">
        <f>SQRT((INDEX('Station centroid'!$E$2:$E$51,MATCH(AP$1,'Station centroid'!$B$2:$B$51,0))-INDEX('Zone centroid'!$D$2:$D$169,MATCH($A23,'Zone centroid'!$C$2:$C$169,0)))^2+(INDEX('Station centroid'!$F$2:$F$51,MATCH(AP$1,'Station centroid'!$B$2:$B$51,0))-INDEX('Zone centroid'!$E$2:$E$169,MATCH($A23,'Zone centroid'!$C$2:$C$169,0)))^2)</f>
        <v>54324.476755533484</v>
      </c>
      <c r="AQ23">
        <f>SQRT((INDEX('Station centroid'!$E$2:$E$51,MATCH(AQ$1,'Station centroid'!$B$2:$B$51,0))-INDEX('Zone centroid'!$D$2:$D$169,MATCH($A23,'Zone centroid'!$C$2:$C$169,0)))^2+(INDEX('Station centroid'!$F$2:$F$51,MATCH(AQ$1,'Station centroid'!$B$2:$B$51,0))-INDEX('Zone centroid'!$E$2:$E$169,MATCH($A23,'Zone centroid'!$C$2:$C$169,0)))^2)</f>
        <v>57275.728648391712</v>
      </c>
      <c r="AR23">
        <f>SQRT((INDEX('Station centroid'!$E$2:$E$51,MATCH(AR$1,'Station centroid'!$B$2:$B$51,0))-INDEX('Zone centroid'!$D$2:$D$169,MATCH($A23,'Zone centroid'!$C$2:$C$169,0)))^2+(INDEX('Station centroid'!$F$2:$F$51,MATCH(AR$1,'Station centroid'!$B$2:$B$51,0))-INDEX('Zone centroid'!$E$2:$E$169,MATCH($A23,'Zone centroid'!$C$2:$C$169,0)))^2)</f>
        <v>37333.563533662295</v>
      </c>
      <c r="AS23">
        <f>SQRT((INDEX('Station centroid'!$E$2:$E$51,MATCH(AS$1,'Station centroid'!$B$2:$B$51,0))-INDEX('Zone centroid'!$D$2:$D$169,MATCH($A23,'Zone centroid'!$C$2:$C$169,0)))^2+(INDEX('Station centroid'!$F$2:$F$51,MATCH(AS$1,'Station centroid'!$B$2:$B$51,0))-INDEX('Zone centroid'!$E$2:$E$169,MATCH($A23,'Zone centroid'!$C$2:$C$169,0)))^2)</f>
        <v>126263.97115756698</v>
      </c>
      <c r="AT23">
        <f>SQRT((INDEX('Station centroid'!$E$2:$E$51,MATCH(AT$1,'Station centroid'!$B$2:$B$51,0))-INDEX('Zone centroid'!$D$2:$D$169,MATCH($A23,'Zone centroid'!$C$2:$C$169,0)))^2+(INDEX('Station centroid'!$F$2:$F$51,MATCH(AT$1,'Station centroid'!$B$2:$B$51,0))-INDEX('Zone centroid'!$E$2:$E$169,MATCH($A23,'Zone centroid'!$C$2:$C$169,0)))^2)</f>
        <v>108200.42329456063</v>
      </c>
      <c r="AU23">
        <f>SQRT((INDEX('Station centroid'!$E$2:$E$51,MATCH(AU$1,'Station centroid'!$B$2:$B$51,0))-INDEX('Zone centroid'!$D$2:$D$169,MATCH($A23,'Zone centroid'!$C$2:$C$169,0)))^2+(INDEX('Station centroid'!$F$2:$F$51,MATCH(AU$1,'Station centroid'!$B$2:$B$51,0))-INDEX('Zone centroid'!$E$2:$E$169,MATCH($A23,'Zone centroid'!$C$2:$C$169,0)))^2)</f>
        <v>2110.256367008536</v>
      </c>
      <c r="AV23">
        <f>SQRT((INDEX('Station centroid'!$E$2:$E$51,MATCH(AV$1,'Station centroid'!$B$2:$B$51,0))-INDEX('Zone centroid'!$D$2:$D$169,MATCH($A23,'Zone centroid'!$C$2:$C$169,0)))^2+(INDEX('Station centroid'!$F$2:$F$51,MATCH(AV$1,'Station centroid'!$B$2:$B$51,0))-INDEX('Zone centroid'!$E$2:$E$169,MATCH($A23,'Zone centroid'!$C$2:$C$169,0)))^2)</f>
        <v>10226.732911052282</v>
      </c>
      <c r="AW23">
        <f>SQRT((INDEX('Station centroid'!$E$2:$E$51,MATCH(AW$1,'Station centroid'!$B$2:$B$51,0))-INDEX('Zone centroid'!$D$2:$D$169,MATCH($A23,'Zone centroid'!$C$2:$C$169,0)))^2+(INDEX('Station centroid'!$F$2:$F$51,MATCH(AW$1,'Station centroid'!$B$2:$B$51,0))-INDEX('Zone centroid'!$E$2:$E$169,MATCH($A23,'Zone centroid'!$C$2:$C$169,0)))^2)</f>
        <v>17944.997928436751</v>
      </c>
      <c r="AX23">
        <f>SQRT((INDEX('Station centroid'!$E$2:$E$51,MATCH(AX$1,'Station centroid'!$B$2:$B$51,0))-INDEX('Zone centroid'!$D$2:$D$169,MATCH($A23,'Zone centroid'!$C$2:$C$169,0)))^2+(INDEX('Station centroid'!$F$2:$F$51,MATCH(AX$1,'Station centroid'!$B$2:$B$51,0))-INDEX('Zone centroid'!$E$2:$E$169,MATCH($A23,'Zone centroid'!$C$2:$C$169,0)))^2)</f>
        <v>33935.517523463554</v>
      </c>
      <c r="AY23">
        <f>SQRT((INDEX('Station centroid'!$E$2:$E$51,MATCH(AY$1,'Station centroid'!$B$2:$B$51,0))-INDEX('Zone centroid'!$D$2:$D$169,MATCH($A23,'Zone centroid'!$C$2:$C$169,0)))^2+(INDEX('Station centroid'!$F$2:$F$51,MATCH(AY$1,'Station centroid'!$B$2:$B$51,0))-INDEX('Zone centroid'!$E$2:$E$169,MATCH($A23,'Zone centroid'!$C$2:$C$169,0)))^2)</f>
        <v>646119.7632792237</v>
      </c>
    </row>
    <row r="24" spans="1:51" x14ac:dyDescent="0.3">
      <c r="A24">
        <v>531</v>
      </c>
      <c r="B24">
        <f>SQRT((INDEX('Station centroid'!$E$2:$E$51,MATCH(B$1,'Station centroid'!$B$2:$B$51,0))-INDEX('Zone centroid'!$D$2:$D$169,MATCH($A24,'Zone centroid'!$C$2:$C$169,0)))^2+(INDEX('Station centroid'!$F$2:$F$51,MATCH(B$1,'Station centroid'!$B$2:$B$51,0))-INDEX('Zone centroid'!$E$2:$E$169,MATCH($A24,'Zone centroid'!$C$2:$C$169,0)))^2)</f>
        <v>63052.141742311142</v>
      </c>
      <c r="C24">
        <f>SQRT((INDEX('Station centroid'!$E$2:$E$51,MATCH(C$1,'Station centroid'!$B$2:$B$51,0))-INDEX('Zone centroid'!$D$2:$D$169,MATCH($A24,'Zone centroid'!$C$2:$C$169,0)))^2+(INDEX('Station centroid'!$F$2:$F$51,MATCH(C$1,'Station centroid'!$B$2:$B$51,0))-INDEX('Zone centroid'!$E$2:$E$169,MATCH($A24,'Zone centroid'!$C$2:$C$169,0)))^2)</f>
        <v>93824.945356526572</v>
      </c>
      <c r="D24">
        <f>SQRT((INDEX('Station centroid'!$E$2:$E$51,MATCH(D$1,'Station centroid'!$B$2:$B$51,0))-INDEX('Zone centroid'!$D$2:$D$169,MATCH($A24,'Zone centroid'!$C$2:$C$169,0)))^2+(INDEX('Station centroid'!$F$2:$F$51,MATCH(D$1,'Station centroid'!$B$2:$B$51,0))-INDEX('Zone centroid'!$E$2:$E$169,MATCH($A24,'Zone centroid'!$C$2:$C$169,0)))^2)</f>
        <v>142033.57790171483</v>
      </c>
      <c r="E24">
        <f>SQRT((INDEX('Station centroid'!$E$2:$E$51,MATCH(E$1,'Station centroid'!$B$2:$B$51,0))-INDEX('Zone centroid'!$D$2:$D$169,MATCH($A24,'Zone centroid'!$C$2:$C$169,0)))^2+(INDEX('Station centroid'!$F$2:$F$51,MATCH(E$1,'Station centroid'!$B$2:$B$51,0))-INDEX('Zone centroid'!$E$2:$E$169,MATCH($A24,'Zone centroid'!$C$2:$C$169,0)))^2)</f>
        <v>71950.632816670914</v>
      </c>
      <c r="F24">
        <f>SQRT((INDEX('Station centroid'!$E$2:$E$51,MATCH(F$1,'Station centroid'!$B$2:$B$51,0))-INDEX('Zone centroid'!$D$2:$D$169,MATCH($A24,'Zone centroid'!$C$2:$C$169,0)))^2+(INDEX('Station centroid'!$F$2:$F$51,MATCH(F$1,'Station centroid'!$B$2:$B$51,0))-INDEX('Zone centroid'!$E$2:$E$169,MATCH($A24,'Zone centroid'!$C$2:$C$169,0)))^2)</f>
        <v>65237.946095532505</v>
      </c>
      <c r="G24">
        <f>SQRT((INDEX('Station centroid'!$E$2:$E$51,MATCH(G$1,'Station centroid'!$B$2:$B$51,0))-INDEX('Zone centroid'!$D$2:$D$169,MATCH($A24,'Zone centroid'!$C$2:$C$169,0)))^2+(INDEX('Station centroid'!$F$2:$F$51,MATCH(G$1,'Station centroid'!$B$2:$B$51,0))-INDEX('Zone centroid'!$E$2:$E$169,MATCH($A24,'Zone centroid'!$C$2:$C$169,0)))^2)</f>
        <v>647220.64773692132</v>
      </c>
      <c r="H24">
        <f>SQRT((INDEX('Station centroid'!$E$2:$E$51,MATCH(H$1,'Station centroid'!$B$2:$B$51,0))-INDEX('Zone centroid'!$D$2:$D$169,MATCH($A24,'Zone centroid'!$C$2:$C$169,0)))^2+(INDEX('Station centroid'!$F$2:$F$51,MATCH(H$1,'Station centroid'!$B$2:$B$51,0))-INDEX('Zone centroid'!$E$2:$E$169,MATCH($A24,'Zone centroid'!$C$2:$C$169,0)))^2)</f>
        <v>42137.679690334182</v>
      </c>
      <c r="I24">
        <f>SQRT((INDEX('Station centroid'!$E$2:$E$51,MATCH(I$1,'Station centroid'!$B$2:$B$51,0))-INDEX('Zone centroid'!$D$2:$D$169,MATCH($A24,'Zone centroid'!$C$2:$C$169,0)))^2+(INDEX('Station centroid'!$F$2:$F$51,MATCH(I$1,'Station centroid'!$B$2:$B$51,0))-INDEX('Zone centroid'!$E$2:$E$169,MATCH($A24,'Zone centroid'!$C$2:$C$169,0)))^2)</f>
        <v>44597.711727326299</v>
      </c>
      <c r="J24">
        <f>SQRT((INDEX('Station centroid'!$E$2:$E$51,MATCH(J$1,'Station centroid'!$B$2:$B$51,0))-INDEX('Zone centroid'!$D$2:$D$169,MATCH($A24,'Zone centroid'!$C$2:$C$169,0)))^2+(INDEX('Station centroid'!$F$2:$F$51,MATCH(J$1,'Station centroid'!$B$2:$B$51,0))-INDEX('Zone centroid'!$E$2:$E$169,MATCH($A24,'Zone centroid'!$C$2:$C$169,0)))^2)</f>
        <v>647220.64773692132</v>
      </c>
      <c r="K24">
        <f>SQRT((INDEX('Station centroid'!$E$2:$E$51,MATCH(K$1,'Station centroid'!$B$2:$B$51,0))-INDEX('Zone centroid'!$D$2:$D$169,MATCH($A24,'Zone centroid'!$C$2:$C$169,0)))^2+(INDEX('Station centroid'!$F$2:$F$51,MATCH(K$1,'Station centroid'!$B$2:$B$51,0))-INDEX('Zone centroid'!$E$2:$E$169,MATCH($A24,'Zone centroid'!$C$2:$C$169,0)))^2)</f>
        <v>90773.618758776487</v>
      </c>
      <c r="L24">
        <f>SQRT((INDEX('Station centroid'!$E$2:$E$51,MATCH(L$1,'Station centroid'!$B$2:$B$51,0))-INDEX('Zone centroid'!$D$2:$D$169,MATCH($A24,'Zone centroid'!$C$2:$C$169,0)))^2+(INDEX('Station centroid'!$F$2:$F$51,MATCH(L$1,'Station centroid'!$B$2:$B$51,0))-INDEX('Zone centroid'!$E$2:$E$169,MATCH($A24,'Zone centroid'!$C$2:$C$169,0)))^2)</f>
        <v>50176.296636419851</v>
      </c>
      <c r="M24">
        <f>SQRT((INDEX('Station centroid'!$E$2:$E$51,MATCH(M$1,'Station centroid'!$B$2:$B$51,0))-INDEX('Zone centroid'!$D$2:$D$169,MATCH($A24,'Zone centroid'!$C$2:$C$169,0)))^2+(INDEX('Station centroid'!$F$2:$F$51,MATCH(M$1,'Station centroid'!$B$2:$B$51,0))-INDEX('Zone centroid'!$E$2:$E$169,MATCH($A24,'Zone centroid'!$C$2:$C$169,0)))^2)</f>
        <v>53175.394887389433</v>
      </c>
      <c r="N24">
        <f>SQRT((INDEX('Station centroid'!$E$2:$E$51,MATCH(N$1,'Station centroid'!$B$2:$B$51,0))-INDEX('Zone centroid'!$D$2:$D$169,MATCH($A24,'Zone centroid'!$C$2:$C$169,0)))^2+(INDEX('Station centroid'!$F$2:$F$51,MATCH(N$1,'Station centroid'!$B$2:$B$51,0))-INDEX('Zone centroid'!$E$2:$E$169,MATCH($A24,'Zone centroid'!$C$2:$C$169,0)))^2)</f>
        <v>70477.276742167058</v>
      </c>
      <c r="O24">
        <f>SQRT((INDEX('Station centroid'!$E$2:$E$51,MATCH(O$1,'Station centroid'!$B$2:$B$51,0))-INDEX('Zone centroid'!$D$2:$D$169,MATCH($A24,'Zone centroid'!$C$2:$C$169,0)))^2+(INDEX('Station centroid'!$F$2:$F$51,MATCH(O$1,'Station centroid'!$B$2:$B$51,0))-INDEX('Zone centroid'!$E$2:$E$169,MATCH($A24,'Zone centroid'!$C$2:$C$169,0)))^2)</f>
        <v>94447.003334107954</v>
      </c>
      <c r="P24">
        <f>SQRT((INDEX('Station centroid'!$E$2:$E$51,MATCH(P$1,'Station centroid'!$B$2:$B$51,0))-INDEX('Zone centroid'!$D$2:$D$169,MATCH($A24,'Zone centroid'!$C$2:$C$169,0)))^2+(INDEX('Station centroid'!$F$2:$F$51,MATCH(P$1,'Station centroid'!$B$2:$B$51,0))-INDEX('Zone centroid'!$E$2:$E$169,MATCH($A24,'Zone centroid'!$C$2:$C$169,0)))^2)</f>
        <v>96756.763368480868</v>
      </c>
      <c r="Q24">
        <f>SQRT((INDEX('Station centroid'!$E$2:$E$51,MATCH(Q$1,'Station centroid'!$B$2:$B$51,0))-INDEX('Zone centroid'!$D$2:$D$169,MATCH($A24,'Zone centroid'!$C$2:$C$169,0)))^2+(INDEX('Station centroid'!$F$2:$F$51,MATCH(Q$1,'Station centroid'!$B$2:$B$51,0))-INDEX('Zone centroid'!$E$2:$E$169,MATCH($A24,'Zone centroid'!$C$2:$C$169,0)))^2)</f>
        <v>81377.944517937445</v>
      </c>
      <c r="R24">
        <f>SQRT((INDEX('Station centroid'!$E$2:$E$51,MATCH(R$1,'Station centroid'!$B$2:$B$51,0))-INDEX('Zone centroid'!$D$2:$D$169,MATCH($A24,'Zone centroid'!$C$2:$C$169,0)))^2+(INDEX('Station centroid'!$F$2:$F$51,MATCH(R$1,'Station centroid'!$B$2:$B$51,0))-INDEX('Zone centroid'!$E$2:$E$169,MATCH($A24,'Zone centroid'!$C$2:$C$169,0)))^2)</f>
        <v>78543.878243285755</v>
      </c>
      <c r="S24">
        <f>SQRT((INDEX('Station centroid'!$E$2:$E$51,MATCH(S$1,'Station centroid'!$B$2:$B$51,0))-INDEX('Zone centroid'!$D$2:$D$169,MATCH($A24,'Zone centroid'!$C$2:$C$169,0)))^2+(INDEX('Station centroid'!$F$2:$F$51,MATCH(S$1,'Station centroid'!$B$2:$B$51,0))-INDEX('Zone centroid'!$E$2:$E$169,MATCH($A24,'Zone centroid'!$C$2:$C$169,0)))^2)</f>
        <v>75233.289678878238</v>
      </c>
      <c r="T24">
        <f>SQRT((INDEX('Station centroid'!$E$2:$E$51,MATCH(T$1,'Station centroid'!$B$2:$B$51,0))-INDEX('Zone centroid'!$D$2:$D$169,MATCH($A24,'Zone centroid'!$C$2:$C$169,0)))^2+(INDEX('Station centroid'!$F$2:$F$51,MATCH(T$1,'Station centroid'!$B$2:$B$51,0))-INDEX('Zone centroid'!$E$2:$E$169,MATCH($A24,'Zone centroid'!$C$2:$C$169,0)))^2)</f>
        <v>68202.899395521265</v>
      </c>
      <c r="U24">
        <f>SQRT((INDEX('Station centroid'!$E$2:$E$51,MATCH(U$1,'Station centroid'!$B$2:$B$51,0))-INDEX('Zone centroid'!$D$2:$D$169,MATCH($A24,'Zone centroid'!$C$2:$C$169,0)))^2+(INDEX('Station centroid'!$F$2:$F$51,MATCH(U$1,'Station centroid'!$B$2:$B$51,0))-INDEX('Zone centroid'!$E$2:$E$169,MATCH($A24,'Zone centroid'!$C$2:$C$169,0)))^2)</f>
        <v>66655.57086220471</v>
      </c>
      <c r="V24">
        <f>SQRT((INDEX('Station centroid'!$E$2:$E$51,MATCH(V$1,'Station centroid'!$B$2:$B$51,0))-INDEX('Zone centroid'!$D$2:$D$169,MATCH($A24,'Zone centroid'!$C$2:$C$169,0)))^2+(INDEX('Station centroid'!$F$2:$F$51,MATCH(V$1,'Station centroid'!$B$2:$B$51,0))-INDEX('Zone centroid'!$E$2:$E$169,MATCH($A24,'Zone centroid'!$C$2:$C$169,0)))^2)</f>
        <v>62934.367141660412</v>
      </c>
      <c r="W24">
        <f>SQRT((INDEX('Station centroid'!$E$2:$E$51,MATCH(W$1,'Station centroid'!$B$2:$B$51,0))-INDEX('Zone centroid'!$D$2:$D$169,MATCH($A24,'Zone centroid'!$C$2:$C$169,0)))^2+(INDEX('Station centroid'!$F$2:$F$51,MATCH(W$1,'Station centroid'!$B$2:$B$51,0))-INDEX('Zone centroid'!$E$2:$E$169,MATCH($A24,'Zone centroid'!$C$2:$C$169,0)))^2)</f>
        <v>77939.463988919044</v>
      </c>
      <c r="X24">
        <f>SQRT((INDEX('Station centroid'!$E$2:$E$51,MATCH(X$1,'Station centroid'!$B$2:$B$51,0))-INDEX('Zone centroid'!$D$2:$D$169,MATCH($A24,'Zone centroid'!$C$2:$C$169,0)))^2+(INDEX('Station centroid'!$F$2:$F$51,MATCH(X$1,'Station centroid'!$B$2:$B$51,0))-INDEX('Zone centroid'!$E$2:$E$169,MATCH($A24,'Zone centroid'!$C$2:$C$169,0)))^2)</f>
        <v>60153.071757994992</v>
      </c>
      <c r="Y24">
        <f>SQRT((INDEX('Station centroid'!$E$2:$E$51,MATCH(Y$1,'Station centroid'!$B$2:$B$51,0))-INDEX('Zone centroid'!$D$2:$D$169,MATCH($A24,'Zone centroid'!$C$2:$C$169,0)))^2+(INDEX('Station centroid'!$F$2:$F$51,MATCH(Y$1,'Station centroid'!$B$2:$B$51,0))-INDEX('Zone centroid'!$E$2:$E$169,MATCH($A24,'Zone centroid'!$C$2:$C$169,0)))^2)</f>
        <v>58145.758684619519</v>
      </c>
      <c r="Z24">
        <f>SQRT((INDEX('Station centroid'!$E$2:$E$51,MATCH(Z$1,'Station centroid'!$B$2:$B$51,0))-INDEX('Zone centroid'!$D$2:$D$169,MATCH($A24,'Zone centroid'!$C$2:$C$169,0)))^2+(INDEX('Station centroid'!$F$2:$F$51,MATCH(Z$1,'Station centroid'!$B$2:$B$51,0))-INDEX('Zone centroid'!$E$2:$E$169,MATCH($A24,'Zone centroid'!$C$2:$C$169,0)))^2)</f>
        <v>37350.736110418205</v>
      </c>
      <c r="AA24">
        <f>SQRT((INDEX('Station centroid'!$E$2:$E$51,MATCH(AA$1,'Station centroid'!$B$2:$B$51,0))-INDEX('Zone centroid'!$D$2:$D$169,MATCH($A24,'Zone centroid'!$C$2:$C$169,0)))^2+(INDEX('Station centroid'!$F$2:$F$51,MATCH(AA$1,'Station centroid'!$B$2:$B$51,0))-INDEX('Zone centroid'!$E$2:$E$169,MATCH($A24,'Zone centroid'!$C$2:$C$169,0)))^2)</f>
        <v>65542.881540371716</v>
      </c>
      <c r="AB24">
        <f>SQRT((INDEX('Station centroid'!$E$2:$E$51,MATCH(AB$1,'Station centroid'!$B$2:$B$51,0))-INDEX('Zone centroid'!$D$2:$D$169,MATCH($A24,'Zone centroid'!$C$2:$C$169,0)))^2+(INDEX('Station centroid'!$F$2:$F$51,MATCH(AB$1,'Station centroid'!$B$2:$B$51,0))-INDEX('Zone centroid'!$E$2:$E$169,MATCH($A24,'Zone centroid'!$C$2:$C$169,0)))^2)</f>
        <v>647220.64773692132</v>
      </c>
      <c r="AC24">
        <f>SQRT((INDEX('Station centroid'!$E$2:$E$51,MATCH(AC$1,'Station centroid'!$B$2:$B$51,0))-INDEX('Zone centroid'!$D$2:$D$169,MATCH($A24,'Zone centroid'!$C$2:$C$169,0)))^2+(INDEX('Station centroid'!$F$2:$F$51,MATCH(AC$1,'Station centroid'!$B$2:$B$51,0))-INDEX('Zone centroid'!$E$2:$E$169,MATCH($A24,'Zone centroid'!$C$2:$C$169,0)))^2)</f>
        <v>48669.151787809067</v>
      </c>
      <c r="AD24">
        <f>SQRT((INDEX('Station centroid'!$E$2:$E$51,MATCH(AD$1,'Station centroid'!$B$2:$B$51,0))-INDEX('Zone centroid'!$D$2:$D$169,MATCH($A24,'Zone centroid'!$C$2:$C$169,0)))^2+(INDEX('Station centroid'!$F$2:$F$51,MATCH(AD$1,'Station centroid'!$B$2:$B$51,0))-INDEX('Zone centroid'!$E$2:$E$169,MATCH($A24,'Zone centroid'!$C$2:$C$169,0)))^2)</f>
        <v>138480.05822291705</v>
      </c>
      <c r="AE24">
        <f>SQRT((INDEX('Station centroid'!$E$2:$E$51,MATCH(AE$1,'Station centroid'!$B$2:$B$51,0))-INDEX('Zone centroid'!$D$2:$D$169,MATCH($A24,'Zone centroid'!$C$2:$C$169,0)))^2+(INDEX('Station centroid'!$F$2:$F$51,MATCH(AE$1,'Station centroid'!$B$2:$B$51,0))-INDEX('Zone centroid'!$E$2:$E$169,MATCH($A24,'Zone centroid'!$C$2:$C$169,0)))^2)</f>
        <v>89186.071284340171</v>
      </c>
      <c r="AF24">
        <f>SQRT((INDEX('Station centroid'!$E$2:$E$51,MATCH(AF$1,'Station centroid'!$B$2:$B$51,0))-INDEX('Zone centroid'!$D$2:$D$169,MATCH($A24,'Zone centroid'!$C$2:$C$169,0)))^2+(INDEX('Station centroid'!$F$2:$F$51,MATCH(AF$1,'Station centroid'!$B$2:$B$51,0))-INDEX('Zone centroid'!$E$2:$E$169,MATCH($A24,'Zone centroid'!$C$2:$C$169,0)))^2)</f>
        <v>86635.119819221683</v>
      </c>
      <c r="AG24">
        <f>SQRT((INDEX('Station centroid'!$E$2:$E$51,MATCH(AG$1,'Station centroid'!$B$2:$B$51,0))-INDEX('Zone centroid'!$D$2:$D$169,MATCH($A24,'Zone centroid'!$C$2:$C$169,0)))^2+(INDEX('Station centroid'!$F$2:$F$51,MATCH(AG$1,'Station centroid'!$B$2:$B$51,0))-INDEX('Zone centroid'!$E$2:$E$169,MATCH($A24,'Zone centroid'!$C$2:$C$169,0)))^2)</f>
        <v>63049.180034983001</v>
      </c>
      <c r="AH24">
        <f>SQRT((INDEX('Station centroid'!$E$2:$E$51,MATCH(AH$1,'Station centroid'!$B$2:$B$51,0))-INDEX('Zone centroid'!$D$2:$D$169,MATCH($A24,'Zone centroid'!$C$2:$C$169,0)))^2+(INDEX('Station centroid'!$F$2:$F$51,MATCH(AH$1,'Station centroid'!$B$2:$B$51,0))-INDEX('Zone centroid'!$E$2:$E$169,MATCH($A24,'Zone centroid'!$C$2:$C$169,0)))^2)</f>
        <v>114053.44051894271</v>
      </c>
      <c r="AI24">
        <f>SQRT((INDEX('Station centroid'!$E$2:$E$51,MATCH(AI$1,'Station centroid'!$B$2:$B$51,0))-INDEX('Zone centroid'!$D$2:$D$169,MATCH($A24,'Zone centroid'!$C$2:$C$169,0)))^2+(INDEX('Station centroid'!$F$2:$F$51,MATCH(AI$1,'Station centroid'!$B$2:$B$51,0))-INDEX('Zone centroid'!$E$2:$E$169,MATCH($A24,'Zone centroid'!$C$2:$C$169,0)))^2)</f>
        <v>67730.93743809023</v>
      </c>
      <c r="AJ24">
        <f>SQRT((INDEX('Station centroid'!$E$2:$E$51,MATCH(AJ$1,'Station centroid'!$B$2:$B$51,0))-INDEX('Zone centroid'!$D$2:$D$169,MATCH($A24,'Zone centroid'!$C$2:$C$169,0)))^2+(INDEX('Station centroid'!$F$2:$F$51,MATCH(AJ$1,'Station centroid'!$B$2:$B$51,0))-INDEX('Zone centroid'!$E$2:$E$169,MATCH($A24,'Zone centroid'!$C$2:$C$169,0)))^2)</f>
        <v>65020.542807547339</v>
      </c>
      <c r="AK24">
        <f>SQRT((INDEX('Station centroid'!$E$2:$E$51,MATCH(AK$1,'Station centroid'!$B$2:$B$51,0))-INDEX('Zone centroid'!$D$2:$D$169,MATCH($A24,'Zone centroid'!$C$2:$C$169,0)))^2+(INDEX('Station centroid'!$F$2:$F$51,MATCH(AK$1,'Station centroid'!$B$2:$B$51,0))-INDEX('Zone centroid'!$E$2:$E$169,MATCH($A24,'Zone centroid'!$C$2:$C$169,0)))^2)</f>
        <v>67601.097092022072</v>
      </c>
      <c r="AL24">
        <f>SQRT((INDEX('Station centroid'!$E$2:$E$51,MATCH(AL$1,'Station centroid'!$B$2:$B$51,0))-INDEX('Zone centroid'!$D$2:$D$169,MATCH($A24,'Zone centroid'!$C$2:$C$169,0)))^2+(INDEX('Station centroid'!$F$2:$F$51,MATCH(AL$1,'Station centroid'!$B$2:$B$51,0))-INDEX('Zone centroid'!$E$2:$E$169,MATCH($A24,'Zone centroid'!$C$2:$C$169,0)))^2)</f>
        <v>30616.207560480099</v>
      </c>
      <c r="AM24">
        <f>SQRT((INDEX('Station centroid'!$E$2:$E$51,MATCH(AM$1,'Station centroid'!$B$2:$B$51,0))-INDEX('Zone centroid'!$D$2:$D$169,MATCH($A24,'Zone centroid'!$C$2:$C$169,0)))^2+(INDEX('Station centroid'!$F$2:$F$51,MATCH(AM$1,'Station centroid'!$B$2:$B$51,0))-INDEX('Zone centroid'!$E$2:$E$169,MATCH($A24,'Zone centroid'!$C$2:$C$169,0)))^2)</f>
        <v>85359.776337102172</v>
      </c>
      <c r="AN24">
        <f>SQRT((INDEX('Station centroid'!$E$2:$E$51,MATCH(AN$1,'Station centroid'!$B$2:$B$51,0))-INDEX('Zone centroid'!$D$2:$D$169,MATCH($A24,'Zone centroid'!$C$2:$C$169,0)))^2+(INDEX('Station centroid'!$F$2:$F$51,MATCH(AN$1,'Station centroid'!$B$2:$B$51,0))-INDEX('Zone centroid'!$E$2:$E$169,MATCH($A24,'Zone centroid'!$C$2:$C$169,0)))^2)</f>
        <v>50231.0485440907</v>
      </c>
      <c r="AO24">
        <f>SQRT((INDEX('Station centroid'!$E$2:$E$51,MATCH(AO$1,'Station centroid'!$B$2:$B$51,0))-INDEX('Zone centroid'!$D$2:$D$169,MATCH($A24,'Zone centroid'!$C$2:$C$169,0)))^2+(INDEX('Station centroid'!$F$2:$F$51,MATCH(AO$1,'Station centroid'!$B$2:$B$51,0))-INDEX('Zone centroid'!$E$2:$E$169,MATCH($A24,'Zone centroid'!$C$2:$C$169,0)))^2)</f>
        <v>48524.370403509645</v>
      </c>
      <c r="AP24">
        <f>SQRT((INDEX('Station centroid'!$E$2:$E$51,MATCH(AP$1,'Station centroid'!$B$2:$B$51,0))-INDEX('Zone centroid'!$D$2:$D$169,MATCH($A24,'Zone centroid'!$C$2:$C$169,0)))^2+(INDEX('Station centroid'!$F$2:$F$51,MATCH(AP$1,'Station centroid'!$B$2:$B$51,0))-INDEX('Zone centroid'!$E$2:$E$169,MATCH($A24,'Zone centroid'!$C$2:$C$169,0)))^2)</f>
        <v>52763.830246320234</v>
      </c>
      <c r="AQ24">
        <f>SQRT((INDEX('Station centroid'!$E$2:$E$51,MATCH(AQ$1,'Station centroid'!$B$2:$B$51,0))-INDEX('Zone centroid'!$D$2:$D$169,MATCH($A24,'Zone centroid'!$C$2:$C$169,0)))^2+(INDEX('Station centroid'!$F$2:$F$51,MATCH(AQ$1,'Station centroid'!$B$2:$B$51,0))-INDEX('Zone centroid'!$E$2:$E$169,MATCH($A24,'Zone centroid'!$C$2:$C$169,0)))^2)</f>
        <v>57143.429570023181</v>
      </c>
      <c r="AR24">
        <f>SQRT((INDEX('Station centroid'!$E$2:$E$51,MATCH(AR$1,'Station centroid'!$B$2:$B$51,0))-INDEX('Zone centroid'!$D$2:$D$169,MATCH($A24,'Zone centroid'!$C$2:$C$169,0)))^2+(INDEX('Station centroid'!$F$2:$F$51,MATCH(AR$1,'Station centroid'!$B$2:$B$51,0))-INDEX('Zone centroid'!$E$2:$E$169,MATCH($A24,'Zone centroid'!$C$2:$C$169,0)))^2)</f>
        <v>36778.132035246148</v>
      </c>
      <c r="AS24">
        <f>SQRT((INDEX('Station centroid'!$E$2:$E$51,MATCH(AS$1,'Station centroid'!$B$2:$B$51,0))-INDEX('Zone centroid'!$D$2:$D$169,MATCH($A24,'Zone centroid'!$C$2:$C$169,0)))^2+(INDEX('Station centroid'!$F$2:$F$51,MATCH(AS$1,'Station centroid'!$B$2:$B$51,0))-INDEX('Zone centroid'!$E$2:$E$169,MATCH($A24,'Zone centroid'!$C$2:$C$169,0)))^2)</f>
        <v>125821.95748198684</v>
      </c>
      <c r="AT24">
        <f>SQRT((INDEX('Station centroid'!$E$2:$E$51,MATCH(AT$1,'Station centroid'!$B$2:$B$51,0))-INDEX('Zone centroid'!$D$2:$D$169,MATCH($A24,'Zone centroid'!$C$2:$C$169,0)))^2+(INDEX('Station centroid'!$F$2:$F$51,MATCH(AT$1,'Station centroid'!$B$2:$B$51,0))-INDEX('Zone centroid'!$E$2:$E$169,MATCH($A24,'Zone centroid'!$C$2:$C$169,0)))^2)</f>
        <v>107474.64357420357</v>
      </c>
      <c r="AU24">
        <f>SQRT((INDEX('Station centroid'!$E$2:$E$51,MATCH(AU$1,'Station centroid'!$B$2:$B$51,0))-INDEX('Zone centroid'!$D$2:$D$169,MATCH($A24,'Zone centroid'!$C$2:$C$169,0)))^2+(INDEX('Station centroid'!$F$2:$F$51,MATCH(AU$1,'Station centroid'!$B$2:$B$51,0))-INDEX('Zone centroid'!$E$2:$E$169,MATCH($A24,'Zone centroid'!$C$2:$C$169,0)))^2)</f>
        <v>792.57313511121265</v>
      </c>
      <c r="AV24">
        <f>SQRT((INDEX('Station centroid'!$E$2:$E$51,MATCH(AV$1,'Station centroid'!$B$2:$B$51,0))-INDEX('Zone centroid'!$D$2:$D$169,MATCH($A24,'Zone centroid'!$C$2:$C$169,0)))^2+(INDEX('Station centroid'!$F$2:$F$51,MATCH(AV$1,'Station centroid'!$B$2:$B$51,0))-INDEX('Zone centroid'!$E$2:$E$169,MATCH($A24,'Zone centroid'!$C$2:$C$169,0)))^2)</f>
        <v>9803.1255339304826</v>
      </c>
      <c r="AW24">
        <f>SQRT((INDEX('Station centroid'!$E$2:$E$51,MATCH(AW$1,'Station centroid'!$B$2:$B$51,0))-INDEX('Zone centroid'!$D$2:$D$169,MATCH($A24,'Zone centroid'!$C$2:$C$169,0)))^2+(INDEX('Station centroid'!$F$2:$F$51,MATCH(AW$1,'Station centroid'!$B$2:$B$51,0))-INDEX('Zone centroid'!$E$2:$E$169,MATCH($A24,'Zone centroid'!$C$2:$C$169,0)))^2)</f>
        <v>17594.71580593444</v>
      </c>
      <c r="AX24">
        <f>SQRT((INDEX('Station centroid'!$E$2:$E$51,MATCH(AX$1,'Station centroid'!$B$2:$B$51,0))-INDEX('Zone centroid'!$D$2:$D$169,MATCH($A24,'Zone centroid'!$C$2:$C$169,0)))^2+(INDEX('Station centroid'!$F$2:$F$51,MATCH(AX$1,'Station centroid'!$B$2:$B$51,0))-INDEX('Zone centroid'!$E$2:$E$169,MATCH($A24,'Zone centroid'!$C$2:$C$169,0)))^2)</f>
        <v>33671.042009793848</v>
      </c>
      <c r="AY24">
        <f>SQRT((INDEX('Station centroid'!$E$2:$E$51,MATCH(AY$1,'Station centroid'!$B$2:$B$51,0))-INDEX('Zone centroid'!$D$2:$D$169,MATCH($A24,'Zone centroid'!$C$2:$C$169,0)))^2+(INDEX('Station centroid'!$F$2:$F$51,MATCH(AY$1,'Station centroid'!$B$2:$B$51,0))-INDEX('Zone centroid'!$E$2:$E$169,MATCH($A24,'Zone centroid'!$C$2:$C$169,0)))^2)</f>
        <v>647220.64773692132</v>
      </c>
    </row>
    <row r="25" spans="1:51" x14ac:dyDescent="0.3">
      <c r="A25">
        <v>532</v>
      </c>
      <c r="B25">
        <f>SQRT((INDEX('Station centroid'!$E$2:$E$51,MATCH(B$1,'Station centroid'!$B$2:$B$51,0))-INDEX('Zone centroid'!$D$2:$D$169,MATCH($A25,'Zone centroid'!$C$2:$C$169,0)))^2+(INDEX('Station centroid'!$F$2:$F$51,MATCH(B$1,'Station centroid'!$B$2:$B$51,0))-INDEX('Zone centroid'!$E$2:$E$169,MATCH($A25,'Zone centroid'!$C$2:$C$169,0)))^2)</f>
        <v>62794.122959019776</v>
      </c>
      <c r="C25">
        <f>SQRT((INDEX('Station centroid'!$E$2:$E$51,MATCH(C$1,'Station centroid'!$B$2:$B$51,0))-INDEX('Zone centroid'!$D$2:$D$169,MATCH($A25,'Zone centroid'!$C$2:$C$169,0)))^2+(INDEX('Station centroid'!$F$2:$F$51,MATCH(C$1,'Station centroid'!$B$2:$B$51,0))-INDEX('Zone centroid'!$E$2:$E$169,MATCH($A25,'Zone centroid'!$C$2:$C$169,0)))^2)</f>
        <v>93705.274249826514</v>
      </c>
      <c r="D25">
        <f>SQRT((INDEX('Station centroid'!$E$2:$E$51,MATCH(D$1,'Station centroid'!$B$2:$B$51,0))-INDEX('Zone centroid'!$D$2:$D$169,MATCH($A25,'Zone centroid'!$C$2:$C$169,0)))^2+(INDEX('Station centroid'!$F$2:$F$51,MATCH(D$1,'Station centroid'!$B$2:$B$51,0))-INDEX('Zone centroid'!$E$2:$E$169,MATCH($A25,'Zone centroid'!$C$2:$C$169,0)))^2)</f>
        <v>142131.24315843612</v>
      </c>
      <c r="E25">
        <f>SQRT((INDEX('Station centroid'!$E$2:$E$51,MATCH(E$1,'Station centroid'!$B$2:$B$51,0))-INDEX('Zone centroid'!$D$2:$D$169,MATCH($A25,'Zone centroid'!$C$2:$C$169,0)))^2+(INDEX('Station centroid'!$F$2:$F$51,MATCH(E$1,'Station centroid'!$B$2:$B$51,0))-INDEX('Zone centroid'!$E$2:$E$169,MATCH($A25,'Zone centroid'!$C$2:$C$169,0)))^2)</f>
        <v>71690.769505560485</v>
      </c>
      <c r="F25">
        <f>SQRT((INDEX('Station centroid'!$E$2:$E$51,MATCH(F$1,'Station centroid'!$B$2:$B$51,0))-INDEX('Zone centroid'!$D$2:$D$169,MATCH($A25,'Zone centroid'!$C$2:$C$169,0)))^2+(INDEX('Station centroid'!$F$2:$F$51,MATCH(F$1,'Station centroid'!$B$2:$B$51,0))-INDEX('Zone centroid'!$E$2:$E$169,MATCH($A25,'Zone centroid'!$C$2:$C$169,0)))^2)</f>
        <v>65054.372548842592</v>
      </c>
      <c r="G25">
        <f>SQRT((INDEX('Station centroid'!$E$2:$E$51,MATCH(G$1,'Station centroid'!$B$2:$B$51,0))-INDEX('Zone centroid'!$D$2:$D$169,MATCH($A25,'Zone centroid'!$C$2:$C$169,0)))^2+(INDEX('Station centroid'!$F$2:$F$51,MATCH(G$1,'Station centroid'!$B$2:$B$51,0))-INDEX('Zone centroid'!$E$2:$E$169,MATCH($A25,'Zone centroid'!$C$2:$C$169,0)))^2)</f>
        <v>647478.20106162643</v>
      </c>
      <c r="H25">
        <f>SQRT((INDEX('Station centroid'!$E$2:$E$51,MATCH(H$1,'Station centroid'!$B$2:$B$51,0))-INDEX('Zone centroid'!$D$2:$D$169,MATCH($A25,'Zone centroid'!$C$2:$C$169,0)))^2+(INDEX('Station centroid'!$F$2:$F$51,MATCH(H$1,'Station centroid'!$B$2:$B$51,0))-INDEX('Zone centroid'!$E$2:$E$169,MATCH($A25,'Zone centroid'!$C$2:$C$169,0)))^2)</f>
        <v>42230.826889432341</v>
      </c>
      <c r="I25">
        <f>SQRT((INDEX('Station centroid'!$E$2:$E$51,MATCH(I$1,'Station centroid'!$B$2:$B$51,0))-INDEX('Zone centroid'!$D$2:$D$169,MATCH($A25,'Zone centroid'!$C$2:$C$169,0)))^2+(INDEX('Station centroid'!$F$2:$F$51,MATCH(I$1,'Station centroid'!$B$2:$B$51,0))-INDEX('Zone centroid'!$E$2:$E$169,MATCH($A25,'Zone centroid'!$C$2:$C$169,0)))^2)</f>
        <v>44483.754162769328</v>
      </c>
      <c r="J25">
        <f>SQRT((INDEX('Station centroid'!$E$2:$E$51,MATCH(J$1,'Station centroid'!$B$2:$B$51,0))-INDEX('Zone centroid'!$D$2:$D$169,MATCH($A25,'Zone centroid'!$C$2:$C$169,0)))^2+(INDEX('Station centroid'!$F$2:$F$51,MATCH(J$1,'Station centroid'!$B$2:$B$51,0))-INDEX('Zone centroid'!$E$2:$E$169,MATCH($A25,'Zone centroid'!$C$2:$C$169,0)))^2)</f>
        <v>647478.20106162643</v>
      </c>
      <c r="K25">
        <f>SQRT((INDEX('Station centroid'!$E$2:$E$51,MATCH(K$1,'Station centroid'!$B$2:$B$51,0))-INDEX('Zone centroid'!$D$2:$D$169,MATCH($A25,'Zone centroid'!$C$2:$C$169,0)))^2+(INDEX('Station centroid'!$F$2:$F$51,MATCH(K$1,'Station centroid'!$B$2:$B$51,0))-INDEX('Zone centroid'!$E$2:$E$169,MATCH($A25,'Zone centroid'!$C$2:$C$169,0)))^2)</f>
        <v>90510.376676730826</v>
      </c>
      <c r="L25">
        <f>SQRT((INDEX('Station centroid'!$E$2:$E$51,MATCH(L$1,'Station centroid'!$B$2:$B$51,0))-INDEX('Zone centroid'!$D$2:$D$169,MATCH($A25,'Zone centroid'!$C$2:$C$169,0)))^2+(INDEX('Station centroid'!$F$2:$F$51,MATCH(L$1,'Station centroid'!$B$2:$B$51,0))-INDEX('Zone centroid'!$E$2:$E$169,MATCH($A25,'Zone centroid'!$C$2:$C$169,0)))^2)</f>
        <v>49965.698262167803</v>
      </c>
      <c r="M25">
        <f>SQRT((INDEX('Station centroid'!$E$2:$E$51,MATCH(M$1,'Station centroid'!$B$2:$B$51,0))-INDEX('Zone centroid'!$D$2:$D$169,MATCH($A25,'Zone centroid'!$C$2:$C$169,0)))^2+(INDEX('Station centroid'!$F$2:$F$51,MATCH(M$1,'Station centroid'!$B$2:$B$51,0))-INDEX('Zone centroid'!$E$2:$E$169,MATCH($A25,'Zone centroid'!$C$2:$C$169,0)))^2)</f>
        <v>52939.33669521939</v>
      </c>
      <c r="N25">
        <f>SQRT((INDEX('Station centroid'!$E$2:$E$51,MATCH(N$1,'Station centroid'!$B$2:$B$51,0))-INDEX('Zone centroid'!$D$2:$D$169,MATCH($A25,'Zone centroid'!$C$2:$C$169,0)))^2+(INDEX('Station centroid'!$F$2:$F$51,MATCH(N$1,'Station centroid'!$B$2:$B$51,0))-INDEX('Zone centroid'!$E$2:$E$169,MATCH($A25,'Zone centroid'!$C$2:$C$169,0)))^2)</f>
        <v>70217.262354438179</v>
      </c>
      <c r="O25">
        <f>SQRT((INDEX('Station centroid'!$E$2:$E$51,MATCH(O$1,'Station centroid'!$B$2:$B$51,0))-INDEX('Zone centroid'!$D$2:$D$169,MATCH($A25,'Zone centroid'!$C$2:$C$169,0)))^2+(INDEX('Station centroid'!$F$2:$F$51,MATCH(O$1,'Station centroid'!$B$2:$B$51,0))-INDEX('Zone centroid'!$E$2:$E$169,MATCH($A25,'Zone centroid'!$C$2:$C$169,0)))^2)</f>
        <v>94199.641659896981</v>
      </c>
      <c r="P25">
        <f>SQRT((INDEX('Station centroid'!$E$2:$E$51,MATCH(P$1,'Station centroid'!$B$2:$B$51,0))-INDEX('Zone centroid'!$D$2:$D$169,MATCH($A25,'Zone centroid'!$C$2:$C$169,0)))^2+(INDEX('Station centroid'!$F$2:$F$51,MATCH(P$1,'Station centroid'!$B$2:$B$51,0))-INDEX('Zone centroid'!$E$2:$E$169,MATCH($A25,'Zone centroid'!$C$2:$C$169,0)))^2)</f>
        <v>96508.856381392281</v>
      </c>
      <c r="Q25">
        <f>SQRT((INDEX('Station centroid'!$E$2:$E$51,MATCH(Q$1,'Station centroid'!$B$2:$B$51,0))-INDEX('Zone centroid'!$D$2:$D$169,MATCH($A25,'Zone centroid'!$C$2:$C$169,0)))^2+(INDEX('Station centroid'!$F$2:$F$51,MATCH(Q$1,'Station centroid'!$B$2:$B$51,0))-INDEX('Zone centroid'!$E$2:$E$169,MATCH($A25,'Zone centroid'!$C$2:$C$169,0)))^2)</f>
        <v>81123.017112805319</v>
      </c>
      <c r="R25">
        <f>SQRT((INDEX('Station centroid'!$E$2:$E$51,MATCH(R$1,'Station centroid'!$B$2:$B$51,0))-INDEX('Zone centroid'!$D$2:$D$169,MATCH($A25,'Zone centroid'!$C$2:$C$169,0)))^2+(INDEX('Station centroid'!$F$2:$F$51,MATCH(R$1,'Station centroid'!$B$2:$B$51,0))-INDEX('Zone centroid'!$E$2:$E$169,MATCH($A25,'Zone centroid'!$C$2:$C$169,0)))^2)</f>
        <v>78280.444839411182</v>
      </c>
      <c r="S25">
        <f>SQRT((INDEX('Station centroid'!$E$2:$E$51,MATCH(S$1,'Station centroid'!$B$2:$B$51,0))-INDEX('Zone centroid'!$D$2:$D$169,MATCH($A25,'Zone centroid'!$C$2:$C$169,0)))^2+(INDEX('Station centroid'!$F$2:$F$51,MATCH(S$1,'Station centroid'!$B$2:$B$51,0))-INDEX('Zone centroid'!$E$2:$E$169,MATCH($A25,'Zone centroid'!$C$2:$C$169,0)))^2)</f>
        <v>74972.153409022532</v>
      </c>
      <c r="T25">
        <f>SQRT((INDEX('Station centroid'!$E$2:$E$51,MATCH(T$1,'Station centroid'!$B$2:$B$51,0))-INDEX('Zone centroid'!$D$2:$D$169,MATCH($A25,'Zone centroid'!$C$2:$C$169,0)))^2+(INDEX('Station centroid'!$F$2:$F$51,MATCH(T$1,'Station centroid'!$B$2:$B$51,0))-INDEX('Zone centroid'!$E$2:$E$169,MATCH($A25,'Zone centroid'!$C$2:$C$169,0)))^2)</f>
        <v>67932.530273762037</v>
      </c>
      <c r="U25">
        <f>SQRT((INDEX('Station centroid'!$E$2:$E$51,MATCH(U$1,'Station centroid'!$B$2:$B$51,0))-INDEX('Zone centroid'!$D$2:$D$169,MATCH($A25,'Zone centroid'!$C$2:$C$169,0)))^2+(INDEX('Station centroid'!$F$2:$F$51,MATCH(U$1,'Station centroid'!$B$2:$B$51,0))-INDEX('Zone centroid'!$E$2:$E$169,MATCH($A25,'Zone centroid'!$C$2:$C$169,0)))^2)</f>
        <v>66380.264079366199</v>
      </c>
      <c r="V25">
        <f>SQRT((INDEX('Station centroid'!$E$2:$E$51,MATCH(V$1,'Station centroid'!$B$2:$B$51,0))-INDEX('Zone centroid'!$D$2:$D$169,MATCH($A25,'Zone centroid'!$C$2:$C$169,0)))^2+(INDEX('Station centroid'!$F$2:$F$51,MATCH(V$1,'Station centroid'!$B$2:$B$51,0))-INDEX('Zone centroid'!$E$2:$E$169,MATCH($A25,'Zone centroid'!$C$2:$C$169,0)))^2)</f>
        <v>62663.809762743484</v>
      </c>
      <c r="W25">
        <f>SQRT((INDEX('Station centroid'!$E$2:$E$51,MATCH(W$1,'Station centroid'!$B$2:$B$51,0))-INDEX('Zone centroid'!$D$2:$D$169,MATCH($A25,'Zone centroid'!$C$2:$C$169,0)))^2+(INDEX('Station centroid'!$F$2:$F$51,MATCH(W$1,'Station centroid'!$B$2:$B$51,0))-INDEX('Zone centroid'!$E$2:$E$169,MATCH($A25,'Zone centroid'!$C$2:$C$169,0)))^2)</f>
        <v>77683.650997877325</v>
      </c>
      <c r="X25">
        <f>SQRT((INDEX('Station centroid'!$E$2:$E$51,MATCH(X$1,'Station centroid'!$B$2:$B$51,0))-INDEX('Zone centroid'!$D$2:$D$169,MATCH($A25,'Zone centroid'!$C$2:$C$169,0)))^2+(INDEX('Station centroid'!$F$2:$F$51,MATCH(X$1,'Station centroid'!$B$2:$B$51,0))-INDEX('Zone centroid'!$E$2:$E$169,MATCH($A25,'Zone centroid'!$C$2:$C$169,0)))^2)</f>
        <v>59883.881459725824</v>
      </c>
      <c r="Y25">
        <f>SQRT((INDEX('Station centroid'!$E$2:$E$51,MATCH(Y$1,'Station centroid'!$B$2:$B$51,0))-INDEX('Zone centroid'!$D$2:$D$169,MATCH($A25,'Zone centroid'!$C$2:$C$169,0)))^2+(INDEX('Station centroid'!$F$2:$F$51,MATCH(Y$1,'Station centroid'!$B$2:$B$51,0))-INDEX('Zone centroid'!$E$2:$E$169,MATCH($A25,'Zone centroid'!$C$2:$C$169,0)))^2)</f>
        <v>57878.004980216851</v>
      </c>
      <c r="Z25">
        <f>SQRT((INDEX('Station centroid'!$E$2:$E$51,MATCH(Z$1,'Station centroid'!$B$2:$B$51,0))-INDEX('Zone centroid'!$D$2:$D$169,MATCH($A25,'Zone centroid'!$C$2:$C$169,0)))^2+(INDEX('Station centroid'!$F$2:$F$51,MATCH(Z$1,'Station centroid'!$B$2:$B$51,0))-INDEX('Zone centroid'!$E$2:$E$169,MATCH($A25,'Zone centroid'!$C$2:$C$169,0)))^2)</f>
        <v>37271.460617073993</v>
      </c>
      <c r="AA25">
        <f>SQRT((INDEX('Station centroid'!$E$2:$E$51,MATCH(AA$1,'Station centroid'!$B$2:$B$51,0))-INDEX('Zone centroid'!$D$2:$D$169,MATCH($A25,'Zone centroid'!$C$2:$C$169,0)))^2+(INDEX('Station centroid'!$F$2:$F$51,MATCH(AA$1,'Station centroid'!$B$2:$B$51,0))-INDEX('Zone centroid'!$E$2:$E$169,MATCH($A25,'Zone centroid'!$C$2:$C$169,0)))^2)</f>
        <v>65651.097878826055</v>
      </c>
      <c r="AB25">
        <f>SQRT((INDEX('Station centroid'!$E$2:$E$51,MATCH(AB$1,'Station centroid'!$B$2:$B$51,0))-INDEX('Zone centroid'!$D$2:$D$169,MATCH($A25,'Zone centroid'!$C$2:$C$169,0)))^2+(INDEX('Station centroid'!$F$2:$F$51,MATCH(AB$1,'Station centroid'!$B$2:$B$51,0))-INDEX('Zone centroid'!$E$2:$E$169,MATCH($A25,'Zone centroid'!$C$2:$C$169,0)))^2)</f>
        <v>647478.20106162643</v>
      </c>
      <c r="AC25">
        <f>SQRT((INDEX('Station centroid'!$E$2:$E$51,MATCH(AC$1,'Station centroid'!$B$2:$B$51,0))-INDEX('Zone centroid'!$D$2:$D$169,MATCH($A25,'Zone centroid'!$C$2:$C$169,0)))^2+(INDEX('Station centroid'!$F$2:$F$51,MATCH(AC$1,'Station centroid'!$B$2:$B$51,0))-INDEX('Zone centroid'!$E$2:$E$169,MATCH($A25,'Zone centroid'!$C$2:$C$169,0)))^2)</f>
        <v>48931.327493792756</v>
      </c>
      <c r="AD25">
        <f>SQRT((INDEX('Station centroid'!$E$2:$E$51,MATCH(AD$1,'Station centroid'!$B$2:$B$51,0))-INDEX('Zone centroid'!$D$2:$D$169,MATCH($A25,'Zone centroid'!$C$2:$C$169,0)))^2+(INDEX('Station centroid'!$F$2:$F$51,MATCH(AD$1,'Station centroid'!$B$2:$B$51,0))-INDEX('Zone centroid'!$E$2:$E$169,MATCH($A25,'Zone centroid'!$C$2:$C$169,0)))^2)</f>
        <v>138568.89659054985</v>
      </c>
      <c r="AE25">
        <f>SQRT((INDEX('Station centroid'!$E$2:$E$51,MATCH(AE$1,'Station centroid'!$B$2:$B$51,0))-INDEX('Zone centroid'!$D$2:$D$169,MATCH($A25,'Zone centroid'!$C$2:$C$169,0)))^2+(INDEX('Station centroid'!$F$2:$F$51,MATCH(AE$1,'Station centroid'!$B$2:$B$51,0))-INDEX('Zone centroid'!$E$2:$E$169,MATCH($A25,'Zone centroid'!$C$2:$C$169,0)))^2)</f>
        <v>88936.15141636951</v>
      </c>
      <c r="AF25">
        <f>SQRT((INDEX('Station centroid'!$E$2:$E$51,MATCH(AF$1,'Station centroid'!$B$2:$B$51,0))-INDEX('Zone centroid'!$D$2:$D$169,MATCH($A25,'Zone centroid'!$C$2:$C$169,0)))^2+(INDEX('Station centroid'!$F$2:$F$51,MATCH(AF$1,'Station centroid'!$B$2:$B$51,0))-INDEX('Zone centroid'!$E$2:$E$169,MATCH($A25,'Zone centroid'!$C$2:$C$169,0)))^2)</f>
        <v>86383.409282517299</v>
      </c>
      <c r="AG25">
        <f>SQRT((INDEX('Station centroid'!$E$2:$E$51,MATCH(AG$1,'Station centroid'!$B$2:$B$51,0))-INDEX('Zone centroid'!$D$2:$D$169,MATCH($A25,'Zone centroid'!$C$2:$C$169,0)))^2+(INDEX('Station centroid'!$F$2:$F$51,MATCH(AG$1,'Station centroid'!$B$2:$B$51,0))-INDEX('Zone centroid'!$E$2:$E$169,MATCH($A25,'Zone centroid'!$C$2:$C$169,0)))^2)</f>
        <v>62777.510532703505</v>
      </c>
      <c r="AH25">
        <f>SQRT((INDEX('Station centroid'!$E$2:$E$51,MATCH(AH$1,'Station centroid'!$B$2:$B$51,0))-INDEX('Zone centroid'!$D$2:$D$169,MATCH($A25,'Zone centroid'!$C$2:$C$169,0)))^2+(INDEX('Station centroid'!$F$2:$F$51,MATCH(AH$1,'Station centroid'!$B$2:$B$51,0))-INDEX('Zone centroid'!$E$2:$E$169,MATCH($A25,'Zone centroid'!$C$2:$C$169,0)))^2)</f>
        <v>114076.50609590039</v>
      </c>
      <c r="AI25">
        <f>SQRT((INDEX('Station centroid'!$E$2:$E$51,MATCH(AI$1,'Station centroid'!$B$2:$B$51,0))-INDEX('Zone centroid'!$D$2:$D$169,MATCH($A25,'Zone centroid'!$C$2:$C$169,0)))^2+(INDEX('Station centroid'!$F$2:$F$51,MATCH(AI$1,'Station centroid'!$B$2:$B$51,0))-INDEX('Zone centroid'!$E$2:$E$169,MATCH($A25,'Zone centroid'!$C$2:$C$169,0)))^2)</f>
        <v>67456.652983545617</v>
      </c>
      <c r="AJ25">
        <f>SQRT((INDEX('Station centroid'!$E$2:$E$51,MATCH(AJ$1,'Station centroid'!$B$2:$B$51,0))-INDEX('Zone centroid'!$D$2:$D$169,MATCH($A25,'Zone centroid'!$C$2:$C$169,0)))^2+(INDEX('Station centroid'!$F$2:$F$51,MATCH(AJ$1,'Station centroid'!$B$2:$B$51,0))-INDEX('Zone centroid'!$E$2:$E$169,MATCH($A25,'Zone centroid'!$C$2:$C$169,0)))^2)</f>
        <v>64745.748927077031</v>
      </c>
      <c r="AK25">
        <f>SQRT((INDEX('Station centroid'!$E$2:$E$51,MATCH(AK$1,'Station centroid'!$B$2:$B$51,0))-INDEX('Zone centroid'!$D$2:$D$169,MATCH($A25,'Zone centroid'!$C$2:$C$169,0)))^2+(INDEX('Station centroid'!$F$2:$F$51,MATCH(AK$1,'Station centroid'!$B$2:$B$51,0))-INDEX('Zone centroid'!$E$2:$E$169,MATCH($A25,'Zone centroid'!$C$2:$C$169,0)))^2)</f>
        <v>67334.804902850927</v>
      </c>
      <c r="AL25">
        <f>SQRT((INDEX('Station centroid'!$E$2:$E$51,MATCH(AL$1,'Station centroid'!$B$2:$B$51,0))-INDEX('Zone centroid'!$D$2:$D$169,MATCH($A25,'Zone centroid'!$C$2:$C$169,0)))^2+(INDEX('Station centroid'!$F$2:$F$51,MATCH(AL$1,'Station centroid'!$B$2:$B$51,0))-INDEX('Zone centroid'!$E$2:$E$169,MATCH($A25,'Zone centroid'!$C$2:$C$169,0)))^2)</f>
        <v>30828.830420020782</v>
      </c>
      <c r="AM25">
        <f>SQRT((INDEX('Station centroid'!$E$2:$E$51,MATCH(AM$1,'Station centroid'!$B$2:$B$51,0))-INDEX('Zone centroid'!$D$2:$D$169,MATCH($A25,'Zone centroid'!$C$2:$C$169,0)))^2+(INDEX('Station centroid'!$F$2:$F$51,MATCH(AM$1,'Station centroid'!$B$2:$B$51,0))-INDEX('Zone centroid'!$E$2:$E$169,MATCH($A25,'Zone centroid'!$C$2:$C$169,0)))^2)</f>
        <v>85100.113607327861</v>
      </c>
      <c r="AN25">
        <f>SQRT((INDEX('Station centroid'!$E$2:$E$51,MATCH(AN$1,'Station centroid'!$B$2:$B$51,0))-INDEX('Zone centroid'!$D$2:$D$169,MATCH($A25,'Zone centroid'!$C$2:$C$169,0)))^2+(INDEX('Station centroid'!$F$2:$F$51,MATCH(AN$1,'Station centroid'!$B$2:$B$51,0))-INDEX('Zone centroid'!$E$2:$E$169,MATCH($A25,'Zone centroid'!$C$2:$C$169,0)))^2)</f>
        <v>50042.825524132801</v>
      </c>
      <c r="AO25">
        <f>SQRT((INDEX('Station centroid'!$E$2:$E$51,MATCH(AO$1,'Station centroid'!$B$2:$B$51,0))-INDEX('Zone centroid'!$D$2:$D$169,MATCH($A25,'Zone centroid'!$C$2:$C$169,0)))^2+(INDEX('Station centroid'!$F$2:$F$51,MATCH(AO$1,'Station centroid'!$B$2:$B$51,0))-INDEX('Zone centroid'!$E$2:$E$169,MATCH($A25,'Zone centroid'!$C$2:$C$169,0)))^2)</f>
        <v>48353.770148738171</v>
      </c>
      <c r="AP25">
        <f>SQRT((INDEX('Station centroid'!$E$2:$E$51,MATCH(AP$1,'Station centroid'!$B$2:$B$51,0))-INDEX('Zone centroid'!$D$2:$D$169,MATCH($A25,'Zone centroid'!$C$2:$C$169,0)))^2+(INDEX('Station centroid'!$F$2:$F$51,MATCH(AP$1,'Station centroid'!$B$2:$B$51,0))-INDEX('Zone centroid'!$E$2:$E$169,MATCH($A25,'Zone centroid'!$C$2:$C$169,0)))^2)</f>
        <v>52538.955433682713</v>
      </c>
      <c r="AQ25">
        <f>SQRT((INDEX('Station centroid'!$E$2:$E$51,MATCH(AQ$1,'Station centroid'!$B$2:$B$51,0))-INDEX('Zone centroid'!$D$2:$D$169,MATCH($A25,'Zone centroid'!$C$2:$C$169,0)))^2+(INDEX('Station centroid'!$F$2:$F$51,MATCH(AQ$1,'Station centroid'!$B$2:$B$51,0))-INDEX('Zone centroid'!$E$2:$E$169,MATCH($A25,'Zone centroid'!$C$2:$C$169,0)))^2)</f>
        <v>57243.529672131503</v>
      </c>
      <c r="AR25">
        <f>SQRT((INDEX('Station centroid'!$E$2:$E$51,MATCH(AR$1,'Station centroid'!$B$2:$B$51,0))-INDEX('Zone centroid'!$D$2:$D$169,MATCH($A25,'Zone centroid'!$C$2:$C$169,0)))^2+(INDEX('Station centroid'!$F$2:$F$51,MATCH(AR$1,'Station centroid'!$B$2:$B$51,0))-INDEX('Zone centroid'!$E$2:$E$169,MATCH($A25,'Zone centroid'!$C$2:$C$169,0)))^2)</f>
        <v>36807.028947226907</v>
      </c>
      <c r="AS25">
        <f>SQRT((INDEX('Station centroid'!$E$2:$E$51,MATCH(AS$1,'Station centroid'!$B$2:$B$51,0))-INDEX('Zone centroid'!$D$2:$D$169,MATCH($A25,'Zone centroid'!$C$2:$C$169,0)))^2+(INDEX('Station centroid'!$F$2:$F$51,MATCH(AS$1,'Station centroid'!$B$2:$B$51,0))-INDEX('Zone centroid'!$E$2:$E$169,MATCH($A25,'Zone centroid'!$C$2:$C$169,0)))^2)</f>
        <v>125866.89017378201</v>
      </c>
      <c r="AT25">
        <f>SQRT((INDEX('Station centroid'!$E$2:$E$51,MATCH(AT$1,'Station centroid'!$B$2:$B$51,0))-INDEX('Zone centroid'!$D$2:$D$169,MATCH($A25,'Zone centroid'!$C$2:$C$169,0)))^2+(INDEX('Station centroid'!$F$2:$F$51,MATCH(AT$1,'Station centroid'!$B$2:$B$51,0))-INDEX('Zone centroid'!$E$2:$E$169,MATCH($A25,'Zone centroid'!$C$2:$C$169,0)))^2)</f>
        <v>107466.77732891266</v>
      </c>
      <c r="AU25">
        <f>SQRT((INDEX('Station centroid'!$E$2:$E$51,MATCH(AU$1,'Station centroid'!$B$2:$B$51,0))-INDEX('Zone centroid'!$D$2:$D$169,MATCH($A25,'Zone centroid'!$C$2:$C$169,0)))^2+(INDEX('Station centroid'!$F$2:$F$51,MATCH(AU$1,'Station centroid'!$B$2:$B$51,0))-INDEX('Zone centroid'!$E$2:$E$169,MATCH($A25,'Zone centroid'!$C$2:$C$169,0)))^2)</f>
        <v>809.39918118318451</v>
      </c>
      <c r="AV25">
        <f>SQRT((INDEX('Station centroid'!$E$2:$E$51,MATCH(AV$1,'Station centroid'!$B$2:$B$51,0))-INDEX('Zone centroid'!$D$2:$D$169,MATCH($A25,'Zone centroid'!$C$2:$C$169,0)))^2+(INDEX('Station centroid'!$F$2:$F$51,MATCH(AV$1,'Station centroid'!$B$2:$B$51,0))-INDEX('Zone centroid'!$E$2:$E$169,MATCH($A25,'Zone centroid'!$C$2:$C$169,0)))^2)</f>
        <v>9873.7891892626394</v>
      </c>
      <c r="AW25">
        <f>SQRT((INDEX('Station centroid'!$E$2:$E$51,MATCH(AW$1,'Station centroid'!$B$2:$B$51,0))-INDEX('Zone centroid'!$D$2:$D$169,MATCH($A25,'Zone centroid'!$C$2:$C$169,0)))^2+(INDEX('Station centroid'!$F$2:$F$51,MATCH(AW$1,'Station centroid'!$B$2:$B$51,0))-INDEX('Zone centroid'!$E$2:$E$169,MATCH($A25,'Zone centroid'!$C$2:$C$169,0)))^2)</f>
        <v>17667.59450891941</v>
      </c>
      <c r="AX25">
        <f>SQRT((INDEX('Station centroid'!$E$2:$E$51,MATCH(AX$1,'Station centroid'!$B$2:$B$51,0))-INDEX('Zone centroid'!$D$2:$D$169,MATCH($A25,'Zone centroid'!$C$2:$C$169,0)))^2+(INDEX('Station centroid'!$F$2:$F$51,MATCH(AX$1,'Station centroid'!$B$2:$B$51,0))-INDEX('Zone centroid'!$E$2:$E$169,MATCH($A25,'Zone centroid'!$C$2:$C$169,0)))^2)</f>
        <v>33752.130070934807</v>
      </c>
      <c r="AY25">
        <f>SQRT((INDEX('Station centroid'!$E$2:$E$51,MATCH(AY$1,'Station centroid'!$B$2:$B$51,0))-INDEX('Zone centroid'!$D$2:$D$169,MATCH($A25,'Zone centroid'!$C$2:$C$169,0)))^2+(INDEX('Station centroid'!$F$2:$F$51,MATCH(AY$1,'Station centroid'!$B$2:$B$51,0))-INDEX('Zone centroid'!$E$2:$E$169,MATCH($A25,'Zone centroid'!$C$2:$C$169,0)))^2)</f>
        <v>647478.20106162643</v>
      </c>
    </row>
    <row r="26" spans="1:51" x14ac:dyDescent="0.3">
      <c r="A26">
        <v>533</v>
      </c>
      <c r="B26">
        <f>SQRT((INDEX('Station centroid'!$E$2:$E$51,MATCH(B$1,'Station centroid'!$B$2:$B$51,0))-INDEX('Zone centroid'!$D$2:$D$169,MATCH($A26,'Zone centroid'!$C$2:$C$169,0)))^2+(INDEX('Station centroid'!$F$2:$F$51,MATCH(B$1,'Station centroid'!$B$2:$B$51,0))-INDEX('Zone centroid'!$E$2:$E$169,MATCH($A26,'Zone centroid'!$C$2:$C$169,0)))^2)</f>
        <v>62418.401376457048</v>
      </c>
      <c r="C26">
        <f>SQRT((INDEX('Station centroid'!$E$2:$E$51,MATCH(C$1,'Station centroid'!$B$2:$B$51,0))-INDEX('Zone centroid'!$D$2:$D$169,MATCH($A26,'Zone centroid'!$C$2:$C$169,0)))^2+(INDEX('Station centroid'!$F$2:$F$51,MATCH(C$1,'Station centroid'!$B$2:$B$51,0))-INDEX('Zone centroid'!$E$2:$E$169,MATCH($A26,'Zone centroid'!$C$2:$C$169,0)))^2)</f>
        <v>93551.425240213182</v>
      </c>
      <c r="D26">
        <f>SQRT((INDEX('Station centroid'!$E$2:$E$51,MATCH(D$1,'Station centroid'!$B$2:$B$51,0))-INDEX('Zone centroid'!$D$2:$D$169,MATCH($A26,'Zone centroid'!$C$2:$C$169,0)))^2+(INDEX('Station centroid'!$F$2:$F$51,MATCH(D$1,'Station centroid'!$B$2:$B$51,0))-INDEX('Zone centroid'!$E$2:$E$169,MATCH($A26,'Zone centroid'!$C$2:$C$169,0)))^2)</f>
        <v>142302.31111672957</v>
      </c>
      <c r="E26">
        <f>SQRT((INDEX('Station centroid'!$E$2:$E$51,MATCH(E$1,'Station centroid'!$B$2:$B$51,0))-INDEX('Zone centroid'!$D$2:$D$169,MATCH($A26,'Zone centroid'!$C$2:$C$169,0)))^2+(INDEX('Station centroid'!$F$2:$F$51,MATCH(E$1,'Station centroid'!$B$2:$B$51,0))-INDEX('Zone centroid'!$E$2:$E$169,MATCH($A26,'Zone centroid'!$C$2:$C$169,0)))^2)</f>
        <v>71311.738155645886</v>
      </c>
      <c r="F26">
        <f>SQRT((INDEX('Station centroid'!$E$2:$E$51,MATCH(F$1,'Station centroid'!$B$2:$B$51,0))-INDEX('Zone centroid'!$D$2:$D$169,MATCH($A26,'Zone centroid'!$C$2:$C$169,0)))^2+(INDEX('Station centroid'!$F$2:$F$51,MATCH(F$1,'Station centroid'!$B$2:$B$51,0))-INDEX('Zone centroid'!$E$2:$E$169,MATCH($A26,'Zone centroid'!$C$2:$C$169,0)))^2)</f>
        <v>64801.103503903425</v>
      </c>
      <c r="G26">
        <f>SQRT((INDEX('Station centroid'!$E$2:$E$51,MATCH(G$1,'Station centroid'!$B$2:$B$51,0))-INDEX('Zone centroid'!$D$2:$D$169,MATCH($A26,'Zone centroid'!$C$2:$C$169,0)))^2+(INDEX('Station centroid'!$F$2:$F$51,MATCH(G$1,'Station centroid'!$B$2:$B$51,0))-INDEX('Zone centroid'!$E$2:$E$169,MATCH($A26,'Zone centroid'!$C$2:$C$169,0)))^2)</f>
        <v>647871.97881834651</v>
      </c>
      <c r="H26">
        <f>SQRT((INDEX('Station centroid'!$E$2:$E$51,MATCH(H$1,'Station centroid'!$B$2:$B$51,0))-INDEX('Zone centroid'!$D$2:$D$169,MATCH($A26,'Zone centroid'!$C$2:$C$169,0)))^2+(INDEX('Station centroid'!$F$2:$F$51,MATCH(H$1,'Station centroid'!$B$2:$B$51,0))-INDEX('Zone centroid'!$E$2:$E$169,MATCH($A26,'Zone centroid'!$C$2:$C$169,0)))^2)</f>
        <v>42397.315028256235</v>
      </c>
      <c r="I26">
        <f>SQRT((INDEX('Station centroid'!$E$2:$E$51,MATCH(I$1,'Station centroid'!$B$2:$B$51,0))-INDEX('Zone centroid'!$D$2:$D$169,MATCH($A26,'Zone centroid'!$C$2:$C$169,0)))^2+(INDEX('Station centroid'!$F$2:$F$51,MATCH(I$1,'Station centroid'!$B$2:$B$51,0))-INDEX('Zone centroid'!$E$2:$E$169,MATCH($A26,'Zone centroid'!$C$2:$C$169,0)))^2)</f>
        <v>44340.165506837002</v>
      </c>
      <c r="J26">
        <f>SQRT((INDEX('Station centroid'!$E$2:$E$51,MATCH(J$1,'Station centroid'!$B$2:$B$51,0))-INDEX('Zone centroid'!$D$2:$D$169,MATCH($A26,'Zone centroid'!$C$2:$C$169,0)))^2+(INDEX('Station centroid'!$F$2:$F$51,MATCH(J$1,'Station centroid'!$B$2:$B$51,0))-INDEX('Zone centroid'!$E$2:$E$169,MATCH($A26,'Zone centroid'!$C$2:$C$169,0)))^2)</f>
        <v>647871.97881834651</v>
      </c>
      <c r="K26">
        <f>SQRT((INDEX('Station centroid'!$E$2:$E$51,MATCH(K$1,'Station centroid'!$B$2:$B$51,0))-INDEX('Zone centroid'!$D$2:$D$169,MATCH($A26,'Zone centroid'!$C$2:$C$169,0)))^2+(INDEX('Station centroid'!$F$2:$F$51,MATCH(K$1,'Station centroid'!$B$2:$B$51,0))-INDEX('Zone centroid'!$E$2:$E$169,MATCH($A26,'Zone centroid'!$C$2:$C$169,0)))^2)</f>
        <v>90125.225397796923</v>
      </c>
      <c r="L26">
        <f>SQRT((INDEX('Station centroid'!$E$2:$E$51,MATCH(L$1,'Station centroid'!$B$2:$B$51,0))-INDEX('Zone centroid'!$D$2:$D$169,MATCH($A26,'Zone centroid'!$C$2:$C$169,0)))^2+(INDEX('Station centroid'!$F$2:$F$51,MATCH(L$1,'Station centroid'!$B$2:$B$51,0))-INDEX('Zone centroid'!$E$2:$E$169,MATCH($A26,'Zone centroid'!$C$2:$C$169,0)))^2)</f>
        <v>49669.445645648171</v>
      </c>
      <c r="M26">
        <f>SQRT((INDEX('Station centroid'!$E$2:$E$51,MATCH(M$1,'Station centroid'!$B$2:$B$51,0))-INDEX('Zone centroid'!$D$2:$D$169,MATCH($A26,'Zone centroid'!$C$2:$C$169,0)))^2+(INDEX('Station centroid'!$F$2:$F$51,MATCH(M$1,'Station centroid'!$B$2:$B$51,0))-INDEX('Zone centroid'!$E$2:$E$169,MATCH($A26,'Zone centroid'!$C$2:$C$169,0)))^2)</f>
        <v>52601.205634565085</v>
      </c>
      <c r="N26">
        <f>SQRT((INDEX('Station centroid'!$E$2:$E$51,MATCH(N$1,'Station centroid'!$B$2:$B$51,0))-INDEX('Zone centroid'!$D$2:$D$169,MATCH($A26,'Zone centroid'!$C$2:$C$169,0)))^2+(INDEX('Station centroid'!$F$2:$F$51,MATCH(N$1,'Station centroid'!$B$2:$B$51,0))-INDEX('Zone centroid'!$E$2:$E$169,MATCH($A26,'Zone centroid'!$C$2:$C$169,0)))^2)</f>
        <v>69837.968109560592</v>
      </c>
      <c r="O26">
        <f>SQRT((INDEX('Station centroid'!$E$2:$E$51,MATCH(O$1,'Station centroid'!$B$2:$B$51,0))-INDEX('Zone centroid'!$D$2:$D$169,MATCH($A26,'Zone centroid'!$C$2:$C$169,0)))^2+(INDEX('Station centroid'!$F$2:$F$51,MATCH(O$1,'Station centroid'!$B$2:$B$51,0))-INDEX('Zone centroid'!$E$2:$E$169,MATCH($A26,'Zone centroid'!$C$2:$C$169,0)))^2)</f>
        <v>93842.180034209552</v>
      </c>
      <c r="P26">
        <f>SQRT((INDEX('Station centroid'!$E$2:$E$51,MATCH(P$1,'Station centroid'!$B$2:$B$51,0))-INDEX('Zone centroid'!$D$2:$D$169,MATCH($A26,'Zone centroid'!$C$2:$C$169,0)))^2+(INDEX('Station centroid'!$F$2:$F$51,MATCH(P$1,'Station centroid'!$B$2:$B$51,0))-INDEX('Zone centroid'!$E$2:$E$169,MATCH($A26,'Zone centroid'!$C$2:$C$169,0)))^2)</f>
        <v>96150.460166367382</v>
      </c>
      <c r="Q26">
        <f>SQRT((INDEX('Station centroid'!$E$2:$E$51,MATCH(Q$1,'Station centroid'!$B$2:$B$51,0))-INDEX('Zone centroid'!$D$2:$D$169,MATCH($A26,'Zone centroid'!$C$2:$C$169,0)))^2+(INDEX('Station centroid'!$F$2:$F$51,MATCH(Q$1,'Station centroid'!$B$2:$B$51,0))-INDEX('Zone centroid'!$E$2:$E$169,MATCH($A26,'Zone centroid'!$C$2:$C$169,0)))^2)</f>
        <v>80752.621200333218</v>
      </c>
      <c r="R26">
        <f>SQRT((INDEX('Station centroid'!$E$2:$E$51,MATCH(R$1,'Station centroid'!$B$2:$B$51,0))-INDEX('Zone centroid'!$D$2:$D$169,MATCH($A26,'Zone centroid'!$C$2:$C$169,0)))^2+(INDEX('Station centroid'!$F$2:$F$51,MATCH(R$1,'Station centroid'!$B$2:$B$51,0))-INDEX('Zone centroid'!$E$2:$E$169,MATCH($A26,'Zone centroid'!$C$2:$C$169,0)))^2)</f>
        <v>77894.974559698632</v>
      </c>
      <c r="S26">
        <f>SQRT((INDEX('Station centroid'!$E$2:$E$51,MATCH(S$1,'Station centroid'!$B$2:$B$51,0))-INDEX('Zone centroid'!$D$2:$D$169,MATCH($A26,'Zone centroid'!$C$2:$C$169,0)))^2+(INDEX('Station centroid'!$F$2:$F$51,MATCH(S$1,'Station centroid'!$B$2:$B$51,0))-INDEX('Zone centroid'!$E$2:$E$169,MATCH($A26,'Zone centroid'!$C$2:$C$169,0)))^2)</f>
        <v>74590.838071079532</v>
      </c>
      <c r="T26">
        <f>SQRT((INDEX('Station centroid'!$E$2:$E$51,MATCH(T$1,'Station centroid'!$B$2:$B$51,0))-INDEX('Zone centroid'!$D$2:$D$169,MATCH($A26,'Zone centroid'!$C$2:$C$169,0)))^2+(INDEX('Station centroid'!$F$2:$F$51,MATCH(T$1,'Station centroid'!$B$2:$B$51,0))-INDEX('Zone centroid'!$E$2:$E$169,MATCH($A26,'Zone centroid'!$C$2:$C$169,0)))^2)</f>
        <v>67533.965499114565</v>
      </c>
      <c r="U26">
        <f>SQRT((INDEX('Station centroid'!$E$2:$E$51,MATCH(U$1,'Station centroid'!$B$2:$B$51,0))-INDEX('Zone centroid'!$D$2:$D$169,MATCH($A26,'Zone centroid'!$C$2:$C$169,0)))^2+(INDEX('Station centroid'!$F$2:$F$51,MATCH(U$1,'Station centroid'!$B$2:$B$51,0))-INDEX('Zone centroid'!$E$2:$E$169,MATCH($A26,'Zone centroid'!$C$2:$C$169,0)))^2)</f>
        <v>65969.852985484162</v>
      </c>
      <c r="V26">
        <f>SQRT((INDEX('Station centroid'!$E$2:$E$51,MATCH(V$1,'Station centroid'!$B$2:$B$51,0))-INDEX('Zone centroid'!$D$2:$D$169,MATCH($A26,'Zone centroid'!$C$2:$C$169,0)))^2+(INDEX('Station centroid'!$F$2:$F$51,MATCH(V$1,'Station centroid'!$B$2:$B$51,0))-INDEX('Zone centroid'!$E$2:$E$169,MATCH($A26,'Zone centroid'!$C$2:$C$169,0)))^2)</f>
        <v>62255.059414165728</v>
      </c>
      <c r="W26">
        <f>SQRT((INDEX('Station centroid'!$E$2:$E$51,MATCH(W$1,'Station centroid'!$B$2:$B$51,0))-INDEX('Zone centroid'!$D$2:$D$169,MATCH($A26,'Zone centroid'!$C$2:$C$169,0)))^2+(INDEX('Station centroid'!$F$2:$F$51,MATCH(W$1,'Station centroid'!$B$2:$B$51,0))-INDEX('Zone centroid'!$E$2:$E$169,MATCH($A26,'Zone centroid'!$C$2:$C$169,0)))^2)</f>
        <v>77311.726793029316</v>
      </c>
      <c r="X26">
        <f>SQRT((INDEX('Station centroid'!$E$2:$E$51,MATCH(X$1,'Station centroid'!$B$2:$B$51,0))-INDEX('Zone centroid'!$D$2:$D$169,MATCH($A26,'Zone centroid'!$C$2:$C$169,0)))^2+(INDEX('Station centroid'!$F$2:$F$51,MATCH(X$1,'Station centroid'!$B$2:$B$51,0))-INDEX('Zone centroid'!$E$2:$E$169,MATCH($A26,'Zone centroid'!$C$2:$C$169,0)))^2)</f>
        <v>59476.55135868668</v>
      </c>
      <c r="Y26">
        <f>SQRT((INDEX('Station centroid'!$E$2:$E$51,MATCH(Y$1,'Station centroid'!$B$2:$B$51,0))-INDEX('Zone centroid'!$D$2:$D$169,MATCH($A26,'Zone centroid'!$C$2:$C$169,0)))^2+(INDEX('Station centroid'!$F$2:$F$51,MATCH(Y$1,'Station centroid'!$B$2:$B$51,0))-INDEX('Zone centroid'!$E$2:$E$169,MATCH($A26,'Zone centroid'!$C$2:$C$169,0)))^2)</f>
        <v>57472.243542861681</v>
      </c>
      <c r="Z26">
        <f>SQRT((INDEX('Station centroid'!$E$2:$E$51,MATCH(Z$1,'Station centroid'!$B$2:$B$51,0))-INDEX('Zone centroid'!$D$2:$D$169,MATCH($A26,'Zone centroid'!$C$2:$C$169,0)))^2+(INDEX('Station centroid'!$F$2:$F$51,MATCH(Z$1,'Station centroid'!$B$2:$B$51,0))-INDEX('Zone centroid'!$E$2:$E$169,MATCH($A26,'Zone centroid'!$C$2:$C$169,0)))^2)</f>
        <v>37181.713254906615</v>
      </c>
      <c r="AA26">
        <f>SQRT((INDEX('Station centroid'!$E$2:$E$51,MATCH(AA$1,'Station centroid'!$B$2:$B$51,0))-INDEX('Zone centroid'!$D$2:$D$169,MATCH($A26,'Zone centroid'!$C$2:$C$169,0)))^2+(INDEX('Station centroid'!$F$2:$F$51,MATCH(AA$1,'Station centroid'!$B$2:$B$51,0))-INDEX('Zone centroid'!$E$2:$E$169,MATCH($A26,'Zone centroid'!$C$2:$C$169,0)))^2)</f>
        <v>65838.415088268943</v>
      </c>
      <c r="AB26">
        <f>SQRT((INDEX('Station centroid'!$E$2:$E$51,MATCH(AB$1,'Station centroid'!$B$2:$B$51,0))-INDEX('Zone centroid'!$D$2:$D$169,MATCH($A26,'Zone centroid'!$C$2:$C$169,0)))^2+(INDEX('Station centroid'!$F$2:$F$51,MATCH(AB$1,'Station centroid'!$B$2:$B$51,0))-INDEX('Zone centroid'!$E$2:$E$169,MATCH($A26,'Zone centroid'!$C$2:$C$169,0)))^2)</f>
        <v>647871.97881834651</v>
      </c>
      <c r="AC26">
        <f>SQRT((INDEX('Station centroid'!$E$2:$E$51,MATCH(AC$1,'Station centroid'!$B$2:$B$51,0))-INDEX('Zone centroid'!$D$2:$D$169,MATCH($A26,'Zone centroid'!$C$2:$C$169,0)))^2+(INDEX('Station centroid'!$F$2:$F$51,MATCH(AC$1,'Station centroid'!$B$2:$B$51,0))-INDEX('Zone centroid'!$E$2:$E$169,MATCH($A26,'Zone centroid'!$C$2:$C$169,0)))^2)</f>
        <v>49330.920822388856</v>
      </c>
      <c r="AD26">
        <f>SQRT((INDEX('Station centroid'!$E$2:$E$51,MATCH(AD$1,'Station centroid'!$B$2:$B$51,0))-INDEX('Zone centroid'!$D$2:$D$169,MATCH($A26,'Zone centroid'!$C$2:$C$169,0)))^2+(INDEX('Station centroid'!$F$2:$F$51,MATCH(AD$1,'Station centroid'!$B$2:$B$51,0))-INDEX('Zone centroid'!$E$2:$E$169,MATCH($A26,'Zone centroid'!$C$2:$C$169,0)))^2)</f>
        <v>138727.13419415287</v>
      </c>
      <c r="AE26">
        <f>SQRT((INDEX('Station centroid'!$E$2:$E$51,MATCH(AE$1,'Station centroid'!$B$2:$B$51,0))-INDEX('Zone centroid'!$D$2:$D$169,MATCH($A26,'Zone centroid'!$C$2:$C$169,0)))^2+(INDEX('Station centroid'!$F$2:$F$51,MATCH(AE$1,'Station centroid'!$B$2:$B$51,0))-INDEX('Zone centroid'!$E$2:$E$169,MATCH($A26,'Zone centroid'!$C$2:$C$169,0)))^2)</f>
        <v>88574.35278202944</v>
      </c>
      <c r="AF26">
        <f>SQRT((INDEX('Station centroid'!$E$2:$E$51,MATCH(AF$1,'Station centroid'!$B$2:$B$51,0))-INDEX('Zone centroid'!$D$2:$D$169,MATCH($A26,'Zone centroid'!$C$2:$C$169,0)))^2+(INDEX('Station centroid'!$F$2:$F$51,MATCH(AF$1,'Station centroid'!$B$2:$B$51,0))-INDEX('Zone centroid'!$E$2:$E$169,MATCH($A26,'Zone centroid'!$C$2:$C$169,0)))^2)</f>
        <v>86018.551605283952</v>
      </c>
      <c r="AG26">
        <f>SQRT((INDEX('Station centroid'!$E$2:$E$51,MATCH(AG$1,'Station centroid'!$B$2:$B$51,0))-INDEX('Zone centroid'!$D$2:$D$169,MATCH($A26,'Zone centroid'!$C$2:$C$169,0)))^2+(INDEX('Station centroid'!$F$2:$F$51,MATCH(AG$1,'Station centroid'!$B$2:$B$51,0))-INDEX('Zone centroid'!$E$2:$E$169,MATCH($A26,'Zone centroid'!$C$2:$C$169,0)))^2)</f>
        <v>62367.680600802356</v>
      </c>
      <c r="AH26">
        <f>SQRT((INDEX('Station centroid'!$E$2:$E$51,MATCH(AH$1,'Station centroid'!$B$2:$B$51,0))-INDEX('Zone centroid'!$D$2:$D$169,MATCH($A26,'Zone centroid'!$C$2:$C$169,0)))^2+(INDEX('Station centroid'!$F$2:$F$51,MATCH(AH$1,'Station centroid'!$B$2:$B$51,0))-INDEX('Zone centroid'!$E$2:$E$169,MATCH($A26,'Zone centroid'!$C$2:$C$169,0)))^2)</f>
        <v>114138.19110678074</v>
      </c>
      <c r="AI26">
        <f>SQRT((INDEX('Station centroid'!$E$2:$E$51,MATCH(AI$1,'Station centroid'!$B$2:$B$51,0))-INDEX('Zone centroid'!$D$2:$D$169,MATCH($A26,'Zone centroid'!$C$2:$C$169,0)))^2+(INDEX('Station centroid'!$F$2:$F$51,MATCH(AI$1,'Station centroid'!$B$2:$B$51,0))-INDEX('Zone centroid'!$E$2:$E$169,MATCH($A26,'Zone centroid'!$C$2:$C$169,0)))^2)</f>
        <v>67049.529617608016</v>
      </c>
      <c r="AJ26">
        <f>SQRT((INDEX('Station centroid'!$E$2:$E$51,MATCH(AJ$1,'Station centroid'!$B$2:$B$51,0))-INDEX('Zone centroid'!$D$2:$D$169,MATCH($A26,'Zone centroid'!$C$2:$C$169,0)))^2+(INDEX('Station centroid'!$F$2:$F$51,MATCH(AJ$1,'Station centroid'!$B$2:$B$51,0))-INDEX('Zone centroid'!$E$2:$E$169,MATCH($A26,'Zone centroid'!$C$2:$C$169,0)))^2)</f>
        <v>64333.798160594379</v>
      </c>
      <c r="AK26">
        <f>SQRT((INDEX('Station centroid'!$E$2:$E$51,MATCH(AK$1,'Station centroid'!$B$2:$B$51,0))-INDEX('Zone centroid'!$D$2:$D$169,MATCH($A26,'Zone centroid'!$C$2:$C$169,0)))^2+(INDEX('Station centroid'!$F$2:$F$51,MATCH(AK$1,'Station centroid'!$B$2:$B$51,0))-INDEX('Zone centroid'!$E$2:$E$169,MATCH($A26,'Zone centroid'!$C$2:$C$169,0)))^2)</f>
        <v>66944.096555446886</v>
      </c>
      <c r="AL26">
        <f>SQRT((INDEX('Station centroid'!$E$2:$E$51,MATCH(AL$1,'Station centroid'!$B$2:$B$51,0))-INDEX('Zone centroid'!$D$2:$D$169,MATCH($A26,'Zone centroid'!$C$2:$C$169,0)))^2+(INDEX('Station centroid'!$F$2:$F$51,MATCH(AL$1,'Station centroid'!$B$2:$B$51,0))-INDEX('Zone centroid'!$E$2:$E$169,MATCH($A26,'Zone centroid'!$C$2:$C$169,0)))^2)</f>
        <v>31164.474073316222</v>
      </c>
      <c r="AM26">
        <f>SQRT((INDEX('Station centroid'!$E$2:$E$51,MATCH(AM$1,'Station centroid'!$B$2:$B$51,0))-INDEX('Zone centroid'!$D$2:$D$169,MATCH($A26,'Zone centroid'!$C$2:$C$169,0)))^2+(INDEX('Station centroid'!$F$2:$F$51,MATCH(AM$1,'Station centroid'!$B$2:$B$51,0))-INDEX('Zone centroid'!$E$2:$E$169,MATCH($A26,'Zone centroid'!$C$2:$C$169,0)))^2)</f>
        <v>84721.393452776188</v>
      </c>
      <c r="AN26">
        <f>SQRT((INDEX('Station centroid'!$E$2:$E$51,MATCH(AN$1,'Station centroid'!$B$2:$B$51,0))-INDEX('Zone centroid'!$D$2:$D$169,MATCH($A26,'Zone centroid'!$C$2:$C$169,0)))^2+(INDEX('Station centroid'!$F$2:$F$51,MATCH(AN$1,'Station centroid'!$B$2:$B$51,0))-INDEX('Zone centroid'!$E$2:$E$169,MATCH($A26,'Zone centroid'!$C$2:$C$169,0)))^2)</f>
        <v>49782.546459163743</v>
      </c>
      <c r="AO26">
        <f>SQRT((INDEX('Station centroid'!$E$2:$E$51,MATCH(AO$1,'Station centroid'!$B$2:$B$51,0))-INDEX('Zone centroid'!$D$2:$D$169,MATCH($A26,'Zone centroid'!$C$2:$C$169,0)))^2+(INDEX('Station centroid'!$F$2:$F$51,MATCH(AO$1,'Station centroid'!$B$2:$B$51,0))-INDEX('Zone centroid'!$E$2:$E$169,MATCH($A26,'Zone centroid'!$C$2:$C$169,0)))^2)</f>
        <v>48121.536131725916</v>
      </c>
      <c r="AP26">
        <f>SQRT((INDEX('Station centroid'!$E$2:$E$51,MATCH(AP$1,'Station centroid'!$B$2:$B$51,0))-INDEX('Zone centroid'!$D$2:$D$169,MATCH($A26,'Zone centroid'!$C$2:$C$169,0)))^2+(INDEX('Station centroid'!$F$2:$F$51,MATCH(AP$1,'Station centroid'!$B$2:$B$51,0))-INDEX('Zone centroid'!$E$2:$E$169,MATCH($A26,'Zone centroid'!$C$2:$C$169,0)))^2)</f>
        <v>52219.344008350949</v>
      </c>
      <c r="AQ26">
        <f>SQRT((INDEX('Station centroid'!$E$2:$E$51,MATCH(AQ$1,'Station centroid'!$B$2:$B$51,0))-INDEX('Zone centroid'!$D$2:$D$169,MATCH($A26,'Zone centroid'!$C$2:$C$169,0)))^2+(INDEX('Station centroid'!$F$2:$F$51,MATCH(AQ$1,'Station centroid'!$B$2:$B$51,0))-INDEX('Zone centroid'!$E$2:$E$169,MATCH($A26,'Zone centroid'!$C$2:$C$169,0)))^2)</f>
        <v>57419.359138571017</v>
      </c>
      <c r="AR26">
        <f>SQRT((INDEX('Station centroid'!$E$2:$E$51,MATCH(AR$1,'Station centroid'!$B$2:$B$51,0))-INDEX('Zone centroid'!$D$2:$D$169,MATCH($A26,'Zone centroid'!$C$2:$C$169,0)))^2+(INDEX('Station centroid'!$F$2:$F$51,MATCH(AR$1,'Station centroid'!$B$2:$B$51,0))-INDEX('Zone centroid'!$E$2:$E$169,MATCH($A26,'Zone centroid'!$C$2:$C$169,0)))^2)</f>
        <v>36879.893947813885</v>
      </c>
      <c r="AS26">
        <f>SQRT((INDEX('Station centroid'!$E$2:$E$51,MATCH(AS$1,'Station centroid'!$B$2:$B$51,0))-INDEX('Zone centroid'!$D$2:$D$169,MATCH($A26,'Zone centroid'!$C$2:$C$169,0)))^2+(INDEX('Station centroid'!$F$2:$F$51,MATCH(AS$1,'Station centroid'!$B$2:$B$51,0))-INDEX('Zone centroid'!$E$2:$E$169,MATCH($A26,'Zone centroid'!$C$2:$C$169,0)))^2)</f>
        <v>125960.81815159388</v>
      </c>
      <c r="AT26">
        <f>SQRT((INDEX('Station centroid'!$E$2:$E$51,MATCH(AT$1,'Station centroid'!$B$2:$B$51,0))-INDEX('Zone centroid'!$D$2:$D$169,MATCH($A26,'Zone centroid'!$C$2:$C$169,0)))^2+(INDEX('Station centroid'!$F$2:$F$51,MATCH(AT$1,'Station centroid'!$B$2:$B$51,0))-INDEX('Zone centroid'!$E$2:$E$169,MATCH($A26,'Zone centroid'!$C$2:$C$169,0)))^2)</f>
        <v>107482.46261145163</v>
      </c>
      <c r="AU26">
        <f>SQRT((INDEX('Station centroid'!$E$2:$E$51,MATCH(AU$1,'Station centroid'!$B$2:$B$51,0))-INDEX('Zone centroid'!$D$2:$D$169,MATCH($A26,'Zone centroid'!$C$2:$C$169,0)))^2+(INDEX('Station centroid'!$F$2:$F$51,MATCH(AU$1,'Station centroid'!$B$2:$B$51,0))-INDEX('Zone centroid'!$E$2:$E$169,MATCH($A26,'Zone centroid'!$C$2:$C$169,0)))^2)</f>
        <v>1009.6717657238909</v>
      </c>
      <c r="AV26">
        <f>SQRT((INDEX('Station centroid'!$E$2:$E$51,MATCH(AV$1,'Station centroid'!$B$2:$B$51,0))-INDEX('Zone centroid'!$D$2:$D$169,MATCH($A26,'Zone centroid'!$C$2:$C$169,0)))^2+(INDEX('Station centroid'!$F$2:$F$51,MATCH(AV$1,'Station centroid'!$B$2:$B$51,0))-INDEX('Zone centroid'!$E$2:$E$169,MATCH($A26,'Zone centroid'!$C$2:$C$169,0)))^2)</f>
        <v>10017.347812370286</v>
      </c>
      <c r="AW26">
        <f>SQRT((INDEX('Station centroid'!$E$2:$E$51,MATCH(AW$1,'Station centroid'!$B$2:$B$51,0))-INDEX('Zone centroid'!$D$2:$D$169,MATCH($A26,'Zone centroid'!$C$2:$C$169,0)))^2+(INDEX('Station centroid'!$F$2:$F$51,MATCH(AW$1,'Station centroid'!$B$2:$B$51,0))-INDEX('Zone centroid'!$E$2:$E$169,MATCH($A26,'Zone centroid'!$C$2:$C$169,0)))^2)</f>
        <v>17808.756187100749</v>
      </c>
      <c r="AX26">
        <f>SQRT((INDEX('Station centroid'!$E$2:$E$51,MATCH(AX$1,'Station centroid'!$B$2:$B$51,0))-INDEX('Zone centroid'!$D$2:$D$169,MATCH($A26,'Zone centroid'!$C$2:$C$169,0)))^2+(INDEX('Station centroid'!$F$2:$F$51,MATCH(AX$1,'Station centroid'!$B$2:$B$51,0))-INDEX('Zone centroid'!$E$2:$E$169,MATCH($A26,'Zone centroid'!$C$2:$C$169,0)))^2)</f>
        <v>33901.838877047689</v>
      </c>
      <c r="AY26">
        <f>SQRT((INDEX('Station centroid'!$E$2:$E$51,MATCH(AY$1,'Station centroid'!$B$2:$B$51,0))-INDEX('Zone centroid'!$D$2:$D$169,MATCH($A26,'Zone centroid'!$C$2:$C$169,0)))^2+(INDEX('Station centroid'!$F$2:$F$51,MATCH(AY$1,'Station centroid'!$B$2:$B$51,0))-INDEX('Zone centroid'!$E$2:$E$169,MATCH($A26,'Zone centroid'!$C$2:$C$169,0)))^2)</f>
        <v>647871.97881834651</v>
      </c>
    </row>
    <row r="27" spans="1:51" x14ac:dyDescent="0.3">
      <c r="A27">
        <v>534</v>
      </c>
      <c r="B27">
        <f>SQRT((INDEX('Station centroid'!$E$2:$E$51,MATCH(B$1,'Station centroid'!$B$2:$B$51,0))-INDEX('Zone centroid'!$D$2:$D$169,MATCH($A27,'Zone centroid'!$C$2:$C$169,0)))^2+(INDEX('Station centroid'!$F$2:$F$51,MATCH(B$1,'Station centroid'!$B$2:$B$51,0))-INDEX('Zone centroid'!$E$2:$E$169,MATCH($A27,'Zone centroid'!$C$2:$C$169,0)))^2)</f>
        <v>63094.821373806066</v>
      </c>
      <c r="C27">
        <f>SQRT((INDEX('Station centroid'!$E$2:$E$51,MATCH(C$1,'Station centroid'!$B$2:$B$51,0))-INDEX('Zone centroid'!$D$2:$D$169,MATCH($A27,'Zone centroid'!$C$2:$C$169,0)))^2+(INDEX('Station centroid'!$F$2:$F$51,MATCH(C$1,'Station centroid'!$B$2:$B$51,0))-INDEX('Zone centroid'!$E$2:$E$169,MATCH($A27,'Zone centroid'!$C$2:$C$169,0)))^2)</f>
        <v>93710.776341012126</v>
      </c>
      <c r="D27">
        <f>SQRT((INDEX('Station centroid'!$E$2:$E$51,MATCH(D$1,'Station centroid'!$B$2:$B$51,0))-INDEX('Zone centroid'!$D$2:$D$169,MATCH($A27,'Zone centroid'!$C$2:$C$169,0)))^2+(INDEX('Station centroid'!$F$2:$F$51,MATCH(D$1,'Station centroid'!$B$2:$B$51,0))-INDEX('Zone centroid'!$E$2:$E$169,MATCH($A27,'Zone centroid'!$C$2:$C$169,0)))^2)</f>
        <v>141823.81887138175</v>
      </c>
      <c r="E27">
        <f>SQRT((INDEX('Station centroid'!$E$2:$E$51,MATCH(E$1,'Station centroid'!$B$2:$B$51,0))-INDEX('Zone centroid'!$D$2:$D$169,MATCH($A27,'Zone centroid'!$C$2:$C$169,0)))^2+(INDEX('Station centroid'!$F$2:$F$51,MATCH(E$1,'Station centroid'!$B$2:$B$51,0))-INDEX('Zone centroid'!$E$2:$E$169,MATCH($A27,'Zone centroid'!$C$2:$C$169,0)))^2)</f>
        <v>71997.357073710707</v>
      </c>
      <c r="F27">
        <f>SQRT((INDEX('Station centroid'!$E$2:$E$51,MATCH(F$1,'Station centroid'!$B$2:$B$51,0))-INDEX('Zone centroid'!$D$2:$D$169,MATCH($A27,'Zone centroid'!$C$2:$C$169,0)))^2+(INDEX('Station centroid'!$F$2:$F$51,MATCH(F$1,'Station centroid'!$B$2:$B$51,0))-INDEX('Zone centroid'!$E$2:$E$169,MATCH($A27,'Zone centroid'!$C$2:$C$169,0)))^2)</f>
        <v>65178.368665713046</v>
      </c>
      <c r="G27">
        <f>SQRT((INDEX('Station centroid'!$E$2:$E$51,MATCH(G$1,'Station centroid'!$B$2:$B$51,0))-INDEX('Zone centroid'!$D$2:$D$169,MATCH($A27,'Zone centroid'!$C$2:$C$169,0)))^2+(INDEX('Station centroid'!$F$2:$F$51,MATCH(G$1,'Station centroid'!$B$2:$B$51,0))-INDEX('Zone centroid'!$E$2:$E$169,MATCH($A27,'Zone centroid'!$C$2:$C$169,0)))^2)</f>
        <v>647050.92365670879</v>
      </c>
      <c r="H27">
        <f>SQRT((INDEX('Station centroid'!$E$2:$E$51,MATCH(H$1,'Station centroid'!$B$2:$B$51,0))-INDEX('Zone centroid'!$D$2:$D$169,MATCH($A27,'Zone centroid'!$C$2:$C$169,0)))^2+(INDEX('Station centroid'!$F$2:$F$51,MATCH(H$1,'Station centroid'!$B$2:$B$51,0))-INDEX('Zone centroid'!$E$2:$E$169,MATCH($A27,'Zone centroid'!$C$2:$C$169,0)))^2)</f>
        <v>41928.789321481745</v>
      </c>
      <c r="I27">
        <f>SQRT((INDEX('Station centroid'!$E$2:$E$51,MATCH(I$1,'Station centroid'!$B$2:$B$51,0))-INDEX('Zone centroid'!$D$2:$D$169,MATCH($A27,'Zone centroid'!$C$2:$C$169,0)))^2+(INDEX('Station centroid'!$F$2:$F$51,MATCH(I$1,'Station centroid'!$B$2:$B$51,0))-INDEX('Zone centroid'!$E$2:$E$169,MATCH($A27,'Zone centroid'!$C$2:$C$169,0)))^2)</f>
        <v>44479.882596671698</v>
      </c>
      <c r="J27">
        <f>SQRT((INDEX('Station centroid'!$E$2:$E$51,MATCH(J$1,'Station centroid'!$B$2:$B$51,0))-INDEX('Zone centroid'!$D$2:$D$169,MATCH($A27,'Zone centroid'!$C$2:$C$169,0)))^2+(INDEX('Station centroid'!$F$2:$F$51,MATCH(J$1,'Station centroid'!$B$2:$B$51,0))-INDEX('Zone centroid'!$E$2:$E$169,MATCH($A27,'Zone centroid'!$C$2:$C$169,0)))^2)</f>
        <v>647050.92365670879</v>
      </c>
      <c r="K27">
        <f>SQRT((INDEX('Station centroid'!$E$2:$E$51,MATCH(K$1,'Station centroid'!$B$2:$B$51,0))-INDEX('Zone centroid'!$D$2:$D$169,MATCH($A27,'Zone centroid'!$C$2:$C$169,0)))^2+(INDEX('Station centroid'!$F$2:$F$51,MATCH(K$1,'Station centroid'!$B$2:$B$51,0))-INDEX('Zone centroid'!$E$2:$E$169,MATCH($A27,'Zone centroid'!$C$2:$C$169,0)))^2)</f>
        <v>90828.397295469753</v>
      </c>
      <c r="L27">
        <f>SQRT((INDEX('Station centroid'!$E$2:$E$51,MATCH(L$1,'Station centroid'!$B$2:$B$51,0))-INDEX('Zone centroid'!$D$2:$D$169,MATCH($A27,'Zone centroid'!$C$2:$C$169,0)))^2+(INDEX('Station centroid'!$F$2:$F$51,MATCH(L$1,'Station centroid'!$B$2:$B$51,0))-INDEX('Zone centroid'!$E$2:$E$169,MATCH($A27,'Zone centroid'!$C$2:$C$169,0)))^2)</f>
        <v>50146.316905890482</v>
      </c>
      <c r="M27">
        <f>SQRT((INDEX('Station centroid'!$E$2:$E$51,MATCH(M$1,'Station centroid'!$B$2:$B$51,0))-INDEX('Zone centroid'!$D$2:$D$169,MATCH($A27,'Zone centroid'!$C$2:$C$169,0)))^2+(INDEX('Station centroid'!$F$2:$F$51,MATCH(M$1,'Station centroid'!$B$2:$B$51,0))-INDEX('Zone centroid'!$E$2:$E$169,MATCH($A27,'Zone centroid'!$C$2:$C$169,0)))^2)</f>
        <v>53179.226718990583</v>
      </c>
      <c r="N27">
        <f>SQRT((INDEX('Station centroid'!$E$2:$E$51,MATCH(N$1,'Station centroid'!$B$2:$B$51,0))-INDEX('Zone centroid'!$D$2:$D$169,MATCH($A27,'Zone centroid'!$C$2:$C$169,0)))^2+(INDEX('Station centroid'!$F$2:$F$51,MATCH(N$1,'Station centroid'!$B$2:$B$51,0))-INDEX('Zone centroid'!$E$2:$E$169,MATCH($A27,'Zone centroid'!$C$2:$C$169,0)))^2)</f>
        <v>70524.35591731414</v>
      </c>
      <c r="O27">
        <f>SQRT((INDEX('Station centroid'!$E$2:$E$51,MATCH(O$1,'Station centroid'!$B$2:$B$51,0))-INDEX('Zone centroid'!$D$2:$D$169,MATCH($A27,'Zone centroid'!$C$2:$C$169,0)))^2+(INDEX('Station centroid'!$F$2:$F$51,MATCH(O$1,'Station centroid'!$B$2:$B$51,0))-INDEX('Zone centroid'!$E$2:$E$169,MATCH($A27,'Zone centroid'!$C$2:$C$169,0)))^2)</f>
        <v>94468.836159619314</v>
      </c>
      <c r="P27">
        <f>SQRT((INDEX('Station centroid'!$E$2:$E$51,MATCH(P$1,'Station centroid'!$B$2:$B$51,0))-INDEX('Zone centroid'!$D$2:$D$169,MATCH($A27,'Zone centroid'!$C$2:$C$169,0)))^2+(INDEX('Station centroid'!$F$2:$F$51,MATCH(P$1,'Station centroid'!$B$2:$B$51,0))-INDEX('Zone centroid'!$E$2:$E$169,MATCH($A27,'Zone centroid'!$C$2:$C$169,0)))^2)</f>
        <v>96779.548345423682</v>
      </c>
      <c r="Q27">
        <f>SQRT((INDEX('Station centroid'!$E$2:$E$51,MATCH(Q$1,'Station centroid'!$B$2:$B$51,0))-INDEX('Zone centroid'!$D$2:$D$169,MATCH($A27,'Zone centroid'!$C$2:$C$169,0)))^2+(INDEX('Station centroid'!$F$2:$F$51,MATCH(Q$1,'Station centroid'!$B$2:$B$51,0))-INDEX('Zone centroid'!$E$2:$E$169,MATCH($A27,'Zone centroid'!$C$2:$C$169,0)))^2)</f>
        <v>81414.038537493674</v>
      </c>
      <c r="R27">
        <f>SQRT((INDEX('Station centroid'!$E$2:$E$51,MATCH(R$1,'Station centroid'!$B$2:$B$51,0))-INDEX('Zone centroid'!$D$2:$D$169,MATCH($A27,'Zone centroid'!$C$2:$C$169,0)))^2+(INDEX('Station centroid'!$F$2:$F$51,MATCH(R$1,'Station centroid'!$B$2:$B$51,0))-INDEX('Zone centroid'!$E$2:$E$169,MATCH($A27,'Zone centroid'!$C$2:$C$169,0)))^2)</f>
        <v>78599.197412925889</v>
      </c>
      <c r="S27">
        <f>SQRT((INDEX('Station centroid'!$E$2:$E$51,MATCH(S$1,'Station centroid'!$B$2:$B$51,0))-INDEX('Zone centroid'!$D$2:$D$169,MATCH($A27,'Zone centroid'!$C$2:$C$169,0)))^2+(INDEX('Station centroid'!$F$2:$F$51,MATCH(S$1,'Station centroid'!$B$2:$B$51,0))-INDEX('Zone centroid'!$E$2:$E$169,MATCH($A27,'Zone centroid'!$C$2:$C$169,0)))^2)</f>
        <v>75282.958667855288</v>
      </c>
      <c r="T27">
        <f>SQRT((INDEX('Station centroid'!$E$2:$E$51,MATCH(T$1,'Station centroid'!$B$2:$B$51,0))-INDEX('Zone centroid'!$D$2:$D$169,MATCH($A27,'Zone centroid'!$C$2:$C$169,0)))^2+(INDEX('Station centroid'!$F$2:$F$51,MATCH(T$1,'Station centroid'!$B$2:$B$51,0))-INDEX('Zone centroid'!$E$2:$E$169,MATCH($A27,'Zone centroid'!$C$2:$C$169,0)))^2)</f>
        <v>68279.477654677437</v>
      </c>
      <c r="U27">
        <f>SQRT((INDEX('Station centroid'!$E$2:$E$51,MATCH(U$1,'Station centroid'!$B$2:$B$51,0))-INDEX('Zone centroid'!$D$2:$D$169,MATCH($A27,'Zone centroid'!$C$2:$C$169,0)))^2+(INDEX('Station centroid'!$F$2:$F$51,MATCH(U$1,'Station centroid'!$B$2:$B$51,0))-INDEX('Zone centroid'!$E$2:$E$169,MATCH($A27,'Zone centroid'!$C$2:$C$169,0)))^2)</f>
        <v>66764.419469103406</v>
      </c>
      <c r="V27">
        <f>SQRT((INDEX('Station centroid'!$E$2:$E$51,MATCH(V$1,'Station centroid'!$B$2:$B$51,0))-INDEX('Zone centroid'!$D$2:$D$169,MATCH($A27,'Zone centroid'!$C$2:$C$169,0)))^2+(INDEX('Station centroid'!$F$2:$F$51,MATCH(V$1,'Station centroid'!$B$2:$B$51,0))-INDEX('Zone centroid'!$E$2:$E$169,MATCH($A27,'Zone centroid'!$C$2:$C$169,0)))^2)</f>
        <v>63079.103737936115</v>
      </c>
      <c r="W27">
        <f>SQRT((INDEX('Station centroid'!$E$2:$E$51,MATCH(W$1,'Station centroid'!$B$2:$B$51,0))-INDEX('Zone centroid'!$D$2:$D$169,MATCH($A27,'Zone centroid'!$C$2:$C$169,0)))^2+(INDEX('Station centroid'!$F$2:$F$51,MATCH(W$1,'Station centroid'!$B$2:$B$51,0))-INDEX('Zone centroid'!$E$2:$E$169,MATCH($A27,'Zone centroid'!$C$2:$C$169,0)))^2)</f>
        <v>77977.382062749501</v>
      </c>
      <c r="X27">
        <f>SQRT((INDEX('Station centroid'!$E$2:$E$51,MATCH(X$1,'Station centroid'!$B$2:$B$51,0))-INDEX('Zone centroid'!$D$2:$D$169,MATCH($A27,'Zone centroid'!$C$2:$C$169,0)))^2+(INDEX('Station centroid'!$F$2:$F$51,MATCH(X$1,'Station centroid'!$B$2:$B$51,0))-INDEX('Zone centroid'!$E$2:$E$169,MATCH($A27,'Zone centroid'!$C$2:$C$169,0)))^2)</f>
        <v>60301.688798759977</v>
      </c>
      <c r="Y27">
        <f>SQRT((INDEX('Station centroid'!$E$2:$E$51,MATCH(Y$1,'Station centroid'!$B$2:$B$51,0))-INDEX('Zone centroid'!$D$2:$D$169,MATCH($A27,'Zone centroid'!$C$2:$C$169,0)))^2+(INDEX('Station centroid'!$F$2:$F$51,MATCH(Y$1,'Station centroid'!$B$2:$B$51,0))-INDEX('Zone centroid'!$E$2:$E$169,MATCH($A27,'Zone centroid'!$C$2:$C$169,0)))^2)</f>
        <v>58297.932694822091</v>
      </c>
      <c r="Z27">
        <f>SQRT((INDEX('Station centroid'!$E$2:$E$51,MATCH(Z$1,'Station centroid'!$B$2:$B$51,0))-INDEX('Zone centroid'!$D$2:$D$169,MATCH($A27,'Zone centroid'!$C$2:$C$169,0)))^2+(INDEX('Station centroid'!$F$2:$F$51,MATCH(Z$1,'Station centroid'!$B$2:$B$51,0))-INDEX('Zone centroid'!$E$2:$E$169,MATCH($A27,'Zone centroid'!$C$2:$C$169,0)))^2)</f>
        <v>37210.172250744799</v>
      </c>
      <c r="AA27">
        <f>SQRT((INDEX('Station centroid'!$E$2:$E$51,MATCH(AA$1,'Station centroid'!$B$2:$B$51,0))-INDEX('Zone centroid'!$D$2:$D$169,MATCH($A27,'Zone centroid'!$C$2:$C$169,0)))^2+(INDEX('Station centroid'!$F$2:$F$51,MATCH(AA$1,'Station centroid'!$B$2:$B$51,0))-INDEX('Zone centroid'!$E$2:$E$169,MATCH($A27,'Zone centroid'!$C$2:$C$169,0)))^2)</f>
        <v>65331.635858098634</v>
      </c>
      <c r="AB27">
        <f>SQRT((INDEX('Station centroid'!$E$2:$E$51,MATCH(AB$1,'Station centroid'!$B$2:$B$51,0))-INDEX('Zone centroid'!$D$2:$D$169,MATCH($A27,'Zone centroid'!$C$2:$C$169,0)))^2+(INDEX('Station centroid'!$F$2:$F$51,MATCH(AB$1,'Station centroid'!$B$2:$B$51,0))-INDEX('Zone centroid'!$E$2:$E$169,MATCH($A27,'Zone centroid'!$C$2:$C$169,0)))^2)</f>
        <v>647050.92365670879</v>
      </c>
      <c r="AC27">
        <f>SQRT((INDEX('Station centroid'!$E$2:$E$51,MATCH(AC$1,'Station centroid'!$B$2:$B$51,0))-INDEX('Zone centroid'!$D$2:$D$169,MATCH($A27,'Zone centroid'!$C$2:$C$169,0)))^2+(INDEX('Station centroid'!$F$2:$F$51,MATCH(AC$1,'Station centroid'!$B$2:$B$51,0))-INDEX('Zone centroid'!$E$2:$E$169,MATCH($A27,'Zone centroid'!$C$2:$C$169,0)))^2)</f>
        <v>48506.32942931055</v>
      </c>
      <c r="AD27">
        <f>SQRT((INDEX('Station centroid'!$E$2:$E$51,MATCH(AD$1,'Station centroid'!$B$2:$B$51,0))-INDEX('Zone centroid'!$D$2:$D$169,MATCH($A27,'Zone centroid'!$C$2:$C$169,0)))^2+(INDEX('Station centroid'!$F$2:$F$51,MATCH(AD$1,'Station centroid'!$B$2:$B$51,0))-INDEX('Zone centroid'!$E$2:$E$169,MATCH($A27,'Zone centroid'!$C$2:$C$169,0)))^2)</f>
        <v>138271.82808266656</v>
      </c>
      <c r="AE27">
        <f>SQRT((INDEX('Station centroid'!$E$2:$E$51,MATCH(AE$1,'Station centroid'!$B$2:$B$51,0))-INDEX('Zone centroid'!$D$2:$D$169,MATCH($A27,'Zone centroid'!$C$2:$C$169,0)))^2+(INDEX('Station centroid'!$F$2:$F$51,MATCH(AE$1,'Station centroid'!$B$2:$B$51,0))-INDEX('Zone centroid'!$E$2:$E$169,MATCH($A27,'Zone centroid'!$C$2:$C$169,0)))^2)</f>
        <v>89212.510953651596</v>
      </c>
      <c r="AF27">
        <f>SQRT((INDEX('Station centroid'!$E$2:$E$51,MATCH(AF$1,'Station centroid'!$B$2:$B$51,0))-INDEX('Zone centroid'!$D$2:$D$169,MATCH($A27,'Zone centroid'!$C$2:$C$169,0)))^2+(INDEX('Station centroid'!$F$2:$F$51,MATCH(AF$1,'Station centroid'!$B$2:$B$51,0))-INDEX('Zone centroid'!$E$2:$E$169,MATCH($A27,'Zone centroid'!$C$2:$C$169,0)))^2)</f>
        <v>86664.903916584924</v>
      </c>
      <c r="AG27">
        <f>SQRT((INDEX('Station centroid'!$E$2:$E$51,MATCH(AG$1,'Station centroid'!$B$2:$B$51,0))-INDEX('Zone centroid'!$D$2:$D$169,MATCH($A27,'Zone centroid'!$C$2:$C$169,0)))^2+(INDEX('Station centroid'!$F$2:$F$51,MATCH(AG$1,'Station centroid'!$B$2:$B$51,0))-INDEX('Zone centroid'!$E$2:$E$169,MATCH($A27,'Zone centroid'!$C$2:$C$169,0)))^2)</f>
        <v>63190.258408901122</v>
      </c>
      <c r="AH27">
        <f>SQRT((INDEX('Station centroid'!$E$2:$E$51,MATCH(AH$1,'Station centroid'!$B$2:$B$51,0))-INDEX('Zone centroid'!$D$2:$D$169,MATCH($A27,'Zone centroid'!$C$2:$C$169,0)))^2+(INDEX('Station centroid'!$F$2:$F$51,MATCH(AH$1,'Station centroid'!$B$2:$B$51,0))-INDEX('Zone centroid'!$E$2:$E$169,MATCH($A27,'Zone centroid'!$C$2:$C$169,0)))^2)</f>
        <v>113863.17088526914</v>
      </c>
      <c r="AI27">
        <f>SQRT((INDEX('Station centroid'!$E$2:$E$51,MATCH(AI$1,'Station centroid'!$B$2:$B$51,0))-INDEX('Zone centroid'!$D$2:$D$169,MATCH($A27,'Zone centroid'!$C$2:$C$169,0)))^2+(INDEX('Station centroid'!$F$2:$F$51,MATCH(AI$1,'Station centroid'!$B$2:$B$51,0))-INDEX('Zone centroid'!$E$2:$E$169,MATCH($A27,'Zone centroid'!$C$2:$C$169,0)))^2)</f>
        <v>67827.36693063128</v>
      </c>
      <c r="AJ27">
        <f>SQRT((INDEX('Station centroid'!$E$2:$E$51,MATCH(AJ$1,'Station centroid'!$B$2:$B$51,0))-INDEX('Zone centroid'!$D$2:$D$169,MATCH($A27,'Zone centroid'!$C$2:$C$169,0)))^2+(INDEX('Station centroid'!$F$2:$F$51,MATCH(AJ$1,'Station centroid'!$B$2:$B$51,0))-INDEX('Zone centroid'!$E$2:$E$169,MATCH($A27,'Zone centroid'!$C$2:$C$169,0)))^2)</f>
        <v>65145.077692240848</v>
      </c>
      <c r="AK27">
        <f>SQRT((INDEX('Station centroid'!$E$2:$E$51,MATCH(AK$1,'Station centroid'!$B$2:$B$51,0))-INDEX('Zone centroid'!$D$2:$D$169,MATCH($A27,'Zone centroid'!$C$2:$C$169,0)))^2+(INDEX('Station centroid'!$F$2:$F$51,MATCH(AK$1,'Station centroid'!$B$2:$B$51,0))-INDEX('Zone centroid'!$E$2:$E$169,MATCH($A27,'Zone centroid'!$C$2:$C$169,0)))^2)</f>
        <v>67664.266203107501</v>
      </c>
      <c r="AL27">
        <f>SQRT((INDEX('Station centroid'!$E$2:$E$51,MATCH(AL$1,'Station centroid'!$B$2:$B$51,0))-INDEX('Zone centroid'!$D$2:$D$169,MATCH($A27,'Zone centroid'!$C$2:$C$169,0)))^2+(INDEX('Station centroid'!$F$2:$F$51,MATCH(AL$1,'Station centroid'!$B$2:$B$51,0))-INDEX('Zone centroid'!$E$2:$E$169,MATCH($A27,'Zone centroid'!$C$2:$C$169,0)))^2)</f>
        <v>30413.619394383149</v>
      </c>
      <c r="AM27">
        <f>SQRT((INDEX('Station centroid'!$E$2:$E$51,MATCH(AM$1,'Station centroid'!$B$2:$B$51,0))-INDEX('Zone centroid'!$D$2:$D$169,MATCH($A27,'Zone centroid'!$C$2:$C$169,0)))^2+(INDEX('Station centroid'!$F$2:$F$51,MATCH(AM$1,'Station centroid'!$B$2:$B$51,0))-INDEX('Zone centroid'!$E$2:$E$169,MATCH($A27,'Zone centroid'!$C$2:$C$169,0)))^2)</f>
        <v>85405.975283817868</v>
      </c>
      <c r="AN27">
        <f>SQRT((INDEX('Station centroid'!$E$2:$E$51,MATCH(AN$1,'Station centroid'!$B$2:$B$51,0))-INDEX('Zone centroid'!$D$2:$D$169,MATCH($A27,'Zone centroid'!$C$2:$C$169,0)))^2+(INDEX('Station centroid'!$F$2:$F$51,MATCH(AN$1,'Station centroid'!$B$2:$B$51,0))-INDEX('Zone centroid'!$E$2:$E$169,MATCH($A27,'Zone centroid'!$C$2:$C$169,0)))^2)</f>
        <v>50176.373595934536</v>
      </c>
      <c r="AO27">
        <f>SQRT((INDEX('Station centroid'!$E$2:$E$51,MATCH(AO$1,'Station centroid'!$B$2:$B$51,0))-INDEX('Zone centroid'!$D$2:$D$169,MATCH($A27,'Zone centroid'!$C$2:$C$169,0)))^2+(INDEX('Station centroid'!$F$2:$F$51,MATCH(AO$1,'Station centroid'!$B$2:$B$51,0))-INDEX('Zone centroid'!$E$2:$E$169,MATCH($A27,'Zone centroid'!$C$2:$C$169,0)))^2)</f>
        <v>48452.510668664043</v>
      </c>
      <c r="AP27">
        <f>SQRT((INDEX('Station centroid'!$E$2:$E$51,MATCH(AP$1,'Station centroid'!$B$2:$B$51,0))-INDEX('Zone centroid'!$D$2:$D$169,MATCH($A27,'Zone centroid'!$C$2:$C$169,0)))^2+(INDEX('Station centroid'!$F$2:$F$51,MATCH(AP$1,'Station centroid'!$B$2:$B$51,0))-INDEX('Zone centroid'!$E$2:$E$169,MATCH($A27,'Zone centroid'!$C$2:$C$169,0)))^2)</f>
        <v>52751.817841307595</v>
      </c>
      <c r="AQ27">
        <f>SQRT((INDEX('Station centroid'!$E$2:$E$51,MATCH(AQ$1,'Station centroid'!$B$2:$B$51,0))-INDEX('Zone centroid'!$D$2:$D$169,MATCH($A27,'Zone centroid'!$C$2:$C$169,0)))^2+(INDEX('Station centroid'!$F$2:$F$51,MATCH(AQ$1,'Station centroid'!$B$2:$B$51,0))-INDEX('Zone centroid'!$E$2:$E$169,MATCH($A27,'Zone centroid'!$C$2:$C$169,0)))^2)</f>
        <v>56933.350061490317</v>
      </c>
      <c r="AR27">
        <f>SQRT((INDEX('Station centroid'!$E$2:$E$51,MATCH(AR$1,'Station centroid'!$B$2:$B$51,0))-INDEX('Zone centroid'!$D$2:$D$169,MATCH($A27,'Zone centroid'!$C$2:$C$169,0)))^2+(INDEX('Station centroid'!$F$2:$F$51,MATCH(AR$1,'Station centroid'!$B$2:$B$51,0))-INDEX('Zone centroid'!$E$2:$E$169,MATCH($A27,'Zone centroid'!$C$2:$C$169,0)))^2)</f>
        <v>36586.148806918711</v>
      </c>
      <c r="AS27">
        <f>SQRT((INDEX('Station centroid'!$E$2:$E$51,MATCH(AS$1,'Station centroid'!$B$2:$B$51,0))-INDEX('Zone centroid'!$D$2:$D$169,MATCH($A27,'Zone centroid'!$C$2:$C$169,0)))^2+(INDEX('Station centroid'!$F$2:$F$51,MATCH(AS$1,'Station centroid'!$B$2:$B$51,0))-INDEX('Zone centroid'!$E$2:$E$169,MATCH($A27,'Zone centroid'!$C$2:$C$169,0)))^2)</f>
        <v>125624.48721654112</v>
      </c>
      <c r="AT27">
        <f>SQRT((INDEX('Station centroid'!$E$2:$E$51,MATCH(AT$1,'Station centroid'!$B$2:$B$51,0))-INDEX('Zone centroid'!$D$2:$D$169,MATCH($A27,'Zone centroid'!$C$2:$C$169,0)))^2+(INDEX('Station centroid'!$F$2:$F$51,MATCH(AT$1,'Station centroid'!$B$2:$B$51,0))-INDEX('Zone centroid'!$E$2:$E$169,MATCH($A27,'Zone centroid'!$C$2:$C$169,0)))^2)</f>
        <v>107296.53122567429</v>
      </c>
      <c r="AU27">
        <f>SQRT((INDEX('Station centroid'!$E$2:$E$51,MATCH(AU$1,'Station centroid'!$B$2:$B$51,0))-INDEX('Zone centroid'!$D$2:$D$169,MATCH($A27,'Zone centroid'!$C$2:$C$169,0)))^2+(INDEX('Station centroid'!$F$2:$F$51,MATCH(AU$1,'Station centroid'!$B$2:$B$51,0))-INDEX('Zone centroid'!$E$2:$E$169,MATCH($A27,'Zone centroid'!$C$2:$C$169,0)))^2)</f>
        <v>638.58659123099051</v>
      </c>
      <c r="AV27">
        <f>SQRT((INDEX('Station centroid'!$E$2:$E$51,MATCH(AV$1,'Station centroid'!$B$2:$B$51,0))-INDEX('Zone centroid'!$D$2:$D$169,MATCH($A27,'Zone centroid'!$C$2:$C$169,0)))^2+(INDEX('Station centroid'!$F$2:$F$51,MATCH(AV$1,'Station centroid'!$B$2:$B$51,0))-INDEX('Zone centroid'!$E$2:$E$169,MATCH($A27,'Zone centroid'!$C$2:$C$169,0)))^2)</f>
        <v>9599.7380148626871</v>
      </c>
      <c r="AW27">
        <f>SQRT((INDEX('Station centroid'!$E$2:$E$51,MATCH(AW$1,'Station centroid'!$B$2:$B$51,0))-INDEX('Zone centroid'!$D$2:$D$169,MATCH($A27,'Zone centroid'!$C$2:$C$169,0)))^2+(INDEX('Station centroid'!$F$2:$F$51,MATCH(AW$1,'Station centroid'!$B$2:$B$51,0))-INDEX('Zone centroid'!$E$2:$E$169,MATCH($A27,'Zone centroid'!$C$2:$C$169,0)))^2)</f>
        <v>17390.305389256373</v>
      </c>
      <c r="AX27">
        <f>SQRT((INDEX('Station centroid'!$E$2:$E$51,MATCH(AX$1,'Station centroid'!$B$2:$B$51,0))-INDEX('Zone centroid'!$D$2:$D$169,MATCH($A27,'Zone centroid'!$C$2:$C$169,0)))^2+(INDEX('Station centroid'!$F$2:$F$51,MATCH(AX$1,'Station centroid'!$B$2:$B$51,0))-INDEX('Zone centroid'!$E$2:$E$169,MATCH($A27,'Zone centroid'!$C$2:$C$169,0)))^2)</f>
        <v>33464.531748185298</v>
      </c>
      <c r="AY27">
        <f>SQRT((INDEX('Station centroid'!$E$2:$E$51,MATCH(AY$1,'Station centroid'!$B$2:$B$51,0))-INDEX('Zone centroid'!$D$2:$D$169,MATCH($A27,'Zone centroid'!$C$2:$C$169,0)))^2+(INDEX('Station centroid'!$F$2:$F$51,MATCH(AY$1,'Station centroid'!$B$2:$B$51,0))-INDEX('Zone centroid'!$E$2:$E$169,MATCH($A27,'Zone centroid'!$C$2:$C$169,0)))^2)</f>
        <v>647050.92365670879</v>
      </c>
    </row>
    <row r="28" spans="1:51" x14ac:dyDescent="0.3">
      <c r="A28">
        <v>535</v>
      </c>
      <c r="B28">
        <f>SQRT((INDEX('Station centroid'!$E$2:$E$51,MATCH(B$1,'Station centroid'!$B$2:$B$51,0))-INDEX('Zone centroid'!$D$2:$D$169,MATCH($A28,'Zone centroid'!$C$2:$C$169,0)))^2+(INDEX('Station centroid'!$F$2:$F$51,MATCH(B$1,'Station centroid'!$B$2:$B$51,0))-INDEX('Zone centroid'!$E$2:$E$169,MATCH($A28,'Zone centroid'!$C$2:$C$169,0)))^2)</f>
        <v>62815.710292827978</v>
      </c>
      <c r="C28">
        <f>SQRT((INDEX('Station centroid'!$E$2:$E$51,MATCH(C$1,'Station centroid'!$B$2:$B$51,0))-INDEX('Zone centroid'!$D$2:$D$169,MATCH($A28,'Zone centroid'!$C$2:$C$169,0)))^2+(INDEX('Station centroid'!$F$2:$F$51,MATCH(C$1,'Station centroid'!$B$2:$B$51,0))-INDEX('Zone centroid'!$E$2:$E$169,MATCH($A28,'Zone centroid'!$C$2:$C$169,0)))^2)</f>
        <v>93535.393525206266</v>
      </c>
      <c r="D28">
        <f>SQRT((INDEX('Station centroid'!$E$2:$E$51,MATCH(D$1,'Station centroid'!$B$2:$B$51,0))-INDEX('Zone centroid'!$D$2:$D$169,MATCH($A28,'Zone centroid'!$C$2:$C$169,0)))^2+(INDEX('Station centroid'!$F$2:$F$51,MATCH(D$1,'Station centroid'!$B$2:$B$51,0))-INDEX('Zone centroid'!$E$2:$E$169,MATCH($A28,'Zone centroid'!$C$2:$C$169,0)))^2)</f>
        <v>141863.54998787568</v>
      </c>
      <c r="E28">
        <f>SQRT((INDEX('Station centroid'!$E$2:$E$51,MATCH(E$1,'Station centroid'!$B$2:$B$51,0))-INDEX('Zone centroid'!$D$2:$D$169,MATCH($A28,'Zone centroid'!$C$2:$C$169,0)))^2+(INDEX('Station centroid'!$F$2:$F$51,MATCH(E$1,'Station centroid'!$B$2:$B$51,0))-INDEX('Zone centroid'!$E$2:$E$169,MATCH($A28,'Zone centroid'!$C$2:$C$169,0)))^2)</f>
        <v>71717.583365165061</v>
      </c>
      <c r="F28">
        <f>SQRT((INDEX('Station centroid'!$E$2:$E$51,MATCH(F$1,'Station centroid'!$B$2:$B$51,0))-INDEX('Zone centroid'!$D$2:$D$169,MATCH($A28,'Zone centroid'!$C$2:$C$169,0)))^2+(INDEX('Station centroid'!$F$2:$F$51,MATCH(F$1,'Station centroid'!$B$2:$B$51,0))-INDEX('Zone centroid'!$E$2:$E$169,MATCH($A28,'Zone centroid'!$C$2:$C$169,0)))^2)</f>
        <v>64948.692975021484</v>
      </c>
      <c r="G28">
        <f>SQRT((INDEX('Station centroid'!$E$2:$E$51,MATCH(G$1,'Station centroid'!$B$2:$B$51,0))-INDEX('Zone centroid'!$D$2:$D$169,MATCH($A28,'Zone centroid'!$C$2:$C$169,0)))^2+(INDEX('Station centroid'!$F$2:$F$51,MATCH(G$1,'Station centroid'!$B$2:$B$51,0))-INDEX('Zone centroid'!$E$2:$E$169,MATCH($A28,'Zone centroid'!$C$2:$C$169,0)))^2)</f>
        <v>647286.0983599138</v>
      </c>
      <c r="H28">
        <f>SQRT((INDEX('Station centroid'!$E$2:$E$51,MATCH(H$1,'Station centroid'!$B$2:$B$51,0))-INDEX('Zone centroid'!$D$2:$D$169,MATCH($A28,'Zone centroid'!$C$2:$C$169,0)))^2+(INDEX('Station centroid'!$F$2:$F$51,MATCH(H$1,'Station centroid'!$B$2:$B$51,0))-INDEX('Zone centroid'!$E$2:$E$169,MATCH($A28,'Zone centroid'!$C$2:$C$169,0)))^2)</f>
        <v>41963.469063522396</v>
      </c>
      <c r="I28">
        <f>SQRT((INDEX('Station centroid'!$E$2:$E$51,MATCH(I$1,'Station centroid'!$B$2:$B$51,0))-INDEX('Zone centroid'!$D$2:$D$169,MATCH($A28,'Zone centroid'!$C$2:$C$169,0)))^2+(INDEX('Station centroid'!$F$2:$F$51,MATCH(I$1,'Station centroid'!$B$2:$B$51,0))-INDEX('Zone centroid'!$E$2:$E$169,MATCH($A28,'Zone centroid'!$C$2:$C$169,0)))^2)</f>
        <v>44309.094213871016</v>
      </c>
      <c r="J28">
        <f>SQRT((INDEX('Station centroid'!$E$2:$E$51,MATCH(J$1,'Station centroid'!$B$2:$B$51,0))-INDEX('Zone centroid'!$D$2:$D$169,MATCH($A28,'Zone centroid'!$C$2:$C$169,0)))^2+(INDEX('Station centroid'!$F$2:$F$51,MATCH(J$1,'Station centroid'!$B$2:$B$51,0))-INDEX('Zone centroid'!$E$2:$E$169,MATCH($A28,'Zone centroid'!$C$2:$C$169,0)))^2)</f>
        <v>647286.0983599138</v>
      </c>
      <c r="K28">
        <f>SQRT((INDEX('Station centroid'!$E$2:$E$51,MATCH(K$1,'Station centroid'!$B$2:$B$51,0))-INDEX('Zone centroid'!$D$2:$D$169,MATCH($A28,'Zone centroid'!$C$2:$C$169,0)))^2+(INDEX('Station centroid'!$F$2:$F$51,MATCH(K$1,'Station centroid'!$B$2:$B$51,0))-INDEX('Zone centroid'!$E$2:$E$169,MATCH($A28,'Zone centroid'!$C$2:$C$169,0)))^2)</f>
        <v>90547.604903297688</v>
      </c>
      <c r="L28">
        <f>SQRT((INDEX('Station centroid'!$E$2:$E$51,MATCH(L$1,'Station centroid'!$B$2:$B$51,0))-INDEX('Zone centroid'!$D$2:$D$169,MATCH($A28,'Zone centroid'!$C$2:$C$169,0)))^2+(INDEX('Station centroid'!$F$2:$F$51,MATCH(L$1,'Station centroid'!$B$2:$B$51,0))-INDEX('Zone centroid'!$E$2:$E$169,MATCH($A28,'Zone centroid'!$C$2:$C$169,0)))^2)</f>
        <v>49895.86980127712</v>
      </c>
      <c r="M28">
        <f>SQRT((INDEX('Station centroid'!$E$2:$E$51,MATCH(M$1,'Station centroid'!$B$2:$B$51,0))-INDEX('Zone centroid'!$D$2:$D$169,MATCH($A28,'Zone centroid'!$C$2:$C$169,0)))^2+(INDEX('Station centroid'!$F$2:$F$51,MATCH(M$1,'Station centroid'!$B$2:$B$51,0))-INDEX('Zone centroid'!$E$2:$E$169,MATCH($A28,'Zone centroid'!$C$2:$C$169,0)))^2)</f>
        <v>52911.56361750995</v>
      </c>
      <c r="N28">
        <f>SQRT((INDEX('Station centroid'!$E$2:$E$51,MATCH(N$1,'Station centroid'!$B$2:$B$51,0))-INDEX('Zone centroid'!$D$2:$D$169,MATCH($A28,'Zone centroid'!$C$2:$C$169,0)))^2+(INDEX('Station centroid'!$F$2:$F$51,MATCH(N$1,'Station centroid'!$B$2:$B$51,0))-INDEX('Zone centroid'!$E$2:$E$169,MATCH($A28,'Zone centroid'!$C$2:$C$169,0)))^2)</f>
        <v>70244.527593770617</v>
      </c>
      <c r="O28">
        <f>SQRT((INDEX('Station centroid'!$E$2:$E$51,MATCH(O$1,'Station centroid'!$B$2:$B$51,0))-INDEX('Zone centroid'!$D$2:$D$169,MATCH($A28,'Zone centroid'!$C$2:$C$169,0)))^2+(INDEX('Station centroid'!$F$2:$F$51,MATCH(O$1,'Station centroid'!$B$2:$B$51,0))-INDEX('Zone centroid'!$E$2:$E$169,MATCH($A28,'Zone centroid'!$C$2:$C$169,0)))^2)</f>
        <v>94194.78379174188</v>
      </c>
      <c r="P28">
        <f>SQRT((INDEX('Station centroid'!$E$2:$E$51,MATCH(P$1,'Station centroid'!$B$2:$B$51,0))-INDEX('Zone centroid'!$D$2:$D$169,MATCH($A28,'Zone centroid'!$C$2:$C$169,0)))^2+(INDEX('Station centroid'!$F$2:$F$51,MATCH(P$1,'Station centroid'!$B$2:$B$51,0))-INDEX('Zone centroid'!$E$2:$E$169,MATCH($A28,'Zone centroid'!$C$2:$C$169,0)))^2)</f>
        <v>96505.209983110239</v>
      </c>
      <c r="Q28">
        <f>SQRT((INDEX('Station centroid'!$E$2:$E$51,MATCH(Q$1,'Station centroid'!$B$2:$B$51,0))-INDEX('Zone centroid'!$D$2:$D$169,MATCH($A28,'Zone centroid'!$C$2:$C$169,0)))^2+(INDEX('Station centroid'!$F$2:$F$51,MATCH(Q$1,'Station centroid'!$B$2:$B$51,0))-INDEX('Zone centroid'!$E$2:$E$169,MATCH($A28,'Zone centroid'!$C$2:$C$169,0)))^2)</f>
        <v>81136.245887547106</v>
      </c>
      <c r="R28">
        <f>SQRT((INDEX('Station centroid'!$E$2:$E$51,MATCH(R$1,'Station centroid'!$B$2:$B$51,0))-INDEX('Zone centroid'!$D$2:$D$169,MATCH($A28,'Zone centroid'!$C$2:$C$169,0)))^2+(INDEX('Station centroid'!$F$2:$F$51,MATCH(R$1,'Station centroid'!$B$2:$B$51,0))-INDEX('Zone centroid'!$E$2:$E$169,MATCH($A28,'Zone centroid'!$C$2:$C$169,0)))^2)</f>
        <v>78318.347742378319</v>
      </c>
      <c r="S28">
        <f>SQRT((INDEX('Station centroid'!$E$2:$E$51,MATCH(S$1,'Station centroid'!$B$2:$B$51,0))-INDEX('Zone centroid'!$D$2:$D$169,MATCH($A28,'Zone centroid'!$C$2:$C$169,0)))^2+(INDEX('Station centroid'!$F$2:$F$51,MATCH(S$1,'Station centroid'!$B$2:$B$51,0))-INDEX('Zone centroid'!$E$2:$E$169,MATCH($A28,'Zone centroid'!$C$2:$C$169,0)))^2)</f>
        <v>75002.764099371765</v>
      </c>
      <c r="T28">
        <f>SQRT((INDEX('Station centroid'!$E$2:$E$51,MATCH(T$1,'Station centroid'!$B$2:$B$51,0))-INDEX('Zone centroid'!$D$2:$D$169,MATCH($A28,'Zone centroid'!$C$2:$C$169,0)))^2+(INDEX('Station centroid'!$F$2:$F$51,MATCH(T$1,'Station centroid'!$B$2:$B$51,0))-INDEX('Zone centroid'!$E$2:$E$169,MATCH($A28,'Zone centroid'!$C$2:$C$169,0)))^2)</f>
        <v>67998.056128948243</v>
      </c>
      <c r="U28">
        <f>SQRT((INDEX('Station centroid'!$E$2:$E$51,MATCH(U$1,'Station centroid'!$B$2:$B$51,0))-INDEX('Zone centroid'!$D$2:$D$169,MATCH($A28,'Zone centroid'!$C$2:$C$169,0)))^2+(INDEX('Station centroid'!$F$2:$F$51,MATCH(U$1,'Station centroid'!$B$2:$B$51,0))-INDEX('Zone centroid'!$E$2:$E$169,MATCH($A28,'Zone centroid'!$C$2:$C$169,0)))^2)</f>
        <v>66488.526816935831</v>
      </c>
      <c r="V28">
        <f>SQRT((INDEX('Station centroid'!$E$2:$E$51,MATCH(V$1,'Station centroid'!$B$2:$B$51,0))-INDEX('Zone centroid'!$D$2:$D$169,MATCH($A28,'Zone centroid'!$C$2:$C$169,0)))^2+(INDEX('Station centroid'!$F$2:$F$51,MATCH(V$1,'Station centroid'!$B$2:$B$51,0))-INDEX('Zone centroid'!$E$2:$E$169,MATCH($A28,'Zone centroid'!$C$2:$C$169,0)))^2)</f>
        <v>62820.991207886123</v>
      </c>
      <c r="W28">
        <f>SQRT((INDEX('Station centroid'!$E$2:$E$51,MATCH(W$1,'Station centroid'!$B$2:$B$51,0))-INDEX('Zone centroid'!$D$2:$D$169,MATCH($A28,'Zone centroid'!$C$2:$C$169,0)))^2+(INDEX('Station centroid'!$F$2:$F$51,MATCH(W$1,'Station centroid'!$B$2:$B$51,0))-INDEX('Zone centroid'!$E$2:$E$169,MATCH($A28,'Zone centroid'!$C$2:$C$169,0)))^2)</f>
        <v>77699.198763693872</v>
      </c>
      <c r="X28">
        <f>SQRT((INDEX('Station centroid'!$E$2:$E$51,MATCH(X$1,'Station centroid'!$B$2:$B$51,0))-INDEX('Zone centroid'!$D$2:$D$169,MATCH($A28,'Zone centroid'!$C$2:$C$169,0)))^2+(INDEX('Station centroid'!$F$2:$F$51,MATCH(X$1,'Station centroid'!$B$2:$B$51,0))-INDEX('Zone centroid'!$E$2:$E$169,MATCH($A28,'Zone centroid'!$C$2:$C$169,0)))^2)</f>
        <v>60046.479014863929</v>
      </c>
      <c r="Y28">
        <f>SQRT((INDEX('Station centroid'!$E$2:$E$51,MATCH(Y$1,'Station centroid'!$B$2:$B$51,0))-INDEX('Zone centroid'!$D$2:$D$169,MATCH($A28,'Zone centroid'!$C$2:$C$169,0)))^2+(INDEX('Station centroid'!$F$2:$F$51,MATCH(Y$1,'Station centroid'!$B$2:$B$51,0))-INDEX('Zone centroid'!$E$2:$E$169,MATCH($A28,'Zone centroid'!$C$2:$C$169,0)))^2)</f>
        <v>58045.590656397035</v>
      </c>
      <c r="Z28">
        <f>SQRT((INDEX('Station centroid'!$E$2:$E$51,MATCH(Z$1,'Station centroid'!$B$2:$B$51,0))-INDEX('Zone centroid'!$D$2:$D$169,MATCH($A28,'Zone centroid'!$C$2:$C$169,0)))^2+(INDEX('Station centroid'!$F$2:$F$51,MATCH(Z$1,'Station centroid'!$B$2:$B$51,0))-INDEX('Zone centroid'!$E$2:$E$169,MATCH($A28,'Zone centroid'!$C$2:$C$169,0)))^2)</f>
        <v>37070.915141794088</v>
      </c>
      <c r="AA28">
        <f>SQRT((INDEX('Station centroid'!$E$2:$E$51,MATCH(AA$1,'Station centroid'!$B$2:$B$51,0))-INDEX('Zone centroid'!$D$2:$D$169,MATCH($A28,'Zone centroid'!$C$2:$C$169,0)))^2+(INDEX('Station centroid'!$F$2:$F$51,MATCH(AA$1,'Station centroid'!$B$2:$B$51,0))-INDEX('Zone centroid'!$E$2:$E$169,MATCH($A28,'Zone centroid'!$C$2:$C$169,0)))^2)</f>
        <v>65382.819073325365</v>
      </c>
      <c r="AB28">
        <f>SQRT((INDEX('Station centroid'!$E$2:$E$51,MATCH(AB$1,'Station centroid'!$B$2:$B$51,0))-INDEX('Zone centroid'!$D$2:$D$169,MATCH($A28,'Zone centroid'!$C$2:$C$169,0)))^2+(INDEX('Station centroid'!$F$2:$F$51,MATCH(AB$1,'Station centroid'!$B$2:$B$51,0))-INDEX('Zone centroid'!$E$2:$E$169,MATCH($A28,'Zone centroid'!$C$2:$C$169,0)))^2)</f>
        <v>647286.0983599138</v>
      </c>
      <c r="AC28">
        <f>SQRT((INDEX('Station centroid'!$E$2:$E$51,MATCH(AC$1,'Station centroid'!$B$2:$B$51,0))-INDEX('Zone centroid'!$D$2:$D$169,MATCH($A28,'Zone centroid'!$C$2:$C$169,0)))^2+(INDEX('Station centroid'!$F$2:$F$51,MATCH(AC$1,'Station centroid'!$B$2:$B$51,0))-INDEX('Zone centroid'!$E$2:$E$169,MATCH($A28,'Zone centroid'!$C$2:$C$169,0)))^2)</f>
        <v>48749.528786079551</v>
      </c>
      <c r="AD28">
        <f>SQRT((INDEX('Station centroid'!$E$2:$E$51,MATCH(AD$1,'Station centroid'!$B$2:$B$51,0))-INDEX('Zone centroid'!$D$2:$D$169,MATCH($A28,'Zone centroid'!$C$2:$C$169,0)))^2+(INDEX('Station centroid'!$F$2:$F$51,MATCH(AD$1,'Station centroid'!$B$2:$B$51,0))-INDEX('Zone centroid'!$E$2:$E$169,MATCH($A28,'Zone centroid'!$C$2:$C$169,0)))^2)</f>
        <v>138302.02306735248</v>
      </c>
      <c r="AE28">
        <f>SQRT((INDEX('Station centroid'!$E$2:$E$51,MATCH(AE$1,'Station centroid'!$B$2:$B$51,0))-INDEX('Zone centroid'!$D$2:$D$169,MATCH($A28,'Zone centroid'!$C$2:$C$169,0)))^2+(INDEX('Station centroid'!$F$2:$F$51,MATCH(AE$1,'Station centroid'!$B$2:$B$51,0))-INDEX('Zone centroid'!$E$2:$E$169,MATCH($A28,'Zone centroid'!$C$2:$C$169,0)))^2)</f>
        <v>88937.116310544967</v>
      </c>
      <c r="AF28">
        <f>SQRT((INDEX('Station centroid'!$E$2:$E$51,MATCH(AF$1,'Station centroid'!$B$2:$B$51,0))-INDEX('Zone centroid'!$D$2:$D$169,MATCH($A28,'Zone centroid'!$C$2:$C$169,0)))^2+(INDEX('Station centroid'!$F$2:$F$51,MATCH(AF$1,'Station centroid'!$B$2:$B$51,0))-INDEX('Zone centroid'!$E$2:$E$169,MATCH($A28,'Zone centroid'!$C$2:$C$169,0)))^2)</f>
        <v>86388.614982478437</v>
      </c>
      <c r="AG28">
        <f>SQRT((INDEX('Station centroid'!$E$2:$E$51,MATCH(AG$1,'Station centroid'!$B$2:$B$51,0))-INDEX('Zone centroid'!$D$2:$D$169,MATCH($A28,'Zone centroid'!$C$2:$C$169,0)))^2+(INDEX('Station centroid'!$F$2:$F$51,MATCH(AG$1,'Station centroid'!$B$2:$B$51,0))-INDEX('Zone centroid'!$E$2:$E$169,MATCH($A28,'Zone centroid'!$C$2:$C$169,0)))^2)</f>
        <v>62929.622247743544</v>
      </c>
      <c r="AH28">
        <f>SQRT((INDEX('Station centroid'!$E$2:$E$51,MATCH(AH$1,'Station centroid'!$B$2:$B$51,0))-INDEX('Zone centroid'!$D$2:$D$169,MATCH($A28,'Zone centroid'!$C$2:$C$169,0)))^2+(INDEX('Station centroid'!$F$2:$F$51,MATCH(AH$1,'Station centroid'!$B$2:$B$51,0))-INDEX('Zone centroid'!$E$2:$E$169,MATCH($A28,'Zone centroid'!$C$2:$C$169,0)))^2)</f>
        <v>113824.51042340574</v>
      </c>
      <c r="AI28">
        <f>SQRT((INDEX('Station centroid'!$E$2:$E$51,MATCH(AI$1,'Station centroid'!$B$2:$B$51,0))-INDEX('Zone centroid'!$D$2:$D$169,MATCH($A28,'Zone centroid'!$C$2:$C$169,0)))^2+(INDEX('Station centroid'!$F$2:$F$51,MATCH(AI$1,'Station centroid'!$B$2:$B$51,0))-INDEX('Zone centroid'!$E$2:$E$169,MATCH($A28,'Zone centroid'!$C$2:$C$169,0)))^2)</f>
        <v>67548.34882913492</v>
      </c>
      <c r="AJ28">
        <f>SQRT((INDEX('Station centroid'!$E$2:$E$51,MATCH(AJ$1,'Station centroid'!$B$2:$B$51,0))-INDEX('Zone centroid'!$D$2:$D$169,MATCH($A28,'Zone centroid'!$C$2:$C$169,0)))^2+(INDEX('Station centroid'!$F$2:$F$51,MATCH(AJ$1,'Station centroid'!$B$2:$B$51,0))-INDEX('Zone centroid'!$E$2:$E$169,MATCH($A28,'Zone centroid'!$C$2:$C$169,0)))^2)</f>
        <v>64875.182819380912</v>
      </c>
      <c r="AK28">
        <f>SQRT((INDEX('Station centroid'!$E$2:$E$51,MATCH(AK$1,'Station centroid'!$B$2:$B$51,0))-INDEX('Zone centroid'!$D$2:$D$169,MATCH($A28,'Zone centroid'!$C$2:$C$169,0)))^2+(INDEX('Station centroid'!$F$2:$F$51,MATCH(AK$1,'Station centroid'!$B$2:$B$51,0))-INDEX('Zone centroid'!$E$2:$E$169,MATCH($A28,'Zone centroid'!$C$2:$C$169,0)))^2)</f>
        <v>67382.846965863617</v>
      </c>
      <c r="AL28">
        <f>SQRT((INDEX('Station centroid'!$E$2:$E$51,MATCH(AL$1,'Station centroid'!$B$2:$B$51,0))-INDEX('Zone centroid'!$D$2:$D$169,MATCH($A28,'Zone centroid'!$C$2:$C$169,0)))^2+(INDEX('Station centroid'!$F$2:$F$51,MATCH(AL$1,'Station centroid'!$B$2:$B$51,0))-INDEX('Zone centroid'!$E$2:$E$169,MATCH($A28,'Zone centroid'!$C$2:$C$169,0)))^2)</f>
        <v>30587.24018584218</v>
      </c>
      <c r="AM28">
        <f>SQRT((INDEX('Station centroid'!$E$2:$E$51,MATCH(AM$1,'Station centroid'!$B$2:$B$51,0))-INDEX('Zone centroid'!$D$2:$D$169,MATCH($A28,'Zone centroid'!$C$2:$C$169,0)))^2+(INDEX('Station centroid'!$F$2:$F$51,MATCH(AM$1,'Station centroid'!$B$2:$B$51,0))-INDEX('Zone centroid'!$E$2:$E$169,MATCH($A28,'Zone centroid'!$C$2:$C$169,0)))^2)</f>
        <v>85126.288931329007</v>
      </c>
      <c r="AN28">
        <f>SQRT((INDEX('Station centroid'!$E$2:$E$51,MATCH(AN$1,'Station centroid'!$B$2:$B$51,0))-INDEX('Zone centroid'!$D$2:$D$169,MATCH($A28,'Zone centroid'!$C$2:$C$169,0)))^2+(INDEX('Station centroid'!$F$2:$F$51,MATCH(AN$1,'Station centroid'!$B$2:$B$51,0))-INDEX('Zone centroid'!$E$2:$E$169,MATCH($A28,'Zone centroid'!$C$2:$C$169,0)))^2)</f>
        <v>49942.86054401366</v>
      </c>
      <c r="AO28">
        <f>SQRT((INDEX('Station centroid'!$E$2:$E$51,MATCH(AO$1,'Station centroid'!$B$2:$B$51,0))-INDEX('Zone centroid'!$D$2:$D$169,MATCH($A28,'Zone centroid'!$C$2:$C$169,0)))^2+(INDEX('Station centroid'!$F$2:$F$51,MATCH(AO$1,'Station centroid'!$B$2:$B$51,0))-INDEX('Zone centroid'!$E$2:$E$169,MATCH($A28,'Zone centroid'!$C$2:$C$169,0)))^2)</f>
        <v>48233.097438138917</v>
      </c>
      <c r="AP28">
        <f>SQRT((INDEX('Station centroid'!$E$2:$E$51,MATCH(AP$1,'Station centroid'!$B$2:$B$51,0))-INDEX('Zone centroid'!$D$2:$D$169,MATCH($A28,'Zone centroid'!$C$2:$C$169,0)))^2+(INDEX('Station centroid'!$F$2:$F$51,MATCH(AP$1,'Station centroid'!$B$2:$B$51,0))-INDEX('Zone centroid'!$E$2:$E$169,MATCH($A28,'Zone centroid'!$C$2:$C$169,0)))^2)</f>
        <v>52491.385223315439</v>
      </c>
      <c r="AQ28">
        <f>SQRT((INDEX('Station centroid'!$E$2:$E$51,MATCH(AQ$1,'Station centroid'!$B$2:$B$51,0))-INDEX('Zone centroid'!$D$2:$D$169,MATCH($A28,'Zone centroid'!$C$2:$C$169,0)))^2+(INDEX('Station centroid'!$F$2:$F$51,MATCH(AQ$1,'Station centroid'!$B$2:$B$51,0))-INDEX('Zone centroid'!$E$2:$E$169,MATCH($A28,'Zone centroid'!$C$2:$C$169,0)))^2)</f>
        <v>56975.642602468288</v>
      </c>
      <c r="AR28">
        <f>SQRT((INDEX('Station centroid'!$E$2:$E$51,MATCH(AR$1,'Station centroid'!$B$2:$B$51,0))-INDEX('Zone centroid'!$D$2:$D$169,MATCH($A28,'Zone centroid'!$C$2:$C$169,0)))^2+(INDEX('Station centroid'!$F$2:$F$51,MATCH(AR$1,'Station centroid'!$B$2:$B$51,0))-INDEX('Zone centroid'!$E$2:$E$169,MATCH($A28,'Zone centroid'!$C$2:$C$169,0)))^2)</f>
        <v>36552.973453906583</v>
      </c>
      <c r="AS28">
        <f>SQRT((INDEX('Station centroid'!$E$2:$E$51,MATCH(AS$1,'Station centroid'!$B$2:$B$51,0))-INDEX('Zone centroid'!$D$2:$D$169,MATCH($A28,'Zone centroid'!$C$2:$C$169,0)))^2+(INDEX('Station centroid'!$F$2:$F$51,MATCH(AS$1,'Station centroid'!$B$2:$B$51,0))-INDEX('Zone centroid'!$E$2:$E$169,MATCH($A28,'Zone centroid'!$C$2:$C$169,0)))^2)</f>
        <v>125608.31342191846</v>
      </c>
      <c r="AT28">
        <f>SQRT((INDEX('Station centroid'!$E$2:$E$51,MATCH(AT$1,'Station centroid'!$B$2:$B$51,0))-INDEX('Zone centroid'!$D$2:$D$169,MATCH($A28,'Zone centroid'!$C$2:$C$169,0)))^2+(INDEX('Station centroid'!$F$2:$F$51,MATCH(AT$1,'Station centroid'!$B$2:$B$51,0))-INDEX('Zone centroid'!$E$2:$E$169,MATCH($A28,'Zone centroid'!$C$2:$C$169,0)))^2)</f>
        <v>107226.74835759078</v>
      </c>
      <c r="AU28">
        <f>SQRT((INDEX('Station centroid'!$E$2:$E$51,MATCH(AU$1,'Station centroid'!$B$2:$B$51,0))-INDEX('Zone centroid'!$D$2:$D$169,MATCH($A28,'Zone centroid'!$C$2:$C$169,0)))^2+(INDEX('Station centroid'!$F$2:$F$51,MATCH(AU$1,'Station centroid'!$B$2:$B$51,0))-INDEX('Zone centroid'!$E$2:$E$169,MATCH($A28,'Zone centroid'!$C$2:$C$169,0)))^2)</f>
        <v>549.21547183232917</v>
      </c>
      <c r="AV28">
        <f>SQRT((INDEX('Station centroid'!$E$2:$E$51,MATCH(AV$1,'Station centroid'!$B$2:$B$51,0))-INDEX('Zone centroid'!$D$2:$D$169,MATCH($A28,'Zone centroid'!$C$2:$C$169,0)))^2+(INDEX('Station centroid'!$F$2:$F$51,MATCH(AV$1,'Station centroid'!$B$2:$B$51,0))-INDEX('Zone centroid'!$E$2:$E$169,MATCH($A28,'Zone centroid'!$C$2:$C$169,0)))^2)</f>
        <v>9609.0475071153523</v>
      </c>
      <c r="AW28">
        <f>SQRT((INDEX('Station centroid'!$E$2:$E$51,MATCH(AW$1,'Station centroid'!$B$2:$B$51,0))-INDEX('Zone centroid'!$D$2:$D$169,MATCH($A28,'Zone centroid'!$C$2:$C$169,0)))^2+(INDEX('Station centroid'!$F$2:$F$51,MATCH(AW$1,'Station centroid'!$B$2:$B$51,0))-INDEX('Zone centroid'!$E$2:$E$169,MATCH($A28,'Zone centroid'!$C$2:$C$169,0)))^2)</f>
        <v>17402.705223372581</v>
      </c>
      <c r="AX28">
        <f>SQRT((INDEX('Station centroid'!$E$2:$E$51,MATCH(AX$1,'Station centroid'!$B$2:$B$51,0))-INDEX('Zone centroid'!$D$2:$D$169,MATCH($A28,'Zone centroid'!$C$2:$C$169,0)))^2+(INDEX('Station centroid'!$F$2:$F$51,MATCH(AX$1,'Station centroid'!$B$2:$B$51,0))-INDEX('Zone centroid'!$E$2:$E$169,MATCH($A28,'Zone centroid'!$C$2:$C$169,0)))^2)</f>
        <v>33486.128241486833</v>
      </c>
      <c r="AY28">
        <f>SQRT((INDEX('Station centroid'!$E$2:$E$51,MATCH(AY$1,'Station centroid'!$B$2:$B$51,0))-INDEX('Zone centroid'!$D$2:$D$169,MATCH($A28,'Zone centroid'!$C$2:$C$169,0)))^2+(INDEX('Station centroid'!$F$2:$F$51,MATCH(AY$1,'Station centroid'!$B$2:$B$51,0))-INDEX('Zone centroid'!$E$2:$E$169,MATCH($A28,'Zone centroid'!$C$2:$C$169,0)))^2)</f>
        <v>647286.0983599138</v>
      </c>
    </row>
    <row r="29" spans="1:51" x14ac:dyDescent="0.3">
      <c r="A29">
        <v>536</v>
      </c>
      <c r="B29">
        <f>SQRT((INDEX('Station centroid'!$E$2:$E$51,MATCH(B$1,'Station centroid'!$B$2:$B$51,0))-INDEX('Zone centroid'!$D$2:$D$169,MATCH($A29,'Zone centroid'!$C$2:$C$169,0)))^2+(INDEX('Station centroid'!$F$2:$F$51,MATCH(B$1,'Station centroid'!$B$2:$B$51,0))-INDEX('Zone centroid'!$E$2:$E$169,MATCH($A29,'Zone centroid'!$C$2:$C$169,0)))^2)</f>
        <v>62786.976968098206</v>
      </c>
      <c r="C29">
        <f>SQRT((INDEX('Station centroid'!$E$2:$E$51,MATCH(C$1,'Station centroid'!$B$2:$B$51,0))-INDEX('Zone centroid'!$D$2:$D$169,MATCH($A29,'Zone centroid'!$C$2:$C$169,0)))^2+(INDEX('Station centroid'!$F$2:$F$51,MATCH(C$1,'Station centroid'!$B$2:$B$51,0))-INDEX('Zone centroid'!$E$2:$E$169,MATCH($A29,'Zone centroid'!$C$2:$C$169,0)))^2)</f>
        <v>94125.846377895577</v>
      </c>
      <c r="D29">
        <f>SQRT((INDEX('Station centroid'!$E$2:$E$51,MATCH(D$1,'Station centroid'!$B$2:$B$51,0))-INDEX('Zone centroid'!$D$2:$D$169,MATCH($A29,'Zone centroid'!$C$2:$C$169,0)))^2+(INDEX('Station centroid'!$F$2:$F$51,MATCH(D$1,'Station centroid'!$B$2:$B$51,0))-INDEX('Zone centroid'!$E$2:$E$169,MATCH($A29,'Zone centroid'!$C$2:$C$169,0)))^2)</f>
        <v>142747.72436736949</v>
      </c>
      <c r="E29">
        <f>SQRT((INDEX('Station centroid'!$E$2:$E$51,MATCH(E$1,'Station centroid'!$B$2:$B$51,0))-INDEX('Zone centroid'!$D$2:$D$169,MATCH($A29,'Zone centroid'!$C$2:$C$169,0)))^2+(INDEX('Station centroid'!$F$2:$F$51,MATCH(E$1,'Station centroid'!$B$2:$B$51,0))-INDEX('Zone centroid'!$E$2:$E$169,MATCH($A29,'Zone centroid'!$C$2:$C$169,0)))^2)</f>
        <v>71671.030527817871</v>
      </c>
      <c r="F29">
        <f>SQRT((INDEX('Station centroid'!$E$2:$E$51,MATCH(F$1,'Station centroid'!$B$2:$B$51,0))-INDEX('Zone centroid'!$D$2:$D$169,MATCH($A29,'Zone centroid'!$C$2:$C$169,0)))^2+(INDEX('Station centroid'!$F$2:$F$51,MATCH(F$1,'Station centroid'!$B$2:$B$51,0))-INDEX('Zone centroid'!$E$2:$E$169,MATCH($A29,'Zone centroid'!$C$2:$C$169,0)))^2)</f>
        <v>65335.061415472817</v>
      </c>
      <c r="G29">
        <f>SQRT((INDEX('Station centroid'!$E$2:$E$51,MATCH(G$1,'Station centroid'!$B$2:$B$51,0))-INDEX('Zone centroid'!$D$2:$D$169,MATCH($A29,'Zone centroid'!$C$2:$C$169,0)))^2+(INDEX('Station centroid'!$F$2:$F$51,MATCH(G$1,'Station centroid'!$B$2:$B$51,0))-INDEX('Zone centroid'!$E$2:$E$169,MATCH($A29,'Zone centroid'!$C$2:$C$169,0)))^2)</f>
        <v>647892.21183542558</v>
      </c>
      <c r="H29">
        <f>SQRT((INDEX('Station centroid'!$E$2:$E$51,MATCH(H$1,'Station centroid'!$B$2:$B$51,0))-INDEX('Zone centroid'!$D$2:$D$169,MATCH($A29,'Zone centroid'!$C$2:$C$169,0)))^2+(INDEX('Station centroid'!$F$2:$F$51,MATCH(H$1,'Station centroid'!$B$2:$B$51,0))-INDEX('Zone centroid'!$E$2:$E$169,MATCH($A29,'Zone centroid'!$C$2:$C$169,0)))^2)</f>
        <v>42847.136775812709</v>
      </c>
      <c r="I29">
        <f>SQRT((INDEX('Station centroid'!$E$2:$E$51,MATCH(I$1,'Station centroid'!$B$2:$B$51,0))-INDEX('Zone centroid'!$D$2:$D$169,MATCH($A29,'Zone centroid'!$C$2:$C$169,0)))^2+(INDEX('Station centroid'!$F$2:$F$51,MATCH(I$1,'Station centroid'!$B$2:$B$51,0))-INDEX('Zone centroid'!$E$2:$E$169,MATCH($A29,'Zone centroid'!$C$2:$C$169,0)))^2)</f>
        <v>44916.311500541735</v>
      </c>
      <c r="J29">
        <f>SQRT((INDEX('Station centroid'!$E$2:$E$51,MATCH(J$1,'Station centroid'!$B$2:$B$51,0))-INDEX('Zone centroid'!$D$2:$D$169,MATCH($A29,'Zone centroid'!$C$2:$C$169,0)))^2+(INDEX('Station centroid'!$F$2:$F$51,MATCH(J$1,'Station centroid'!$B$2:$B$51,0))-INDEX('Zone centroid'!$E$2:$E$169,MATCH($A29,'Zone centroid'!$C$2:$C$169,0)))^2)</f>
        <v>647892.21183542558</v>
      </c>
      <c r="K29">
        <f>SQRT((INDEX('Station centroid'!$E$2:$E$51,MATCH(K$1,'Station centroid'!$B$2:$B$51,0))-INDEX('Zone centroid'!$D$2:$D$169,MATCH($A29,'Zone centroid'!$C$2:$C$169,0)))^2+(INDEX('Station centroid'!$F$2:$F$51,MATCH(K$1,'Station centroid'!$B$2:$B$51,0))-INDEX('Zone centroid'!$E$2:$E$169,MATCH($A29,'Zone centroid'!$C$2:$C$169,0)))^2)</f>
        <v>90465.77970737718</v>
      </c>
      <c r="L29">
        <f>SQRT((INDEX('Station centroid'!$E$2:$E$51,MATCH(L$1,'Station centroid'!$B$2:$B$51,0))-INDEX('Zone centroid'!$D$2:$D$169,MATCH($A29,'Zone centroid'!$C$2:$C$169,0)))^2+(INDEX('Station centroid'!$F$2:$F$51,MATCH(L$1,'Station centroid'!$B$2:$B$51,0))-INDEX('Zone centroid'!$E$2:$E$169,MATCH($A29,'Zone centroid'!$C$2:$C$169,0)))^2)</f>
        <v>50167.513356214877</v>
      </c>
      <c r="M29">
        <f>SQRT((INDEX('Station centroid'!$E$2:$E$51,MATCH(M$1,'Station centroid'!$B$2:$B$51,0))-INDEX('Zone centroid'!$D$2:$D$169,MATCH($A29,'Zone centroid'!$C$2:$C$169,0)))^2+(INDEX('Station centroid'!$F$2:$F$51,MATCH(M$1,'Station centroid'!$B$2:$B$51,0))-INDEX('Zone centroid'!$E$2:$E$169,MATCH($A29,'Zone centroid'!$C$2:$C$169,0)))^2)</f>
        <v>53045.949151936213</v>
      </c>
      <c r="N29">
        <f>SQRT((INDEX('Station centroid'!$E$2:$E$51,MATCH(N$1,'Station centroid'!$B$2:$B$51,0))-INDEX('Zone centroid'!$D$2:$D$169,MATCH($A29,'Zone centroid'!$C$2:$C$169,0)))^2+(INDEX('Station centroid'!$F$2:$F$51,MATCH(N$1,'Station centroid'!$B$2:$B$51,0))-INDEX('Zone centroid'!$E$2:$E$169,MATCH($A29,'Zone centroid'!$C$2:$C$169,0)))^2)</f>
        <v>70196.561150757247</v>
      </c>
      <c r="O29">
        <f>SQRT((INDEX('Station centroid'!$E$2:$E$51,MATCH(O$1,'Station centroid'!$B$2:$B$51,0))-INDEX('Zone centroid'!$D$2:$D$169,MATCH($A29,'Zone centroid'!$C$2:$C$169,0)))^2+(INDEX('Station centroid'!$F$2:$F$51,MATCH(O$1,'Station centroid'!$B$2:$B$51,0))-INDEX('Zone centroid'!$E$2:$E$169,MATCH($A29,'Zone centroid'!$C$2:$C$169,0)))^2)</f>
        <v>94251.78016458363</v>
      </c>
      <c r="P29">
        <f>SQRT((INDEX('Station centroid'!$E$2:$E$51,MATCH(P$1,'Station centroid'!$B$2:$B$51,0))-INDEX('Zone centroid'!$D$2:$D$169,MATCH($A29,'Zone centroid'!$C$2:$C$169,0)))^2+(INDEX('Station centroid'!$F$2:$F$51,MATCH(P$1,'Station centroid'!$B$2:$B$51,0))-INDEX('Zone centroid'!$E$2:$E$169,MATCH($A29,'Zone centroid'!$C$2:$C$169,0)))^2)</f>
        <v>96558.153195596082</v>
      </c>
      <c r="Q29">
        <f>SQRT((INDEX('Station centroid'!$E$2:$E$51,MATCH(Q$1,'Station centroid'!$B$2:$B$51,0))-INDEX('Zone centroid'!$D$2:$D$169,MATCH($A29,'Zone centroid'!$C$2:$C$169,0)))^2+(INDEX('Station centroid'!$F$2:$F$51,MATCH(Q$1,'Station centroid'!$B$2:$B$51,0))-INDEX('Zone centroid'!$E$2:$E$169,MATCH($A29,'Zone centroid'!$C$2:$C$169,0)))^2)</f>
        <v>81134.132387451493</v>
      </c>
      <c r="R29">
        <f>SQRT((INDEX('Station centroid'!$E$2:$E$51,MATCH(R$1,'Station centroid'!$B$2:$B$51,0))-INDEX('Zone centroid'!$D$2:$D$169,MATCH($A29,'Zone centroid'!$C$2:$C$169,0)))^2+(INDEX('Station centroid'!$F$2:$F$51,MATCH(R$1,'Station centroid'!$B$2:$B$51,0))-INDEX('Zone centroid'!$E$2:$E$169,MATCH($A29,'Zone centroid'!$C$2:$C$169,0)))^2)</f>
        <v>78234.753680165028</v>
      </c>
      <c r="S29">
        <f>SQRT((INDEX('Station centroid'!$E$2:$E$51,MATCH(S$1,'Station centroid'!$B$2:$B$51,0))-INDEX('Zone centroid'!$D$2:$D$169,MATCH($A29,'Zone centroid'!$C$2:$C$169,0)))^2+(INDEX('Station centroid'!$F$2:$F$51,MATCH(S$1,'Station centroid'!$B$2:$B$51,0))-INDEX('Zone centroid'!$E$2:$E$169,MATCH($A29,'Zone centroid'!$C$2:$C$169,0)))^2)</f>
        <v>74943.480437633858</v>
      </c>
      <c r="T29">
        <f>SQRT((INDEX('Station centroid'!$E$2:$E$51,MATCH(T$1,'Station centroid'!$B$2:$B$51,0))-INDEX('Zone centroid'!$D$2:$D$169,MATCH($A29,'Zone centroid'!$C$2:$C$169,0)))^2+(INDEX('Station centroid'!$F$2:$F$51,MATCH(T$1,'Station centroid'!$B$2:$B$51,0))-INDEX('Zone centroid'!$E$2:$E$169,MATCH($A29,'Zone centroid'!$C$2:$C$169,0)))^2)</f>
        <v>67823.152511185996</v>
      </c>
      <c r="U29">
        <f>SQRT((INDEX('Station centroid'!$E$2:$E$51,MATCH(U$1,'Station centroid'!$B$2:$B$51,0))-INDEX('Zone centroid'!$D$2:$D$169,MATCH($A29,'Zone centroid'!$C$2:$C$169,0)))^2+(INDEX('Station centroid'!$F$2:$F$51,MATCH(U$1,'Station centroid'!$B$2:$B$51,0))-INDEX('Zone centroid'!$E$2:$E$169,MATCH($A29,'Zone centroid'!$C$2:$C$169,0)))^2)</f>
        <v>66170.553905543173</v>
      </c>
      <c r="V29">
        <f>SQRT((INDEX('Station centroid'!$E$2:$E$51,MATCH(V$1,'Station centroid'!$B$2:$B$51,0))-INDEX('Zone centroid'!$D$2:$D$169,MATCH($A29,'Zone centroid'!$C$2:$C$169,0)))^2+(INDEX('Station centroid'!$F$2:$F$51,MATCH(V$1,'Station centroid'!$B$2:$B$51,0))-INDEX('Zone centroid'!$E$2:$E$169,MATCH($A29,'Zone centroid'!$C$2:$C$169,0)))^2)</f>
        <v>62337.452164981085</v>
      </c>
      <c r="W29">
        <f>SQRT((INDEX('Station centroid'!$E$2:$E$51,MATCH(W$1,'Station centroid'!$B$2:$B$51,0))-INDEX('Zone centroid'!$D$2:$D$169,MATCH($A29,'Zone centroid'!$C$2:$C$169,0)))^2+(INDEX('Station centroid'!$F$2:$F$51,MATCH(W$1,'Station centroid'!$B$2:$B$51,0))-INDEX('Zone centroid'!$E$2:$E$169,MATCH($A29,'Zone centroid'!$C$2:$C$169,0)))^2)</f>
        <v>77689.581026544402</v>
      </c>
      <c r="X29">
        <f>SQRT((INDEX('Station centroid'!$E$2:$E$51,MATCH(X$1,'Station centroid'!$B$2:$B$51,0))-INDEX('Zone centroid'!$D$2:$D$169,MATCH($A29,'Zone centroid'!$C$2:$C$169,0)))^2+(INDEX('Station centroid'!$F$2:$F$51,MATCH(X$1,'Station centroid'!$B$2:$B$51,0))-INDEX('Zone centroid'!$E$2:$E$169,MATCH($A29,'Zone centroid'!$C$2:$C$169,0)))^2)</f>
        <v>59544.575066268582</v>
      </c>
      <c r="Y29">
        <f>SQRT((INDEX('Station centroid'!$E$2:$E$51,MATCH(Y$1,'Station centroid'!$B$2:$B$51,0))-INDEX('Zone centroid'!$D$2:$D$169,MATCH($A29,'Zone centroid'!$C$2:$C$169,0)))^2+(INDEX('Station centroid'!$F$2:$F$51,MATCH(Y$1,'Station centroid'!$B$2:$B$51,0))-INDEX('Zone centroid'!$E$2:$E$169,MATCH($A29,'Zone centroid'!$C$2:$C$169,0)))^2)</f>
        <v>57526.714761143856</v>
      </c>
      <c r="Z29">
        <f>SQRT((INDEX('Station centroid'!$E$2:$E$51,MATCH(Z$1,'Station centroid'!$B$2:$B$51,0))-INDEX('Zone centroid'!$D$2:$D$169,MATCH($A29,'Zone centroid'!$C$2:$C$169,0)))^2+(INDEX('Station centroid'!$F$2:$F$51,MATCH(Z$1,'Station centroid'!$B$2:$B$51,0))-INDEX('Zone centroid'!$E$2:$E$169,MATCH($A29,'Zone centroid'!$C$2:$C$169,0)))^2)</f>
        <v>37759.385721832106</v>
      </c>
      <c r="AA29">
        <f>SQRT((INDEX('Station centroid'!$E$2:$E$51,MATCH(AA$1,'Station centroid'!$B$2:$B$51,0))-INDEX('Zone centroid'!$D$2:$D$169,MATCH($A29,'Zone centroid'!$C$2:$C$169,0)))^2+(INDEX('Station centroid'!$F$2:$F$51,MATCH(AA$1,'Station centroid'!$B$2:$B$51,0))-INDEX('Zone centroid'!$E$2:$E$169,MATCH($A29,'Zone centroid'!$C$2:$C$169,0)))^2)</f>
        <v>66267.310461608431</v>
      </c>
      <c r="AB29">
        <f>SQRT((INDEX('Station centroid'!$E$2:$E$51,MATCH(AB$1,'Station centroid'!$B$2:$B$51,0))-INDEX('Zone centroid'!$D$2:$D$169,MATCH($A29,'Zone centroid'!$C$2:$C$169,0)))^2+(INDEX('Station centroid'!$F$2:$F$51,MATCH(AB$1,'Station centroid'!$B$2:$B$51,0))-INDEX('Zone centroid'!$E$2:$E$169,MATCH($A29,'Zone centroid'!$C$2:$C$169,0)))^2)</f>
        <v>647892.21183542558</v>
      </c>
      <c r="AC29">
        <f>SQRT((INDEX('Station centroid'!$E$2:$E$51,MATCH(AC$1,'Station centroid'!$B$2:$B$51,0))-INDEX('Zone centroid'!$D$2:$D$169,MATCH($A29,'Zone centroid'!$C$2:$C$169,0)))^2+(INDEX('Station centroid'!$F$2:$F$51,MATCH(AC$1,'Station centroid'!$B$2:$B$51,0))-INDEX('Zone centroid'!$E$2:$E$169,MATCH($A29,'Zone centroid'!$C$2:$C$169,0)))^2)</f>
        <v>49323.345407066612</v>
      </c>
      <c r="AD29">
        <f>SQRT((INDEX('Station centroid'!$E$2:$E$51,MATCH(AD$1,'Station centroid'!$B$2:$B$51,0))-INDEX('Zone centroid'!$D$2:$D$169,MATCH($A29,'Zone centroid'!$C$2:$C$169,0)))^2+(INDEX('Station centroid'!$F$2:$F$51,MATCH(AD$1,'Station centroid'!$B$2:$B$51,0))-INDEX('Zone centroid'!$E$2:$E$169,MATCH($A29,'Zone centroid'!$C$2:$C$169,0)))^2)</f>
        <v>139184.79738794212</v>
      </c>
      <c r="AE29">
        <f>SQRT((INDEX('Station centroid'!$E$2:$E$51,MATCH(AE$1,'Station centroid'!$B$2:$B$51,0))-INDEX('Zone centroid'!$D$2:$D$169,MATCH($A29,'Zone centroid'!$C$2:$C$169,0)))^2+(INDEX('Station centroid'!$F$2:$F$51,MATCH(AE$1,'Station centroid'!$B$2:$B$51,0))-INDEX('Zone centroid'!$E$2:$E$169,MATCH($A29,'Zone centroid'!$C$2:$C$169,0)))^2)</f>
        <v>88975.125360605161</v>
      </c>
      <c r="AF29">
        <f>SQRT((INDEX('Station centroid'!$E$2:$E$51,MATCH(AF$1,'Station centroid'!$B$2:$B$51,0))-INDEX('Zone centroid'!$D$2:$D$169,MATCH($A29,'Zone centroid'!$C$2:$C$169,0)))^2+(INDEX('Station centroid'!$F$2:$F$51,MATCH(AF$1,'Station centroid'!$B$2:$B$51,0))-INDEX('Zone centroid'!$E$2:$E$169,MATCH($A29,'Zone centroid'!$C$2:$C$169,0)))^2)</f>
        <v>86412.748618423764</v>
      </c>
      <c r="AG29">
        <f>SQRT((INDEX('Station centroid'!$E$2:$E$51,MATCH(AG$1,'Station centroid'!$B$2:$B$51,0))-INDEX('Zone centroid'!$D$2:$D$169,MATCH($A29,'Zone centroid'!$C$2:$C$169,0)))^2+(INDEX('Station centroid'!$F$2:$F$51,MATCH(AG$1,'Station centroid'!$B$2:$B$51,0))-INDEX('Zone centroid'!$E$2:$E$169,MATCH($A29,'Zone centroid'!$C$2:$C$169,0)))^2)</f>
        <v>62463.368213567373</v>
      </c>
      <c r="AH29">
        <f>SQRT((INDEX('Station centroid'!$E$2:$E$51,MATCH(AH$1,'Station centroid'!$B$2:$B$51,0))-INDEX('Zone centroid'!$D$2:$D$169,MATCH($A29,'Zone centroid'!$C$2:$C$169,0)))^2+(INDEX('Station centroid'!$F$2:$F$51,MATCH(AH$1,'Station centroid'!$B$2:$B$51,0))-INDEX('Zone centroid'!$E$2:$E$169,MATCH($A29,'Zone centroid'!$C$2:$C$169,0)))^2)</f>
        <v>114667.56093075321</v>
      </c>
      <c r="AI29">
        <f>SQRT((INDEX('Station centroid'!$E$2:$E$51,MATCH(AI$1,'Station centroid'!$B$2:$B$51,0))-INDEX('Zone centroid'!$D$2:$D$169,MATCH($A29,'Zone centroid'!$C$2:$C$169,0)))^2+(INDEX('Station centroid'!$F$2:$F$51,MATCH(AI$1,'Station centroid'!$B$2:$B$51,0))-INDEX('Zone centroid'!$E$2:$E$169,MATCH($A29,'Zone centroid'!$C$2:$C$169,0)))^2)</f>
        <v>67285.974346385847</v>
      </c>
      <c r="AJ29">
        <f>SQRT((INDEX('Station centroid'!$E$2:$E$51,MATCH(AJ$1,'Station centroid'!$B$2:$B$51,0))-INDEX('Zone centroid'!$D$2:$D$169,MATCH($A29,'Zone centroid'!$C$2:$C$169,0)))^2+(INDEX('Station centroid'!$F$2:$F$51,MATCH(AJ$1,'Station centroid'!$B$2:$B$51,0))-INDEX('Zone centroid'!$E$2:$E$169,MATCH($A29,'Zone centroid'!$C$2:$C$169,0)))^2)</f>
        <v>64485.838934514119</v>
      </c>
      <c r="AK29">
        <f>SQRT((INDEX('Station centroid'!$E$2:$E$51,MATCH(AK$1,'Station centroid'!$B$2:$B$51,0))-INDEX('Zone centroid'!$D$2:$D$169,MATCH($A29,'Zone centroid'!$C$2:$C$169,0)))^2+(INDEX('Station centroid'!$F$2:$F$51,MATCH(AK$1,'Station centroid'!$B$2:$B$51,0))-INDEX('Zone centroid'!$E$2:$E$169,MATCH($A29,'Zone centroid'!$C$2:$C$169,0)))^2)</f>
        <v>67266.16561425956</v>
      </c>
      <c r="AL29">
        <f>SQRT((INDEX('Station centroid'!$E$2:$E$51,MATCH(AL$1,'Station centroid'!$B$2:$B$51,0))-INDEX('Zone centroid'!$D$2:$D$169,MATCH($A29,'Zone centroid'!$C$2:$C$169,0)))^2+(INDEX('Station centroid'!$F$2:$F$51,MATCH(AL$1,'Station centroid'!$B$2:$B$51,0))-INDEX('Zone centroid'!$E$2:$E$169,MATCH($A29,'Zone centroid'!$C$2:$C$169,0)))^2)</f>
        <v>31368.106742141754</v>
      </c>
      <c r="AM29">
        <f>SQRT((INDEX('Station centroid'!$E$2:$E$51,MATCH(AM$1,'Station centroid'!$B$2:$B$51,0))-INDEX('Zone centroid'!$D$2:$D$169,MATCH($A29,'Zone centroid'!$C$2:$C$169,0)))^2+(INDEX('Station centroid'!$F$2:$F$51,MATCH(AM$1,'Station centroid'!$B$2:$B$51,0))-INDEX('Zone centroid'!$E$2:$E$169,MATCH($A29,'Zone centroid'!$C$2:$C$169,0)))^2)</f>
        <v>85081.24996860417</v>
      </c>
      <c r="AN29">
        <f>SQRT((INDEX('Station centroid'!$E$2:$E$51,MATCH(AN$1,'Station centroid'!$B$2:$B$51,0))-INDEX('Zone centroid'!$D$2:$D$169,MATCH($A29,'Zone centroid'!$C$2:$C$169,0)))^2+(INDEX('Station centroid'!$F$2:$F$51,MATCH(AN$1,'Station centroid'!$B$2:$B$51,0))-INDEX('Zone centroid'!$E$2:$E$169,MATCH($A29,'Zone centroid'!$C$2:$C$169,0)))^2)</f>
        <v>50311.850381781791</v>
      </c>
      <c r="AO29">
        <f>SQRT((INDEX('Station centroid'!$E$2:$E$51,MATCH(AO$1,'Station centroid'!$B$2:$B$51,0))-INDEX('Zone centroid'!$D$2:$D$169,MATCH($A29,'Zone centroid'!$C$2:$C$169,0)))^2+(INDEX('Station centroid'!$F$2:$F$51,MATCH(AO$1,'Station centroid'!$B$2:$B$51,0))-INDEX('Zone centroid'!$E$2:$E$169,MATCH($A29,'Zone centroid'!$C$2:$C$169,0)))^2)</f>
        <v>48668.705876127446</v>
      </c>
      <c r="AP29">
        <f>SQRT((INDEX('Station centroid'!$E$2:$E$51,MATCH(AP$1,'Station centroid'!$B$2:$B$51,0))-INDEX('Zone centroid'!$D$2:$D$169,MATCH($A29,'Zone centroid'!$C$2:$C$169,0)))^2+(INDEX('Station centroid'!$F$2:$F$51,MATCH(AP$1,'Station centroid'!$B$2:$B$51,0))-INDEX('Zone centroid'!$E$2:$E$169,MATCH($A29,'Zone centroid'!$C$2:$C$169,0)))^2)</f>
        <v>52690.444074447674</v>
      </c>
      <c r="AQ29">
        <f>SQRT((INDEX('Station centroid'!$E$2:$E$51,MATCH(AQ$1,'Station centroid'!$B$2:$B$51,0))-INDEX('Zone centroid'!$D$2:$D$169,MATCH($A29,'Zone centroid'!$C$2:$C$169,0)))^2+(INDEX('Station centroid'!$F$2:$F$51,MATCH(AQ$1,'Station centroid'!$B$2:$B$51,0))-INDEX('Zone centroid'!$E$2:$E$169,MATCH($A29,'Zone centroid'!$C$2:$C$169,0)))^2)</f>
        <v>57860.046500363263</v>
      </c>
      <c r="AR29">
        <f>SQRT((INDEX('Station centroid'!$E$2:$E$51,MATCH(AR$1,'Station centroid'!$B$2:$B$51,0))-INDEX('Zone centroid'!$D$2:$D$169,MATCH($A29,'Zone centroid'!$C$2:$C$169,0)))^2+(INDEX('Station centroid'!$F$2:$F$51,MATCH(AR$1,'Station centroid'!$B$2:$B$51,0))-INDEX('Zone centroid'!$E$2:$E$169,MATCH($A29,'Zone centroid'!$C$2:$C$169,0)))^2)</f>
        <v>37402.313134377124</v>
      </c>
      <c r="AS29">
        <f>SQRT((INDEX('Station centroid'!$E$2:$E$51,MATCH(AS$1,'Station centroid'!$B$2:$B$51,0))-INDEX('Zone centroid'!$D$2:$D$169,MATCH($A29,'Zone centroid'!$C$2:$C$169,0)))^2+(INDEX('Station centroid'!$F$2:$F$51,MATCH(AS$1,'Station centroid'!$B$2:$B$51,0))-INDEX('Zone centroid'!$E$2:$E$169,MATCH($A29,'Zone centroid'!$C$2:$C$169,0)))^2)</f>
        <v>126470.02394203498</v>
      </c>
      <c r="AT29">
        <f>SQRT((INDEX('Station centroid'!$E$2:$E$51,MATCH(AT$1,'Station centroid'!$B$2:$B$51,0))-INDEX('Zone centroid'!$D$2:$D$169,MATCH($A29,'Zone centroid'!$C$2:$C$169,0)))^2+(INDEX('Station centroid'!$F$2:$F$51,MATCH(AT$1,'Station centroid'!$B$2:$B$51,0))-INDEX('Zone centroid'!$E$2:$E$169,MATCH($A29,'Zone centroid'!$C$2:$C$169,0)))^2)</f>
        <v>108034.53086074886</v>
      </c>
      <c r="AU29">
        <f>SQRT((INDEX('Station centroid'!$E$2:$E$51,MATCH(AU$1,'Station centroid'!$B$2:$B$51,0))-INDEX('Zone centroid'!$D$2:$D$169,MATCH($A29,'Zone centroid'!$C$2:$C$169,0)))^2+(INDEX('Station centroid'!$F$2:$F$51,MATCH(AU$1,'Station centroid'!$B$2:$B$51,0))-INDEX('Zone centroid'!$E$2:$E$169,MATCH($A29,'Zone centroid'!$C$2:$C$169,0)))^2)</f>
        <v>1422.4113591011619</v>
      </c>
      <c r="AV29">
        <f>SQRT((INDEX('Station centroid'!$E$2:$E$51,MATCH(AV$1,'Station centroid'!$B$2:$B$51,0))-INDEX('Zone centroid'!$D$2:$D$169,MATCH($A29,'Zone centroid'!$C$2:$C$169,0)))^2+(INDEX('Station centroid'!$F$2:$F$51,MATCH(AV$1,'Station centroid'!$B$2:$B$51,0))-INDEX('Zone centroid'!$E$2:$E$169,MATCH($A29,'Zone centroid'!$C$2:$C$169,0)))^2)</f>
        <v>10487.335697592585</v>
      </c>
      <c r="AW29">
        <f>SQRT((INDEX('Station centroid'!$E$2:$E$51,MATCH(AW$1,'Station centroid'!$B$2:$B$51,0))-INDEX('Zone centroid'!$D$2:$D$169,MATCH($A29,'Zone centroid'!$C$2:$C$169,0)))^2+(INDEX('Station centroid'!$F$2:$F$51,MATCH(AW$1,'Station centroid'!$B$2:$B$51,0))-INDEX('Zone centroid'!$E$2:$E$169,MATCH($A29,'Zone centroid'!$C$2:$C$169,0)))^2)</f>
        <v>18281.20211834001</v>
      </c>
      <c r="AX29">
        <f>SQRT((INDEX('Station centroid'!$E$2:$E$51,MATCH(AX$1,'Station centroid'!$B$2:$B$51,0))-INDEX('Zone centroid'!$D$2:$D$169,MATCH($A29,'Zone centroid'!$C$2:$C$169,0)))^2+(INDEX('Station centroid'!$F$2:$F$51,MATCH(AX$1,'Station centroid'!$B$2:$B$51,0))-INDEX('Zone centroid'!$E$2:$E$169,MATCH($A29,'Zone centroid'!$C$2:$C$169,0)))^2)</f>
        <v>34367.102678656258</v>
      </c>
      <c r="AY29">
        <f>SQRT((INDEX('Station centroid'!$E$2:$E$51,MATCH(AY$1,'Station centroid'!$B$2:$B$51,0))-INDEX('Zone centroid'!$D$2:$D$169,MATCH($A29,'Zone centroid'!$C$2:$C$169,0)))^2+(INDEX('Station centroid'!$F$2:$F$51,MATCH(AY$1,'Station centroid'!$B$2:$B$51,0))-INDEX('Zone centroid'!$E$2:$E$169,MATCH($A29,'Zone centroid'!$C$2:$C$169,0)))^2)</f>
        <v>647892.21183542558</v>
      </c>
    </row>
    <row r="30" spans="1:51" x14ac:dyDescent="0.3">
      <c r="A30">
        <v>537</v>
      </c>
      <c r="B30">
        <f>SQRT((INDEX('Station centroid'!$E$2:$E$51,MATCH(B$1,'Station centroid'!$B$2:$B$51,0))-INDEX('Zone centroid'!$D$2:$D$169,MATCH($A30,'Zone centroid'!$C$2:$C$169,0)))^2+(INDEX('Station centroid'!$F$2:$F$51,MATCH(B$1,'Station centroid'!$B$2:$B$51,0))-INDEX('Zone centroid'!$E$2:$E$169,MATCH($A30,'Zone centroid'!$C$2:$C$169,0)))^2)</f>
        <v>62290.878384338866</v>
      </c>
      <c r="C30">
        <f>SQRT((INDEX('Station centroid'!$E$2:$E$51,MATCH(C$1,'Station centroid'!$B$2:$B$51,0))-INDEX('Zone centroid'!$D$2:$D$169,MATCH($A30,'Zone centroid'!$C$2:$C$169,0)))^2+(INDEX('Station centroid'!$F$2:$F$51,MATCH(C$1,'Station centroid'!$B$2:$B$51,0))-INDEX('Zone centroid'!$E$2:$E$169,MATCH($A30,'Zone centroid'!$C$2:$C$169,0)))^2)</f>
        <v>93782.922844594679</v>
      </c>
      <c r="D30">
        <f>SQRT((INDEX('Station centroid'!$E$2:$E$51,MATCH(D$1,'Station centroid'!$B$2:$B$51,0))-INDEX('Zone centroid'!$D$2:$D$169,MATCH($A30,'Zone centroid'!$C$2:$C$169,0)))^2+(INDEX('Station centroid'!$F$2:$F$51,MATCH(D$1,'Station centroid'!$B$2:$B$51,0))-INDEX('Zone centroid'!$E$2:$E$169,MATCH($A30,'Zone centroid'!$C$2:$C$169,0)))^2)</f>
        <v>142769.87966816564</v>
      </c>
      <c r="E30">
        <f>SQRT((INDEX('Station centroid'!$E$2:$E$51,MATCH(E$1,'Station centroid'!$B$2:$B$51,0))-INDEX('Zone centroid'!$D$2:$D$169,MATCH($A30,'Zone centroid'!$C$2:$C$169,0)))^2+(INDEX('Station centroid'!$F$2:$F$51,MATCH(E$1,'Station centroid'!$B$2:$B$51,0))-INDEX('Zone centroid'!$E$2:$E$169,MATCH($A30,'Zone centroid'!$C$2:$C$169,0)))^2)</f>
        <v>71174.548340115231</v>
      </c>
      <c r="F30">
        <f>SQRT((INDEX('Station centroid'!$E$2:$E$51,MATCH(F$1,'Station centroid'!$B$2:$B$51,0))-INDEX('Zone centroid'!$D$2:$D$169,MATCH($A30,'Zone centroid'!$C$2:$C$169,0)))^2+(INDEX('Station centroid'!$F$2:$F$51,MATCH(F$1,'Station centroid'!$B$2:$B$51,0))-INDEX('Zone centroid'!$E$2:$E$169,MATCH($A30,'Zone centroid'!$C$2:$C$169,0)))^2)</f>
        <v>64907.162204517961</v>
      </c>
      <c r="G30">
        <f>SQRT((INDEX('Station centroid'!$E$2:$E$51,MATCH(G$1,'Station centroid'!$B$2:$B$51,0))-INDEX('Zone centroid'!$D$2:$D$169,MATCH($A30,'Zone centroid'!$C$2:$C$169,0)))^2+(INDEX('Station centroid'!$F$2:$F$51,MATCH(G$1,'Station centroid'!$B$2:$B$51,0))-INDEX('Zone centroid'!$E$2:$E$169,MATCH($A30,'Zone centroid'!$C$2:$C$169,0)))^2)</f>
        <v>648277.52587915619</v>
      </c>
      <c r="H30">
        <f>SQRT((INDEX('Station centroid'!$E$2:$E$51,MATCH(H$1,'Station centroid'!$B$2:$B$51,0))-INDEX('Zone centroid'!$D$2:$D$169,MATCH($A30,'Zone centroid'!$C$2:$C$169,0)))^2+(INDEX('Station centroid'!$F$2:$F$51,MATCH(H$1,'Station centroid'!$B$2:$B$51,0))-INDEX('Zone centroid'!$E$2:$E$169,MATCH($A30,'Zone centroid'!$C$2:$C$169,0)))^2)</f>
        <v>42863.861247036548</v>
      </c>
      <c r="I30">
        <f>SQRT((INDEX('Station centroid'!$E$2:$E$51,MATCH(I$1,'Station centroid'!$B$2:$B$51,0))-INDEX('Zone centroid'!$D$2:$D$169,MATCH($A30,'Zone centroid'!$C$2:$C$169,0)))^2+(INDEX('Station centroid'!$F$2:$F$51,MATCH(I$1,'Station centroid'!$B$2:$B$51,0))-INDEX('Zone centroid'!$E$2:$E$169,MATCH($A30,'Zone centroid'!$C$2:$C$169,0)))^2)</f>
        <v>44584.927823578422</v>
      </c>
      <c r="J30">
        <f>SQRT((INDEX('Station centroid'!$E$2:$E$51,MATCH(J$1,'Station centroid'!$B$2:$B$51,0))-INDEX('Zone centroid'!$D$2:$D$169,MATCH($A30,'Zone centroid'!$C$2:$C$169,0)))^2+(INDEX('Station centroid'!$F$2:$F$51,MATCH(J$1,'Station centroid'!$B$2:$B$51,0))-INDEX('Zone centroid'!$E$2:$E$169,MATCH($A30,'Zone centroid'!$C$2:$C$169,0)))^2)</f>
        <v>648277.52587915619</v>
      </c>
      <c r="K30">
        <f>SQRT((INDEX('Station centroid'!$E$2:$E$51,MATCH(K$1,'Station centroid'!$B$2:$B$51,0))-INDEX('Zone centroid'!$D$2:$D$169,MATCH($A30,'Zone centroid'!$C$2:$C$169,0)))^2+(INDEX('Station centroid'!$F$2:$F$51,MATCH(K$1,'Station centroid'!$B$2:$B$51,0))-INDEX('Zone centroid'!$E$2:$E$169,MATCH($A30,'Zone centroid'!$C$2:$C$169,0)))^2)</f>
        <v>89969.18906572237</v>
      </c>
      <c r="L30">
        <f>SQRT((INDEX('Station centroid'!$E$2:$E$51,MATCH(L$1,'Station centroid'!$B$2:$B$51,0))-INDEX('Zone centroid'!$D$2:$D$169,MATCH($A30,'Zone centroid'!$C$2:$C$169,0)))^2+(INDEX('Station centroid'!$F$2:$F$51,MATCH(L$1,'Station centroid'!$B$2:$B$51,0))-INDEX('Zone centroid'!$E$2:$E$169,MATCH($A30,'Zone centroid'!$C$2:$C$169,0)))^2)</f>
        <v>49709.074429383596</v>
      </c>
      <c r="M30">
        <f>SQRT((INDEX('Station centroid'!$E$2:$E$51,MATCH(M$1,'Station centroid'!$B$2:$B$51,0))-INDEX('Zone centroid'!$D$2:$D$169,MATCH($A30,'Zone centroid'!$C$2:$C$169,0)))^2+(INDEX('Station centroid'!$F$2:$F$51,MATCH(M$1,'Station centroid'!$B$2:$B$51,0))-INDEX('Zone centroid'!$E$2:$E$169,MATCH($A30,'Zone centroid'!$C$2:$C$169,0)))^2)</f>
        <v>52562.861114001418</v>
      </c>
      <c r="N30">
        <f>SQRT((INDEX('Station centroid'!$E$2:$E$51,MATCH(N$1,'Station centroid'!$B$2:$B$51,0))-INDEX('Zone centroid'!$D$2:$D$169,MATCH($A30,'Zone centroid'!$C$2:$C$169,0)))^2+(INDEX('Station centroid'!$F$2:$F$51,MATCH(N$1,'Station centroid'!$B$2:$B$51,0))-INDEX('Zone centroid'!$E$2:$E$169,MATCH($A30,'Zone centroid'!$C$2:$C$169,0)))^2)</f>
        <v>69700.060475669612</v>
      </c>
      <c r="O30">
        <f>SQRT((INDEX('Station centroid'!$E$2:$E$51,MATCH(O$1,'Station centroid'!$B$2:$B$51,0))-INDEX('Zone centroid'!$D$2:$D$169,MATCH($A30,'Zone centroid'!$C$2:$C$169,0)))^2+(INDEX('Station centroid'!$F$2:$F$51,MATCH(O$1,'Station centroid'!$B$2:$B$51,0))-INDEX('Zone centroid'!$E$2:$E$169,MATCH($A30,'Zone centroid'!$C$2:$C$169,0)))^2)</f>
        <v>93760.123292437071</v>
      </c>
      <c r="P30">
        <f>SQRT((INDEX('Station centroid'!$E$2:$E$51,MATCH(P$1,'Station centroid'!$B$2:$B$51,0))-INDEX('Zone centroid'!$D$2:$D$169,MATCH($A30,'Zone centroid'!$C$2:$C$169,0)))^2+(INDEX('Station centroid'!$F$2:$F$51,MATCH(P$1,'Station centroid'!$B$2:$B$51,0))-INDEX('Zone centroid'!$E$2:$E$169,MATCH($A30,'Zone centroid'!$C$2:$C$169,0)))^2)</f>
        <v>96066.170063993908</v>
      </c>
      <c r="Q30">
        <f>SQRT((INDEX('Station centroid'!$E$2:$E$51,MATCH(Q$1,'Station centroid'!$B$2:$B$51,0))-INDEX('Zone centroid'!$D$2:$D$169,MATCH($A30,'Zone centroid'!$C$2:$C$169,0)))^2+(INDEX('Station centroid'!$F$2:$F$51,MATCH(Q$1,'Station centroid'!$B$2:$B$51,0))-INDEX('Zone centroid'!$E$2:$E$169,MATCH($A30,'Zone centroid'!$C$2:$C$169,0)))^2)</f>
        <v>80638.903962693497</v>
      </c>
      <c r="R30">
        <f>SQRT((INDEX('Station centroid'!$E$2:$E$51,MATCH(R$1,'Station centroid'!$B$2:$B$51,0))-INDEX('Zone centroid'!$D$2:$D$169,MATCH($A30,'Zone centroid'!$C$2:$C$169,0)))^2+(INDEX('Station centroid'!$F$2:$F$51,MATCH(R$1,'Station centroid'!$B$2:$B$51,0))-INDEX('Zone centroid'!$E$2:$E$169,MATCH($A30,'Zone centroid'!$C$2:$C$169,0)))^2)</f>
        <v>77738.173085531773</v>
      </c>
      <c r="S30">
        <f>SQRT((INDEX('Station centroid'!$E$2:$E$51,MATCH(S$1,'Station centroid'!$B$2:$B$51,0))-INDEX('Zone centroid'!$D$2:$D$169,MATCH($A30,'Zone centroid'!$C$2:$C$169,0)))^2+(INDEX('Station centroid'!$F$2:$F$51,MATCH(S$1,'Station centroid'!$B$2:$B$51,0))-INDEX('Zone centroid'!$E$2:$E$169,MATCH($A30,'Zone centroid'!$C$2:$C$169,0)))^2)</f>
        <v>74446.861998784123</v>
      </c>
      <c r="T30">
        <f>SQRT((INDEX('Station centroid'!$E$2:$E$51,MATCH(T$1,'Station centroid'!$B$2:$B$51,0))-INDEX('Zone centroid'!$D$2:$D$169,MATCH($A30,'Zone centroid'!$C$2:$C$169,0)))^2+(INDEX('Station centroid'!$F$2:$F$51,MATCH(T$1,'Station centroid'!$B$2:$B$51,0))-INDEX('Zone centroid'!$E$2:$E$169,MATCH($A30,'Zone centroid'!$C$2:$C$169,0)))^2)</f>
        <v>67330.11692070344</v>
      </c>
      <c r="U30">
        <f>SQRT((INDEX('Station centroid'!$E$2:$E$51,MATCH(U$1,'Station centroid'!$B$2:$B$51,0))-INDEX('Zone centroid'!$D$2:$D$169,MATCH($A30,'Zone centroid'!$C$2:$C$169,0)))^2+(INDEX('Station centroid'!$F$2:$F$51,MATCH(U$1,'Station centroid'!$B$2:$B$51,0))-INDEX('Zone centroid'!$E$2:$E$169,MATCH($A30,'Zone centroid'!$C$2:$C$169,0)))^2)</f>
        <v>65694.665789289123</v>
      </c>
      <c r="V30">
        <f>SQRT((INDEX('Station centroid'!$E$2:$E$51,MATCH(V$1,'Station centroid'!$B$2:$B$51,0))-INDEX('Zone centroid'!$D$2:$D$169,MATCH($A30,'Zone centroid'!$C$2:$C$169,0)))^2+(INDEX('Station centroid'!$F$2:$F$51,MATCH(V$1,'Station centroid'!$B$2:$B$51,0))-INDEX('Zone centroid'!$E$2:$E$169,MATCH($A30,'Zone centroid'!$C$2:$C$169,0)))^2)</f>
        <v>61902.068516014107</v>
      </c>
      <c r="W30">
        <f>SQRT((INDEX('Station centroid'!$E$2:$E$51,MATCH(W$1,'Station centroid'!$B$2:$B$51,0))-INDEX('Zone centroid'!$D$2:$D$169,MATCH($A30,'Zone centroid'!$C$2:$C$169,0)))^2+(INDEX('Station centroid'!$F$2:$F$51,MATCH(W$1,'Station centroid'!$B$2:$B$51,0))-INDEX('Zone centroid'!$E$2:$E$169,MATCH($A30,'Zone centroid'!$C$2:$C$169,0)))^2)</f>
        <v>77194.059403816864</v>
      </c>
      <c r="X30">
        <f>SQRT((INDEX('Station centroid'!$E$2:$E$51,MATCH(X$1,'Station centroid'!$B$2:$B$51,0))-INDEX('Zone centroid'!$D$2:$D$169,MATCH($A30,'Zone centroid'!$C$2:$C$169,0)))^2+(INDEX('Station centroid'!$F$2:$F$51,MATCH(X$1,'Station centroid'!$B$2:$B$51,0))-INDEX('Zone centroid'!$E$2:$E$169,MATCH($A30,'Zone centroid'!$C$2:$C$169,0)))^2)</f>
        <v>59115.302803779115</v>
      </c>
      <c r="Y30">
        <f>SQRT((INDEX('Station centroid'!$E$2:$E$51,MATCH(Y$1,'Station centroid'!$B$2:$B$51,0))-INDEX('Zone centroid'!$D$2:$D$169,MATCH($A30,'Zone centroid'!$C$2:$C$169,0)))^2+(INDEX('Station centroid'!$F$2:$F$51,MATCH(Y$1,'Station centroid'!$B$2:$B$51,0))-INDEX('Zone centroid'!$E$2:$E$169,MATCH($A30,'Zone centroid'!$C$2:$C$169,0)))^2)</f>
        <v>57103.441878489306</v>
      </c>
      <c r="Z30">
        <f>SQRT((INDEX('Station centroid'!$E$2:$E$51,MATCH(Z$1,'Station centroid'!$B$2:$B$51,0))-INDEX('Zone centroid'!$D$2:$D$169,MATCH($A30,'Zone centroid'!$C$2:$C$169,0)))^2+(INDEX('Station centroid'!$F$2:$F$51,MATCH(Z$1,'Station centroid'!$B$2:$B$51,0))-INDEX('Zone centroid'!$E$2:$E$169,MATCH($A30,'Zone centroid'!$C$2:$C$169,0)))^2)</f>
        <v>37481.592164555899</v>
      </c>
      <c r="AA30">
        <f>SQRT((INDEX('Station centroid'!$E$2:$E$51,MATCH(AA$1,'Station centroid'!$B$2:$B$51,0))-INDEX('Zone centroid'!$D$2:$D$169,MATCH($A30,'Zone centroid'!$C$2:$C$169,0)))^2+(INDEX('Station centroid'!$F$2:$F$51,MATCH(AA$1,'Station centroid'!$B$2:$B$51,0))-INDEX('Zone centroid'!$E$2:$E$169,MATCH($A30,'Zone centroid'!$C$2:$C$169,0)))^2)</f>
        <v>66311.263964240643</v>
      </c>
      <c r="AB30">
        <f>SQRT((INDEX('Station centroid'!$E$2:$E$51,MATCH(AB$1,'Station centroid'!$B$2:$B$51,0))-INDEX('Zone centroid'!$D$2:$D$169,MATCH($A30,'Zone centroid'!$C$2:$C$169,0)))^2+(INDEX('Station centroid'!$F$2:$F$51,MATCH(AB$1,'Station centroid'!$B$2:$B$51,0))-INDEX('Zone centroid'!$E$2:$E$169,MATCH($A30,'Zone centroid'!$C$2:$C$169,0)))^2)</f>
        <v>648277.52587915619</v>
      </c>
      <c r="AC30">
        <f>SQRT((INDEX('Station centroid'!$E$2:$E$51,MATCH(AC$1,'Station centroid'!$B$2:$B$51,0))-INDEX('Zone centroid'!$D$2:$D$169,MATCH($A30,'Zone centroid'!$C$2:$C$169,0)))^2+(INDEX('Station centroid'!$F$2:$F$51,MATCH(AC$1,'Station centroid'!$B$2:$B$51,0))-INDEX('Zone centroid'!$E$2:$E$169,MATCH($A30,'Zone centroid'!$C$2:$C$169,0)))^2)</f>
        <v>49722.490142638664</v>
      </c>
      <c r="AD30">
        <f>SQRT((INDEX('Station centroid'!$E$2:$E$51,MATCH(AD$1,'Station centroid'!$B$2:$B$51,0))-INDEX('Zone centroid'!$D$2:$D$169,MATCH($A30,'Zone centroid'!$C$2:$C$169,0)))^2+(INDEX('Station centroid'!$F$2:$F$51,MATCH(AD$1,'Station centroid'!$B$2:$B$51,0))-INDEX('Zone centroid'!$E$2:$E$169,MATCH($A30,'Zone centroid'!$C$2:$C$169,0)))^2)</f>
        <v>139190.15536460365</v>
      </c>
      <c r="AE30">
        <f>SQRT((INDEX('Station centroid'!$E$2:$E$51,MATCH(AE$1,'Station centroid'!$B$2:$B$51,0))-INDEX('Zone centroid'!$D$2:$D$169,MATCH($A30,'Zone centroid'!$C$2:$C$169,0)))^2+(INDEX('Station centroid'!$F$2:$F$51,MATCH(AE$1,'Station centroid'!$B$2:$B$51,0))-INDEX('Zone centroid'!$E$2:$E$169,MATCH($A30,'Zone centroid'!$C$2:$C$169,0)))^2)</f>
        <v>88482.086866186684</v>
      </c>
      <c r="AF30">
        <f>SQRT((INDEX('Station centroid'!$E$2:$E$51,MATCH(AF$1,'Station centroid'!$B$2:$B$51,0))-INDEX('Zone centroid'!$D$2:$D$169,MATCH($A30,'Zone centroid'!$C$2:$C$169,0)))^2+(INDEX('Station centroid'!$F$2:$F$51,MATCH(AF$1,'Station centroid'!$B$2:$B$51,0))-INDEX('Zone centroid'!$E$2:$E$169,MATCH($A30,'Zone centroid'!$C$2:$C$169,0)))^2)</f>
        <v>85918.838539233635</v>
      </c>
      <c r="AG30">
        <f>SQRT((INDEX('Station centroid'!$E$2:$E$51,MATCH(AG$1,'Station centroid'!$B$2:$B$51,0))-INDEX('Zone centroid'!$D$2:$D$169,MATCH($A30,'Zone centroid'!$C$2:$C$169,0)))^2+(INDEX('Station centroid'!$F$2:$F$51,MATCH(AG$1,'Station centroid'!$B$2:$B$51,0))-INDEX('Zone centroid'!$E$2:$E$169,MATCH($A30,'Zone centroid'!$C$2:$C$169,0)))^2)</f>
        <v>62022.529726412315</v>
      </c>
      <c r="AH30">
        <f>SQRT((INDEX('Station centroid'!$E$2:$E$51,MATCH(AH$1,'Station centroid'!$B$2:$B$51,0))-INDEX('Zone centroid'!$D$2:$D$169,MATCH($A30,'Zone centroid'!$C$2:$C$169,0)))^2+(INDEX('Station centroid'!$F$2:$F$51,MATCH(AH$1,'Station centroid'!$B$2:$B$51,0))-INDEX('Zone centroid'!$E$2:$E$169,MATCH($A30,'Zone centroid'!$C$2:$C$169,0)))^2)</f>
        <v>114553.41098582793</v>
      </c>
      <c r="AI30">
        <f>SQRT((INDEX('Station centroid'!$E$2:$E$51,MATCH(AI$1,'Station centroid'!$B$2:$B$51,0))-INDEX('Zone centroid'!$D$2:$D$169,MATCH($A30,'Zone centroid'!$C$2:$C$169,0)))^2+(INDEX('Station centroid'!$F$2:$F$51,MATCH(AI$1,'Station centroid'!$B$2:$B$51,0))-INDEX('Zone centroid'!$E$2:$E$169,MATCH($A30,'Zone centroid'!$C$2:$C$169,0)))^2)</f>
        <v>66801.656952821868</v>
      </c>
      <c r="AJ30">
        <f>SQRT((INDEX('Station centroid'!$E$2:$E$51,MATCH(AJ$1,'Station centroid'!$B$2:$B$51,0))-INDEX('Zone centroid'!$D$2:$D$169,MATCH($A30,'Zone centroid'!$C$2:$C$169,0)))^2+(INDEX('Station centroid'!$F$2:$F$51,MATCH(AJ$1,'Station centroid'!$B$2:$B$51,0))-INDEX('Zone centroid'!$E$2:$E$169,MATCH($A30,'Zone centroid'!$C$2:$C$169,0)))^2)</f>
        <v>64024.372868370185</v>
      </c>
      <c r="AK30">
        <f>SQRT((INDEX('Station centroid'!$E$2:$E$51,MATCH(AK$1,'Station centroid'!$B$2:$B$51,0))-INDEX('Zone centroid'!$D$2:$D$169,MATCH($A30,'Zone centroid'!$C$2:$C$169,0)))^2+(INDEX('Station centroid'!$F$2:$F$51,MATCH(AK$1,'Station centroid'!$B$2:$B$51,0))-INDEX('Zone centroid'!$E$2:$E$169,MATCH($A30,'Zone centroid'!$C$2:$C$169,0)))^2)</f>
        <v>66770.229031095863</v>
      </c>
      <c r="AL30">
        <f>SQRT((INDEX('Station centroid'!$E$2:$E$51,MATCH(AL$1,'Station centroid'!$B$2:$B$51,0))-INDEX('Zone centroid'!$D$2:$D$169,MATCH($A30,'Zone centroid'!$C$2:$C$169,0)))^2+(INDEX('Station centroid'!$F$2:$F$51,MATCH(AL$1,'Station centroid'!$B$2:$B$51,0))-INDEX('Zone centroid'!$E$2:$E$169,MATCH($A30,'Zone centroid'!$C$2:$C$169,0)))^2)</f>
        <v>31632.536914171123</v>
      </c>
      <c r="AM30">
        <f>SQRT((INDEX('Station centroid'!$E$2:$E$51,MATCH(AM$1,'Station centroid'!$B$2:$B$51,0))-INDEX('Zone centroid'!$D$2:$D$169,MATCH($A30,'Zone centroid'!$C$2:$C$169,0)))^2+(INDEX('Station centroid'!$F$2:$F$51,MATCH(AM$1,'Station centroid'!$B$2:$B$51,0))-INDEX('Zone centroid'!$E$2:$E$169,MATCH($A30,'Zone centroid'!$C$2:$C$169,0)))^2)</f>
        <v>84584.7773455727</v>
      </c>
      <c r="AN30">
        <f>SQRT((INDEX('Station centroid'!$E$2:$E$51,MATCH(AN$1,'Station centroid'!$B$2:$B$51,0))-INDEX('Zone centroid'!$D$2:$D$169,MATCH($A30,'Zone centroid'!$C$2:$C$169,0)))^2+(INDEX('Station centroid'!$F$2:$F$51,MATCH(AN$1,'Station centroid'!$B$2:$B$51,0))-INDEX('Zone centroid'!$E$2:$E$169,MATCH($A30,'Zone centroid'!$C$2:$C$169,0)))^2)</f>
        <v>49879.158939168134</v>
      </c>
      <c r="AO30">
        <f>SQRT((INDEX('Station centroid'!$E$2:$E$51,MATCH(AO$1,'Station centroid'!$B$2:$B$51,0))-INDEX('Zone centroid'!$D$2:$D$169,MATCH($A30,'Zone centroid'!$C$2:$C$169,0)))^2+(INDEX('Station centroid'!$F$2:$F$51,MATCH(AO$1,'Station centroid'!$B$2:$B$51,0))-INDEX('Zone centroid'!$E$2:$E$169,MATCH($A30,'Zone centroid'!$C$2:$C$169,0)))^2)</f>
        <v>48258.270104066127</v>
      </c>
      <c r="AP30">
        <f>SQRT((INDEX('Station centroid'!$E$2:$E$51,MATCH(AP$1,'Station centroid'!$B$2:$B$51,0))-INDEX('Zone centroid'!$D$2:$D$169,MATCH($A30,'Zone centroid'!$C$2:$C$169,0)))^2+(INDEX('Station centroid'!$F$2:$F$51,MATCH(AP$1,'Station centroid'!$B$2:$B$51,0))-INDEX('Zone centroid'!$E$2:$E$169,MATCH($A30,'Zone centroid'!$C$2:$C$169,0)))^2)</f>
        <v>52217.314066911735</v>
      </c>
      <c r="AQ30">
        <f>SQRT((INDEX('Station centroid'!$E$2:$E$51,MATCH(AQ$1,'Station centroid'!$B$2:$B$51,0))-INDEX('Zone centroid'!$D$2:$D$169,MATCH($A30,'Zone centroid'!$C$2:$C$169,0)))^2+(INDEX('Station centroid'!$F$2:$F$51,MATCH(AQ$1,'Station centroid'!$B$2:$B$51,0))-INDEX('Zone centroid'!$E$2:$E$169,MATCH($A30,'Zone centroid'!$C$2:$C$169,0)))^2)</f>
        <v>57888.802936700973</v>
      </c>
      <c r="AR30">
        <f>SQRT((INDEX('Station centroid'!$E$2:$E$51,MATCH(AR$1,'Station centroid'!$B$2:$B$51,0))-INDEX('Zone centroid'!$D$2:$D$169,MATCH($A30,'Zone centroid'!$C$2:$C$169,0)))^2+(INDEX('Station centroid'!$F$2:$F$51,MATCH(AR$1,'Station centroid'!$B$2:$B$51,0))-INDEX('Zone centroid'!$E$2:$E$169,MATCH($A30,'Zone centroid'!$C$2:$C$169,0)))^2)</f>
        <v>37303.190406746704</v>
      </c>
      <c r="AS30">
        <f>SQRT((INDEX('Station centroid'!$E$2:$E$51,MATCH(AS$1,'Station centroid'!$B$2:$B$51,0))-INDEX('Zone centroid'!$D$2:$D$169,MATCH($A30,'Zone centroid'!$C$2:$C$169,0)))^2+(INDEX('Station centroid'!$F$2:$F$51,MATCH(AS$1,'Station centroid'!$B$2:$B$51,0))-INDEX('Zone centroid'!$E$2:$E$169,MATCH($A30,'Zone centroid'!$C$2:$C$169,0)))^2)</f>
        <v>126394.4886708234</v>
      </c>
      <c r="AT30">
        <f>SQRT((INDEX('Station centroid'!$E$2:$E$51,MATCH(AT$1,'Station centroid'!$B$2:$B$51,0))-INDEX('Zone centroid'!$D$2:$D$169,MATCH($A30,'Zone centroid'!$C$2:$C$169,0)))^2+(INDEX('Station centroid'!$F$2:$F$51,MATCH(AT$1,'Station centroid'!$B$2:$B$51,0))-INDEX('Zone centroid'!$E$2:$E$169,MATCH($A30,'Zone centroid'!$C$2:$C$169,0)))^2)</f>
        <v>107867.26290307962</v>
      </c>
      <c r="AU30">
        <f>SQRT((INDEX('Station centroid'!$E$2:$E$51,MATCH(AU$1,'Station centroid'!$B$2:$B$51,0))-INDEX('Zone centroid'!$D$2:$D$169,MATCH($A30,'Zone centroid'!$C$2:$C$169,0)))^2+(INDEX('Station centroid'!$F$2:$F$51,MATCH(AU$1,'Station centroid'!$B$2:$B$51,0))-INDEX('Zone centroid'!$E$2:$E$169,MATCH($A30,'Zone centroid'!$C$2:$C$169,0)))^2)</f>
        <v>1494.0276217326102</v>
      </c>
      <c r="AV30">
        <f>SQRT((INDEX('Station centroid'!$E$2:$E$51,MATCH(AV$1,'Station centroid'!$B$2:$B$51,0))-INDEX('Zone centroid'!$D$2:$D$169,MATCH($A30,'Zone centroid'!$C$2:$C$169,0)))^2+(INDEX('Station centroid'!$F$2:$F$51,MATCH(AV$1,'Station centroid'!$B$2:$B$51,0))-INDEX('Zone centroid'!$E$2:$E$169,MATCH($A30,'Zone centroid'!$C$2:$C$169,0)))^2)</f>
        <v>10478.405636068863</v>
      </c>
      <c r="AW30">
        <f>SQRT((INDEX('Station centroid'!$E$2:$E$51,MATCH(AW$1,'Station centroid'!$B$2:$B$51,0))-INDEX('Zone centroid'!$D$2:$D$169,MATCH($A30,'Zone centroid'!$C$2:$C$169,0)))^2+(INDEX('Station centroid'!$F$2:$F$51,MATCH(AW$1,'Station centroid'!$B$2:$B$51,0))-INDEX('Zone centroid'!$E$2:$E$169,MATCH($A30,'Zone centroid'!$C$2:$C$169,0)))^2)</f>
        <v>18267.128247527009</v>
      </c>
      <c r="AX30">
        <f>SQRT((INDEX('Station centroid'!$E$2:$E$51,MATCH(AX$1,'Station centroid'!$B$2:$B$51,0))-INDEX('Zone centroid'!$D$2:$D$169,MATCH($A30,'Zone centroid'!$C$2:$C$169,0)))^2+(INDEX('Station centroid'!$F$2:$F$51,MATCH(AX$1,'Station centroid'!$B$2:$B$51,0))-INDEX('Zone centroid'!$E$2:$E$169,MATCH($A30,'Zone centroid'!$C$2:$C$169,0)))^2)</f>
        <v>34362.475537500235</v>
      </c>
      <c r="AY30">
        <f>SQRT((INDEX('Station centroid'!$E$2:$E$51,MATCH(AY$1,'Station centroid'!$B$2:$B$51,0))-INDEX('Zone centroid'!$D$2:$D$169,MATCH($A30,'Zone centroid'!$C$2:$C$169,0)))^2+(INDEX('Station centroid'!$F$2:$F$51,MATCH(AY$1,'Station centroid'!$B$2:$B$51,0))-INDEX('Zone centroid'!$E$2:$E$169,MATCH($A30,'Zone centroid'!$C$2:$C$169,0)))^2)</f>
        <v>648277.52587915619</v>
      </c>
    </row>
    <row r="31" spans="1:51" x14ac:dyDescent="0.3">
      <c r="A31">
        <v>538</v>
      </c>
      <c r="B31">
        <f>SQRT((INDEX('Station centroid'!$E$2:$E$51,MATCH(B$1,'Station centroid'!$B$2:$B$51,0))-INDEX('Zone centroid'!$D$2:$D$169,MATCH($A31,'Zone centroid'!$C$2:$C$169,0)))^2+(INDEX('Station centroid'!$F$2:$F$51,MATCH(B$1,'Station centroid'!$B$2:$B$51,0))-INDEX('Zone centroid'!$E$2:$E$169,MATCH($A31,'Zone centroid'!$C$2:$C$169,0)))^2)</f>
        <v>62386.985181947166</v>
      </c>
      <c r="C31">
        <f>SQRT((INDEX('Station centroid'!$E$2:$E$51,MATCH(C$1,'Station centroid'!$B$2:$B$51,0))-INDEX('Zone centroid'!$D$2:$D$169,MATCH($A31,'Zone centroid'!$C$2:$C$169,0)))^2+(INDEX('Station centroid'!$F$2:$F$51,MATCH(C$1,'Station centroid'!$B$2:$B$51,0))-INDEX('Zone centroid'!$E$2:$E$169,MATCH($A31,'Zone centroid'!$C$2:$C$169,0)))^2)</f>
        <v>94226.181896090842</v>
      </c>
      <c r="D31">
        <f>SQRT((INDEX('Station centroid'!$E$2:$E$51,MATCH(D$1,'Station centroid'!$B$2:$B$51,0))-INDEX('Zone centroid'!$D$2:$D$169,MATCH($A31,'Zone centroid'!$C$2:$C$169,0)))^2+(INDEX('Station centroid'!$F$2:$F$51,MATCH(D$1,'Station centroid'!$B$2:$B$51,0))-INDEX('Zone centroid'!$E$2:$E$169,MATCH($A31,'Zone centroid'!$C$2:$C$169,0)))^2)</f>
        <v>143312.3957299664</v>
      </c>
      <c r="E31">
        <f>SQRT((INDEX('Station centroid'!$E$2:$E$51,MATCH(E$1,'Station centroid'!$B$2:$B$51,0))-INDEX('Zone centroid'!$D$2:$D$169,MATCH($A31,'Zone centroid'!$C$2:$C$169,0)))^2+(INDEX('Station centroid'!$F$2:$F$51,MATCH(E$1,'Station centroid'!$B$2:$B$51,0))-INDEX('Zone centroid'!$E$2:$E$169,MATCH($A31,'Zone centroid'!$C$2:$C$169,0)))^2)</f>
        <v>71258.837590150171</v>
      </c>
      <c r="F31">
        <f>SQRT((INDEX('Station centroid'!$E$2:$E$51,MATCH(F$1,'Station centroid'!$B$2:$B$51,0))-INDEX('Zone centroid'!$D$2:$D$169,MATCH($A31,'Zone centroid'!$C$2:$C$169,0)))^2+(INDEX('Station centroid'!$F$2:$F$51,MATCH(F$1,'Station centroid'!$B$2:$B$51,0))-INDEX('Zone centroid'!$E$2:$E$169,MATCH($A31,'Zone centroid'!$C$2:$C$169,0)))^2)</f>
        <v>65245.326485838086</v>
      </c>
      <c r="G31">
        <f>SQRT((INDEX('Station centroid'!$E$2:$E$51,MATCH(G$1,'Station centroid'!$B$2:$B$51,0))-INDEX('Zone centroid'!$D$2:$D$169,MATCH($A31,'Zone centroid'!$C$2:$C$169,0)))^2+(INDEX('Station centroid'!$F$2:$F$51,MATCH(G$1,'Station centroid'!$B$2:$B$51,0))-INDEX('Zone centroid'!$E$2:$E$169,MATCH($A31,'Zone centroid'!$C$2:$C$169,0)))^2)</f>
        <v>648569.46622547694</v>
      </c>
      <c r="H31">
        <f>SQRT((INDEX('Station centroid'!$E$2:$E$51,MATCH(H$1,'Station centroid'!$B$2:$B$51,0))-INDEX('Zone centroid'!$D$2:$D$169,MATCH($A31,'Zone centroid'!$C$2:$C$169,0)))^2+(INDEX('Station centroid'!$F$2:$F$51,MATCH(H$1,'Station centroid'!$B$2:$B$51,0))-INDEX('Zone centroid'!$E$2:$E$169,MATCH($A31,'Zone centroid'!$C$2:$C$169,0)))^2)</f>
        <v>43407.068802733062</v>
      </c>
      <c r="I31">
        <f>SQRT((INDEX('Station centroid'!$E$2:$E$51,MATCH(I$1,'Station centroid'!$B$2:$B$51,0))-INDEX('Zone centroid'!$D$2:$D$169,MATCH($A31,'Zone centroid'!$C$2:$C$169,0)))^2+(INDEX('Station centroid'!$F$2:$F$51,MATCH(I$1,'Station centroid'!$B$2:$B$51,0))-INDEX('Zone centroid'!$E$2:$E$169,MATCH($A31,'Zone centroid'!$C$2:$C$169,0)))^2)</f>
        <v>45039.524799821076</v>
      </c>
      <c r="J31">
        <f>SQRT((INDEX('Station centroid'!$E$2:$E$51,MATCH(J$1,'Station centroid'!$B$2:$B$51,0))-INDEX('Zone centroid'!$D$2:$D$169,MATCH($A31,'Zone centroid'!$C$2:$C$169,0)))^2+(INDEX('Station centroid'!$F$2:$F$51,MATCH(J$1,'Station centroid'!$B$2:$B$51,0))-INDEX('Zone centroid'!$E$2:$E$169,MATCH($A31,'Zone centroid'!$C$2:$C$169,0)))^2)</f>
        <v>648569.46622547694</v>
      </c>
      <c r="K31">
        <f>SQRT((INDEX('Station centroid'!$E$2:$E$51,MATCH(K$1,'Station centroid'!$B$2:$B$51,0))-INDEX('Zone centroid'!$D$2:$D$169,MATCH($A31,'Zone centroid'!$C$2:$C$169,0)))^2+(INDEX('Station centroid'!$F$2:$F$51,MATCH(K$1,'Station centroid'!$B$2:$B$51,0))-INDEX('Zone centroid'!$E$2:$E$169,MATCH($A31,'Zone centroid'!$C$2:$C$169,0)))^2)</f>
        <v>90030.387467697248</v>
      </c>
      <c r="L31">
        <f>SQRT((INDEX('Station centroid'!$E$2:$E$51,MATCH(L$1,'Station centroid'!$B$2:$B$51,0))-INDEX('Zone centroid'!$D$2:$D$169,MATCH($A31,'Zone centroid'!$C$2:$C$169,0)))^2+(INDEX('Station centroid'!$F$2:$F$51,MATCH(L$1,'Station centroid'!$B$2:$B$51,0))-INDEX('Zone centroid'!$E$2:$E$169,MATCH($A31,'Zone centroid'!$C$2:$C$169,0)))^2)</f>
        <v>49985.14026134165</v>
      </c>
      <c r="M31">
        <f>SQRT((INDEX('Station centroid'!$E$2:$E$51,MATCH(M$1,'Station centroid'!$B$2:$B$51,0))-INDEX('Zone centroid'!$D$2:$D$169,MATCH($A31,'Zone centroid'!$C$2:$C$169,0)))^2+(INDEX('Station centroid'!$F$2:$F$51,MATCH(M$1,'Station centroid'!$B$2:$B$51,0))-INDEX('Zone centroid'!$E$2:$E$169,MATCH($A31,'Zone centroid'!$C$2:$C$169,0)))^2)</f>
        <v>52758.855409966978</v>
      </c>
      <c r="N31">
        <f>SQRT((INDEX('Station centroid'!$E$2:$E$51,MATCH(N$1,'Station centroid'!$B$2:$B$51,0))-INDEX('Zone centroid'!$D$2:$D$169,MATCH($A31,'Zone centroid'!$C$2:$C$169,0)))^2+(INDEX('Station centroid'!$F$2:$F$51,MATCH(N$1,'Station centroid'!$B$2:$B$51,0))-INDEX('Zone centroid'!$E$2:$E$169,MATCH($A31,'Zone centroid'!$C$2:$C$169,0)))^2)</f>
        <v>69783.589986701045</v>
      </c>
      <c r="O31">
        <f>SQRT((INDEX('Station centroid'!$E$2:$E$51,MATCH(O$1,'Station centroid'!$B$2:$B$51,0))-INDEX('Zone centroid'!$D$2:$D$169,MATCH($A31,'Zone centroid'!$C$2:$C$169,0)))^2+(INDEX('Station centroid'!$F$2:$F$51,MATCH(O$1,'Station centroid'!$B$2:$B$51,0))-INDEX('Zone centroid'!$E$2:$E$169,MATCH($A31,'Zone centroid'!$C$2:$C$169,0)))^2)</f>
        <v>93906.393565789753</v>
      </c>
      <c r="P31">
        <f>SQRT((INDEX('Station centroid'!$E$2:$E$51,MATCH(P$1,'Station centroid'!$B$2:$B$51,0))-INDEX('Zone centroid'!$D$2:$D$169,MATCH($A31,'Zone centroid'!$C$2:$C$169,0)))^2+(INDEX('Station centroid'!$F$2:$F$51,MATCH(P$1,'Station centroid'!$B$2:$B$51,0))-INDEX('Zone centroid'!$E$2:$E$169,MATCH($A31,'Zone centroid'!$C$2:$C$169,0)))^2)</f>
        <v>96209.887367797084</v>
      </c>
      <c r="Q31">
        <f>SQRT((INDEX('Station centroid'!$E$2:$E$51,MATCH(Q$1,'Station centroid'!$B$2:$B$51,0))-INDEX('Zone centroid'!$D$2:$D$169,MATCH($A31,'Zone centroid'!$C$2:$C$169,0)))^2+(INDEX('Station centroid'!$F$2:$F$51,MATCH(Q$1,'Station centroid'!$B$2:$B$51,0))-INDEX('Zone centroid'!$E$2:$E$169,MATCH($A31,'Zone centroid'!$C$2:$C$169,0)))^2)</f>
        <v>80749.927873308377</v>
      </c>
      <c r="R31">
        <f>SQRT((INDEX('Station centroid'!$E$2:$E$51,MATCH(R$1,'Station centroid'!$B$2:$B$51,0))-INDEX('Zone centroid'!$D$2:$D$169,MATCH($A31,'Zone centroid'!$C$2:$C$169,0)))^2+(INDEX('Station centroid'!$F$2:$F$51,MATCH(R$1,'Station centroid'!$B$2:$B$51,0))-INDEX('Zone centroid'!$E$2:$E$169,MATCH($A31,'Zone centroid'!$C$2:$C$169,0)))^2)</f>
        <v>77798.938330006131</v>
      </c>
      <c r="S31">
        <f>SQRT((INDEX('Station centroid'!$E$2:$E$51,MATCH(S$1,'Station centroid'!$B$2:$B$51,0))-INDEX('Zone centroid'!$D$2:$D$169,MATCH($A31,'Zone centroid'!$C$2:$C$169,0)))^2+(INDEX('Station centroid'!$F$2:$F$51,MATCH(S$1,'Station centroid'!$B$2:$B$51,0))-INDEX('Zone centroid'!$E$2:$E$169,MATCH($A31,'Zone centroid'!$C$2:$C$169,0)))^2)</f>
        <v>74523.005648095059</v>
      </c>
      <c r="T31">
        <f>SQRT((INDEX('Station centroid'!$E$2:$E$51,MATCH(T$1,'Station centroid'!$B$2:$B$51,0))-INDEX('Zone centroid'!$D$2:$D$169,MATCH($A31,'Zone centroid'!$C$2:$C$169,0)))^2+(INDEX('Station centroid'!$F$2:$F$51,MATCH(T$1,'Station centroid'!$B$2:$B$51,0))-INDEX('Zone centroid'!$E$2:$E$169,MATCH($A31,'Zone centroid'!$C$2:$C$169,0)))^2)</f>
        <v>67333.846537945501</v>
      </c>
      <c r="U31">
        <f>SQRT((INDEX('Station centroid'!$E$2:$E$51,MATCH(U$1,'Station centroid'!$B$2:$B$51,0))-INDEX('Zone centroid'!$D$2:$D$169,MATCH($A31,'Zone centroid'!$C$2:$C$169,0)))^2+(INDEX('Station centroid'!$F$2:$F$51,MATCH(U$1,'Station centroid'!$B$2:$B$51,0))-INDEX('Zone centroid'!$E$2:$E$169,MATCH($A31,'Zone centroid'!$C$2:$C$169,0)))^2)</f>
        <v>65605.197550547731</v>
      </c>
      <c r="V31">
        <f>SQRT((INDEX('Station centroid'!$E$2:$E$51,MATCH(V$1,'Station centroid'!$B$2:$B$51,0))-INDEX('Zone centroid'!$D$2:$D$169,MATCH($A31,'Zone centroid'!$C$2:$C$169,0)))^2+(INDEX('Station centroid'!$F$2:$F$51,MATCH(V$1,'Station centroid'!$B$2:$B$51,0))-INDEX('Zone centroid'!$E$2:$E$169,MATCH($A31,'Zone centroid'!$C$2:$C$169,0)))^2)</f>
        <v>61699.99568590994</v>
      </c>
      <c r="W31">
        <f>SQRT((INDEX('Station centroid'!$E$2:$E$51,MATCH(W$1,'Station centroid'!$B$2:$B$51,0))-INDEX('Zone centroid'!$D$2:$D$169,MATCH($A31,'Zone centroid'!$C$2:$C$169,0)))^2+(INDEX('Station centroid'!$F$2:$F$51,MATCH(W$1,'Station centroid'!$B$2:$B$51,0))-INDEX('Zone centroid'!$E$2:$E$169,MATCH($A31,'Zone centroid'!$C$2:$C$169,0)))^2)</f>
        <v>77300.702057613991</v>
      </c>
      <c r="X31">
        <f>SQRT((INDEX('Station centroid'!$E$2:$E$51,MATCH(X$1,'Station centroid'!$B$2:$B$51,0))-INDEX('Zone centroid'!$D$2:$D$169,MATCH($A31,'Zone centroid'!$C$2:$C$169,0)))^2+(INDEX('Station centroid'!$F$2:$F$51,MATCH(X$1,'Station centroid'!$B$2:$B$51,0))-INDEX('Zone centroid'!$E$2:$E$169,MATCH($A31,'Zone centroid'!$C$2:$C$169,0)))^2)</f>
        <v>58900.474796239927</v>
      </c>
      <c r="Y31">
        <f>SQRT((INDEX('Station centroid'!$E$2:$E$51,MATCH(Y$1,'Station centroid'!$B$2:$B$51,0))-INDEX('Zone centroid'!$D$2:$D$169,MATCH($A31,'Zone centroid'!$C$2:$C$169,0)))^2+(INDEX('Station centroid'!$F$2:$F$51,MATCH(Y$1,'Station centroid'!$B$2:$B$51,0))-INDEX('Zone centroid'!$E$2:$E$169,MATCH($A31,'Zone centroid'!$C$2:$C$169,0)))^2)</f>
        <v>56876.714002568806</v>
      </c>
      <c r="Z31">
        <f>SQRT((INDEX('Station centroid'!$E$2:$E$51,MATCH(Z$1,'Station centroid'!$B$2:$B$51,0))-INDEX('Zone centroid'!$D$2:$D$169,MATCH($A31,'Zone centroid'!$C$2:$C$169,0)))^2+(INDEX('Station centroid'!$F$2:$F$51,MATCH(Z$1,'Station centroid'!$B$2:$B$51,0))-INDEX('Zone centroid'!$E$2:$E$169,MATCH($A31,'Zone centroid'!$C$2:$C$169,0)))^2)</f>
        <v>37974.570591780204</v>
      </c>
      <c r="AA31">
        <f>SQRT((INDEX('Station centroid'!$E$2:$E$51,MATCH(AA$1,'Station centroid'!$B$2:$B$51,0))-INDEX('Zone centroid'!$D$2:$D$169,MATCH($A31,'Zone centroid'!$C$2:$C$169,0)))^2+(INDEX('Station centroid'!$F$2:$F$51,MATCH(AA$1,'Station centroid'!$B$2:$B$51,0))-INDEX('Zone centroid'!$E$2:$E$169,MATCH($A31,'Zone centroid'!$C$2:$C$169,0)))^2)</f>
        <v>66848.994520300752</v>
      </c>
      <c r="AB31">
        <f>SQRT((INDEX('Station centroid'!$E$2:$E$51,MATCH(AB$1,'Station centroid'!$B$2:$B$51,0))-INDEX('Zone centroid'!$D$2:$D$169,MATCH($A31,'Zone centroid'!$C$2:$C$169,0)))^2+(INDEX('Station centroid'!$F$2:$F$51,MATCH(AB$1,'Station centroid'!$B$2:$B$51,0))-INDEX('Zone centroid'!$E$2:$E$169,MATCH($A31,'Zone centroid'!$C$2:$C$169,0)))^2)</f>
        <v>648569.46622547694</v>
      </c>
      <c r="AC31">
        <f>SQRT((INDEX('Station centroid'!$E$2:$E$51,MATCH(AC$1,'Station centroid'!$B$2:$B$51,0))-INDEX('Zone centroid'!$D$2:$D$169,MATCH($A31,'Zone centroid'!$C$2:$C$169,0)))^2+(INDEX('Station centroid'!$F$2:$F$51,MATCH(AC$1,'Station centroid'!$B$2:$B$51,0))-INDEX('Zone centroid'!$E$2:$E$169,MATCH($A31,'Zone centroid'!$C$2:$C$169,0)))^2)</f>
        <v>49993.76268360683</v>
      </c>
      <c r="AD31">
        <f>SQRT((INDEX('Station centroid'!$E$2:$E$51,MATCH(AD$1,'Station centroid'!$B$2:$B$51,0))-INDEX('Zone centroid'!$D$2:$D$169,MATCH($A31,'Zone centroid'!$C$2:$C$169,0)))^2+(INDEX('Station centroid'!$F$2:$F$51,MATCH(AD$1,'Station centroid'!$B$2:$B$51,0))-INDEX('Zone centroid'!$E$2:$E$169,MATCH($A31,'Zone centroid'!$C$2:$C$169,0)))^2)</f>
        <v>139735.50134386928</v>
      </c>
      <c r="AE31">
        <f>SQRT((INDEX('Station centroid'!$E$2:$E$51,MATCH(AE$1,'Station centroid'!$B$2:$B$51,0))-INDEX('Zone centroid'!$D$2:$D$169,MATCH($A31,'Zone centroid'!$C$2:$C$169,0)))^2+(INDEX('Station centroid'!$F$2:$F$51,MATCH(AE$1,'Station centroid'!$B$2:$B$51,0))-INDEX('Zone centroid'!$E$2:$E$169,MATCH($A31,'Zone centroid'!$C$2:$C$169,0)))^2)</f>
        <v>88617.127986611056</v>
      </c>
      <c r="AF31">
        <f>SQRT((INDEX('Station centroid'!$E$2:$E$51,MATCH(AF$1,'Station centroid'!$B$2:$B$51,0))-INDEX('Zone centroid'!$D$2:$D$169,MATCH($A31,'Zone centroid'!$C$2:$C$169,0)))^2+(INDEX('Station centroid'!$F$2:$F$51,MATCH(AF$1,'Station centroid'!$B$2:$B$51,0))-INDEX('Zone centroid'!$E$2:$E$169,MATCH($A31,'Zone centroid'!$C$2:$C$169,0)))^2)</f>
        <v>86045.58543313478</v>
      </c>
      <c r="AG31">
        <f>SQRT((INDEX('Station centroid'!$E$2:$E$51,MATCH(AG$1,'Station centroid'!$B$2:$B$51,0))-INDEX('Zone centroid'!$D$2:$D$169,MATCH($A31,'Zone centroid'!$C$2:$C$169,0)))^2+(INDEX('Station centroid'!$F$2:$F$51,MATCH(AG$1,'Station centroid'!$B$2:$B$51,0))-INDEX('Zone centroid'!$E$2:$E$169,MATCH($A31,'Zone centroid'!$C$2:$C$169,0)))^2)</f>
        <v>61832.51271057727</v>
      </c>
      <c r="AH31">
        <f>SQRT((INDEX('Station centroid'!$E$2:$E$51,MATCH(AH$1,'Station centroid'!$B$2:$B$51,0))-INDEX('Zone centroid'!$D$2:$D$169,MATCH($A31,'Zone centroid'!$C$2:$C$169,0)))^2+(INDEX('Station centroid'!$F$2:$F$51,MATCH(AH$1,'Station centroid'!$B$2:$B$51,0))-INDEX('Zone centroid'!$E$2:$E$169,MATCH($A31,'Zone centroid'!$C$2:$C$169,0)))^2)</f>
        <v>115100.77849679385</v>
      </c>
      <c r="AI31">
        <f>SQRT((INDEX('Station centroid'!$E$2:$E$51,MATCH(AI$1,'Station centroid'!$B$2:$B$51,0))-INDEX('Zone centroid'!$D$2:$D$169,MATCH($A31,'Zone centroid'!$C$2:$C$169,0)))^2+(INDEX('Station centroid'!$F$2:$F$51,MATCH(AI$1,'Station centroid'!$B$2:$B$51,0))-INDEX('Zone centroid'!$E$2:$E$169,MATCH($A31,'Zone centroid'!$C$2:$C$169,0)))^2)</f>
        <v>66748.792736966367</v>
      </c>
      <c r="AJ31">
        <f>SQRT((INDEX('Station centroid'!$E$2:$E$51,MATCH(AJ$1,'Station centroid'!$B$2:$B$51,0))-INDEX('Zone centroid'!$D$2:$D$169,MATCH($A31,'Zone centroid'!$C$2:$C$169,0)))^2+(INDEX('Station centroid'!$F$2:$F$51,MATCH(AJ$1,'Station centroid'!$B$2:$B$51,0))-INDEX('Zone centroid'!$E$2:$E$169,MATCH($A31,'Zone centroid'!$C$2:$C$169,0)))^2)</f>
        <v>63887.078468404681</v>
      </c>
      <c r="AK31">
        <f>SQRT((INDEX('Station centroid'!$E$2:$E$51,MATCH(AK$1,'Station centroid'!$B$2:$B$51,0))-INDEX('Zone centroid'!$D$2:$D$169,MATCH($A31,'Zone centroid'!$C$2:$C$169,0)))^2+(INDEX('Station centroid'!$F$2:$F$51,MATCH(AK$1,'Station centroid'!$B$2:$B$51,0))-INDEX('Zone centroid'!$E$2:$E$169,MATCH($A31,'Zone centroid'!$C$2:$C$169,0)))^2)</f>
        <v>66811.011915589159</v>
      </c>
      <c r="AL31">
        <f>SQRT((INDEX('Station centroid'!$E$2:$E$51,MATCH(AL$1,'Station centroid'!$B$2:$B$51,0))-INDEX('Zone centroid'!$D$2:$D$169,MATCH($A31,'Zone centroid'!$C$2:$C$169,0)))^2+(INDEX('Station centroid'!$F$2:$F$51,MATCH(AL$1,'Station centroid'!$B$2:$B$51,0))-INDEX('Zone centroid'!$E$2:$E$169,MATCH($A31,'Zone centroid'!$C$2:$C$169,0)))^2)</f>
        <v>32058.293847714336</v>
      </c>
      <c r="AM31">
        <f>SQRT((INDEX('Station centroid'!$E$2:$E$51,MATCH(AM$1,'Station centroid'!$B$2:$B$51,0))-INDEX('Zone centroid'!$D$2:$D$169,MATCH($A31,'Zone centroid'!$C$2:$C$169,0)))^2+(INDEX('Station centroid'!$F$2:$F$51,MATCH(AM$1,'Station centroid'!$B$2:$B$51,0))-INDEX('Zone centroid'!$E$2:$E$169,MATCH($A31,'Zone centroid'!$C$2:$C$169,0)))^2)</f>
        <v>84669.128260541984</v>
      </c>
      <c r="AN31">
        <f>SQRT((INDEX('Station centroid'!$E$2:$E$51,MATCH(AN$1,'Station centroid'!$B$2:$B$51,0))-INDEX('Zone centroid'!$D$2:$D$169,MATCH($A31,'Zone centroid'!$C$2:$C$169,0)))^2+(INDEX('Station centroid'!$F$2:$F$51,MATCH(AN$1,'Station centroid'!$B$2:$B$51,0))-INDEX('Zone centroid'!$E$2:$E$169,MATCH($A31,'Zone centroid'!$C$2:$C$169,0)))^2)</f>
        <v>50209.556090437574</v>
      </c>
      <c r="AO31">
        <f>SQRT((INDEX('Station centroid'!$E$2:$E$51,MATCH(AO$1,'Station centroid'!$B$2:$B$51,0))-INDEX('Zone centroid'!$D$2:$D$169,MATCH($A31,'Zone centroid'!$C$2:$C$169,0)))^2+(INDEX('Station centroid'!$F$2:$F$51,MATCH(AO$1,'Station centroid'!$B$2:$B$51,0))-INDEX('Zone centroid'!$E$2:$E$169,MATCH($A31,'Zone centroid'!$C$2:$C$169,0)))^2)</f>
        <v>48624.963809930006</v>
      </c>
      <c r="AP31">
        <f>SQRT((INDEX('Station centroid'!$E$2:$E$51,MATCH(AP$1,'Station centroid'!$B$2:$B$51,0))-INDEX('Zone centroid'!$D$2:$D$169,MATCH($A31,'Zone centroid'!$C$2:$C$169,0)))^2+(INDEX('Station centroid'!$F$2:$F$51,MATCH(AP$1,'Station centroid'!$B$2:$B$51,0))-INDEX('Zone centroid'!$E$2:$E$169,MATCH($A31,'Zone centroid'!$C$2:$C$169,0)))^2)</f>
        <v>52451.288839860725</v>
      </c>
      <c r="AQ31">
        <f>SQRT((INDEX('Station centroid'!$E$2:$E$51,MATCH(AQ$1,'Station centroid'!$B$2:$B$51,0))-INDEX('Zone centroid'!$D$2:$D$169,MATCH($A31,'Zone centroid'!$C$2:$C$169,0)))^2+(INDEX('Station centroid'!$F$2:$F$51,MATCH(AQ$1,'Station centroid'!$B$2:$B$51,0))-INDEX('Zone centroid'!$E$2:$E$169,MATCH($A31,'Zone centroid'!$C$2:$C$169,0)))^2)</f>
        <v>58429.831066024824</v>
      </c>
      <c r="AR31">
        <f>SQRT((INDEX('Station centroid'!$E$2:$E$51,MATCH(AR$1,'Station centroid'!$B$2:$B$51,0))-INDEX('Zone centroid'!$D$2:$D$169,MATCH($A31,'Zone centroid'!$C$2:$C$169,0)))^2+(INDEX('Station centroid'!$F$2:$F$51,MATCH(AR$1,'Station centroid'!$B$2:$B$51,0))-INDEX('Zone centroid'!$E$2:$E$169,MATCH($A31,'Zone centroid'!$C$2:$C$169,0)))^2)</f>
        <v>37852.280166484015</v>
      </c>
      <c r="AS31">
        <f>SQRT((INDEX('Station centroid'!$E$2:$E$51,MATCH(AS$1,'Station centroid'!$B$2:$B$51,0))-INDEX('Zone centroid'!$D$2:$D$169,MATCH($A31,'Zone centroid'!$C$2:$C$169,0)))^2+(INDEX('Station centroid'!$F$2:$F$51,MATCH(AS$1,'Station centroid'!$B$2:$B$51,0))-INDEX('Zone centroid'!$E$2:$E$169,MATCH($A31,'Zone centroid'!$C$2:$C$169,0)))^2)</f>
        <v>126944.73029692451</v>
      </c>
      <c r="AT31">
        <f>SQRT((INDEX('Station centroid'!$E$2:$E$51,MATCH(AT$1,'Station centroid'!$B$2:$B$51,0))-INDEX('Zone centroid'!$D$2:$D$169,MATCH($A31,'Zone centroid'!$C$2:$C$169,0)))^2+(INDEX('Station centroid'!$F$2:$F$51,MATCH(AT$1,'Station centroid'!$B$2:$B$51,0))-INDEX('Zone centroid'!$E$2:$E$169,MATCH($A31,'Zone centroid'!$C$2:$C$169,0)))^2)</f>
        <v>108404.79993691284</v>
      </c>
      <c r="AU31">
        <f>SQRT((INDEX('Station centroid'!$E$2:$E$51,MATCH(AU$1,'Station centroid'!$B$2:$B$51,0))-INDEX('Zone centroid'!$D$2:$D$169,MATCH($A31,'Zone centroid'!$C$2:$C$169,0)))^2+(INDEX('Station centroid'!$F$2:$F$51,MATCH(AU$1,'Station centroid'!$B$2:$B$51,0))-INDEX('Zone centroid'!$E$2:$E$169,MATCH($A31,'Zone centroid'!$C$2:$C$169,0)))^2)</f>
        <v>2006.5122413033034</v>
      </c>
      <c r="AV31">
        <f>SQRT((INDEX('Station centroid'!$E$2:$E$51,MATCH(AV$1,'Station centroid'!$B$2:$B$51,0))-INDEX('Zone centroid'!$D$2:$D$169,MATCH($A31,'Zone centroid'!$C$2:$C$169,0)))^2+(INDEX('Station centroid'!$F$2:$F$51,MATCH(AV$1,'Station centroid'!$B$2:$B$51,0))-INDEX('Zone centroid'!$E$2:$E$169,MATCH($A31,'Zone centroid'!$C$2:$C$169,0)))^2)</f>
        <v>11024.46175166841</v>
      </c>
      <c r="AW31">
        <f>SQRT((INDEX('Station centroid'!$E$2:$E$51,MATCH(AW$1,'Station centroid'!$B$2:$B$51,0))-INDEX('Zone centroid'!$D$2:$D$169,MATCH($A31,'Zone centroid'!$C$2:$C$169,0)))^2+(INDEX('Station centroid'!$F$2:$F$51,MATCH(AW$1,'Station centroid'!$B$2:$B$51,0))-INDEX('Zone centroid'!$E$2:$E$169,MATCH($A31,'Zone centroid'!$C$2:$C$169,0)))^2)</f>
        <v>18814.391417518644</v>
      </c>
      <c r="AX31">
        <f>SQRT((INDEX('Station centroid'!$E$2:$E$51,MATCH(AX$1,'Station centroid'!$B$2:$B$51,0))-INDEX('Zone centroid'!$D$2:$D$169,MATCH($A31,'Zone centroid'!$C$2:$C$169,0)))^2+(INDEX('Station centroid'!$F$2:$F$51,MATCH(AX$1,'Station centroid'!$B$2:$B$51,0))-INDEX('Zone centroid'!$E$2:$E$169,MATCH($A31,'Zone centroid'!$C$2:$C$169,0)))^2)</f>
        <v>34908.904462691207</v>
      </c>
      <c r="AY31">
        <f>SQRT((INDEX('Station centroid'!$E$2:$E$51,MATCH(AY$1,'Station centroid'!$B$2:$B$51,0))-INDEX('Zone centroid'!$D$2:$D$169,MATCH($A31,'Zone centroid'!$C$2:$C$169,0)))^2+(INDEX('Station centroid'!$F$2:$F$51,MATCH(AY$1,'Station centroid'!$B$2:$B$51,0))-INDEX('Zone centroid'!$E$2:$E$169,MATCH($A31,'Zone centroid'!$C$2:$C$169,0)))^2)</f>
        <v>648569.46622547694</v>
      </c>
    </row>
    <row r="32" spans="1:51" x14ac:dyDescent="0.3">
      <c r="A32">
        <v>539</v>
      </c>
      <c r="B32">
        <f>SQRT((INDEX('Station centroid'!$E$2:$E$51,MATCH(B$1,'Station centroid'!$B$2:$B$51,0))-INDEX('Zone centroid'!$D$2:$D$169,MATCH($A32,'Zone centroid'!$C$2:$C$169,0)))^2+(INDEX('Station centroid'!$F$2:$F$51,MATCH(B$1,'Station centroid'!$B$2:$B$51,0))-INDEX('Zone centroid'!$E$2:$E$169,MATCH($A32,'Zone centroid'!$C$2:$C$169,0)))^2)</f>
        <v>61631.242598153854</v>
      </c>
      <c r="C32">
        <f>SQRT((INDEX('Station centroid'!$E$2:$E$51,MATCH(C$1,'Station centroid'!$B$2:$B$51,0))-INDEX('Zone centroid'!$D$2:$D$169,MATCH($A32,'Zone centroid'!$C$2:$C$169,0)))^2+(INDEX('Station centroid'!$F$2:$F$51,MATCH(C$1,'Station centroid'!$B$2:$B$51,0))-INDEX('Zone centroid'!$E$2:$E$169,MATCH($A32,'Zone centroid'!$C$2:$C$169,0)))^2)</f>
        <v>93821.721177109066</v>
      </c>
      <c r="D32">
        <f>SQRT((INDEX('Station centroid'!$E$2:$E$51,MATCH(D$1,'Station centroid'!$B$2:$B$51,0))-INDEX('Zone centroid'!$D$2:$D$169,MATCH($A32,'Zone centroid'!$C$2:$C$169,0)))^2+(INDEX('Station centroid'!$F$2:$F$51,MATCH(D$1,'Station centroid'!$B$2:$B$51,0))-INDEX('Zone centroid'!$E$2:$E$169,MATCH($A32,'Zone centroid'!$C$2:$C$169,0)))^2)</f>
        <v>143513.45794092794</v>
      </c>
      <c r="E32">
        <f>SQRT((INDEX('Station centroid'!$E$2:$E$51,MATCH(E$1,'Station centroid'!$B$2:$B$51,0))-INDEX('Zone centroid'!$D$2:$D$169,MATCH($A32,'Zone centroid'!$C$2:$C$169,0)))^2+(INDEX('Station centroid'!$F$2:$F$51,MATCH(E$1,'Station centroid'!$B$2:$B$51,0))-INDEX('Zone centroid'!$E$2:$E$169,MATCH($A32,'Zone centroid'!$C$2:$C$169,0)))^2)</f>
        <v>70498.581034084651</v>
      </c>
      <c r="F32">
        <f>SQRT((INDEX('Station centroid'!$E$2:$E$51,MATCH(F$1,'Station centroid'!$B$2:$B$51,0))-INDEX('Zone centroid'!$D$2:$D$169,MATCH($A32,'Zone centroid'!$C$2:$C$169,0)))^2+(INDEX('Station centroid'!$F$2:$F$51,MATCH(F$1,'Station centroid'!$B$2:$B$51,0))-INDEX('Zone centroid'!$E$2:$E$169,MATCH($A32,'Zone centroid'!$C$2:$C$169,0)))^2)</f>
        <v>64675.113079789851</v>
      </c>
      <c r="G32">
        <f>SQRT((INDEX('Station centroid'!$E$2:$E$51,MATCH(G$1,'Station centroid'!$B$2:$B$51,0))-INDEX('Zone centroid'!$D$2:$D$169,MATCH($A32,'Zone centroid'!$C$2:$C$169,0)))^2+(INDEX('Station centroid'!$F$2:$F$51,MATCH(G$1,'Station centroid'!$B$2:$B$51,0))-INDEX('Zone centroid'!$E$2:$E$169,MATCH($A32,'Zone centroid'!$C$2:$C$169,0)))^2)</f>
        <v>649267.65598326246</v>
      </c>
      <c r="H32">
        <f>SQRT((INDEX('Station centroid'!$E$2:$E$51,MATCH(H$1,'Station centroid'!$B$2:$B$51,0))-INDEX('Zone centroid'!$D$2:$D$169,MATCH($A32,'Zone centroid'!$C$2:$C$169,0)))^2+(INDEX('Station centroid'!$F$2:$F$51,MATCH(H$1,'Station centroid'!$B$2:$B$51,0))-INDEX('Zone centroid'!$E$2:$E$169,MATCH($A32,'Zone centroid'!$C$2:$C$169,0)))^2)</f>
        <v>43606.447355467993</v>
      </c>
      <c r="I32">
        <f>SQRT((INDEX('Station centroid'!$E$2:$E$51,MATCH(I$1,'Station centroid'!$B$2:$B$51,0))-INDEX('Zone centroid'!$D$2:$D$169,MATCH($A32,'Zone centroid'!$C$2:$C$169,0)))^2+(INDEX('Station centroid'!$F$2:$F$51,MATCH(I$1,'Station centroid'!$B$2:$B$51,0))-INDEX('Zone centroid'!$E$2:$E$169,MATCH($A32,'Zone centroid'!$C$2:$C$169,0)))^2)</f>
        <v>44663.21066486038</v>
      </c>
      <c r="J32">
        <f>SQRT((INDEX('Station centroid'!$E$2:$E$51,MATCH(J$1,'Station centroid'!$B$2:$B$51,0))-INDEX('Zone centroid'!$D$2:$D$169,MATCH($A32,'Zone centroid'!$C$2:$C$169,0)))^2+(INDEX('Station centroid'!$F$2:$F$51,MATCH(J$1,'Station centroid'!$B$2:$B$51,0))-INDEX('Zone centroid'!$E$2:$E$169,MATCH($A32,'Zone centroid'!$C$2:$C$169,0)))^2)</f>
        <v>649267.65598326246</v>
      </c>
      <c r="K32">
        <f>SQRT((INDEX('Station centroid'!$E$2:$E$51,MATCH(K$1,'Station centroid'!$B$2:$B$51,0))-INDEX('Zone centroid'!$D$2:$D$169,MATCH($A32,'Zone centroid'!$C$2:$C$169,0)))^2+(INDEX('Station centroid'!$F$2:$F$51,MATCH(K$1,'Station centroid'!$B$2:$B$51,0))-INDEX('Zone centroid'!$E$2:$E$169,MATCH($A32,'Zone centroid'!$C$2:$C$169,0)))^2)</f>
        <v>89262.534714647772</v>
      </c>
      <c r="L32">
        <f>SQRT((INDEX('Station centroid'!$E$2:$E$51,MATCH(L$1,'Station centroid'!$B$2:$B$51,0))-INDEX('Zone centroid'!$D$2:$D$169,MATCH($A32,'Zone centroid'!$C$2:$C$169,0)))^2+(INDEX('Station centroid'!$F$2:$F$51,MATCH(L$1,'Station centroid'!$B$2:$B$51,0))-INDEX('Zone centroid'!$E$2:$E$169,MATCH($A32,'Zone centroid'!$C$2:$C$169,0)))^2)</f>
        <v>49348.040231259423</v>
      </c>
      <c r="M32">
        <f>SQRT((INDEX('Station centroid'!$E$2:$E$51,MATCH(M$1,'Station centroid'!$B$2:$B$51,0))-INDEX('Zone centroid'!$D$2:$D$169,MATCH($A32,'Zone centroid'!$C$2:$C$169,0)))^2+(INDEX('Station centroid'!$F$2:$F$51,MATCH(M$1,'Station centroid'!$B$2:$B$51,0))-INDEX('Zone centroid'!$E$2:$E$169,MATCH($A32,'Zone centroid'!$C$2:$C$169,0)))^2)</f>
        <v>52056.268486799956</v>
      </c>
      <c r="N32">
        <f>SQRT((INDEX('Station centroid'!$E$2:$E$51,MATCH(N$1,'Station centroid'!$B$2:$B$51,0))-INDEX('Zone centroid'!$D$2:$D$169,MATCH($A32,'Zone centroid'!$C$2:$C$169,0)))^2+(INDEX('Station centroid'!$F$2:$F$51,MATCH(N$1,'Station centroid'!$B$2:$B$51,0))-INDEX('Zone centroid'!$E$2:$E$169,MATCH($A32,'Zone centroid'!$C$2:$C$169,0)))^2)</f>
        <v>69023.087036672019</v>
      </c>
      <c r="O32">
        <f>SQRT((INDEX('Station centroid'!$E$2:$E$51,MATCH(O$1,'Station centroid'!$B$2:$B$51,0))-INDEX('Zone centroid'!$D$2:$D$169,MATCH($A32,'Zone centroid'!$C$2:$C$169,0)))^2+(INDEX('Station centroid'!$F$2:$F$51,MATCH(O$1,'Station centroid'!$B$2:$B$51,0))-INDEX('Zone centroid'!$E$2:$E$169,MATCH($A32,'Zone centroid'!$C$2:$C$169,0)))^2)</f>
        <v>93172.896816472319</v>
      </c>
      <c r="P32">
        <f>SQRT((INDEX('Station centroid'!$E$2:$E$51,MATCH(P$1,'Station centroid'!$B$2:$B$51,0))-INDEX('Zone centroid'!$D$2:$D$169,MATCH($A32,'Zone centroid'!$C$2:$C$169,0)))^2+(INDEX('Station centroid'!$F$2:$F$51,MATCH(P$1,'Station centroid'!$B$2:$B$51,0))-INDEX('Zone centroid'!$E$2:$E$169,MATCH($A32,'Zone centroid'!$C$2:$C$169,0)))^2)</f>
        <v>95475.037544502702</v>
      </c>
      <c r="Q32">
        <f>SQRT((INDEX('Station centroid'!$E$2:$E$51,MATCH(Q$1,'Station centroid'!$B$2:$B$51,0))-INDEX('Zone centroid'!$D$2:$D$169,MATCH($A32,'Zone centroid'!$C$2:$C$169,0)))^2+(INDEX('Station centroid'!$F$2:$F$51,MATCH(Q$1,'Station centroid'!$B$2:$B$51,0))-INDEX('Zone centroid'!$E$2:$E$169,MATCH($A32,'Zone centroid'!$C$2:$C$169,0)))^2)</f>
        <v>79999.926180744093</v>
      </c>
      <c r="R32">
        <f>SQRT((INDEX('Station centroid'!$E$2:$E$51,MATCH(R$1,'Station centroid'!$B$2:$B$51,0))-INDEX('Zone centroid'!$D$2:$D$169,MATCH($A32,'Zone centroid'!$C$2:$C$169,0)))^2+(INDEX('Station centroid'!$F$2:$F$51,MATCH(R$1,'Station centroid'!$B$2:$B$51,0))-INDEX('Zone centroid'!$E$2:$E$169,MATCH($A32,'Zone centroid'!$C$2:$C$169,0)))^2)</f>
        <v>77031.057798891066</v>
      </c>
      <c r="S32">
        <f>SQRT((INDEX('Station centroid'!$E$2:$E$51,MATCH(S$1,'Station centroid'!$B$2:$B$51,0))-INDEX('Zone centroid'!$D$2:$D$169,MATCH($A32,'Zone centroid'!$C$2:$C$169,0)))^2+(INDEX('Station centroid'!$F$2:$F$51,MATCH(S$1,'Station centroid'!$B$2:$B$51,0))-INDEX('Zone centroid'!$E$2:$E$169,MATCH($A32,'Zone centroid'!$C$2:$C$169,0)))^2)</f>
        <v>73759.924542708206</v>
      </c>
      <c r="T32">
        <f>SQRT((INDEX('Station centroid'!$E$2:$E$51,MATCH(T$1,'Station centroid'!$B$2:$B$51,0))-INDEX('Zone centroid'!$D$2:$D$169,MATCH($A32,'Zone centroid'!$C$2:$C$169,0)))^2+(INDEX('Station centroid'!$F$2:$F$51,MATCH(T$1,'Station centroid'!$B$2:$B$51,0))-INDEX('Zone centroid'!$E$2:$E$169,MATCH($A32,'Zone centroid'!$C$2:$C$169,0)))^2)</f>
        <v>66553.782888394824</v>
      </c>
      <c r="U32">
        <f>SQRT((INDEX('Station centroid'!$E$2:$E$51,MATCH(U$1,'Station centroid'!$B$2:$B$51,0))-INDEX('Zone centroid'!$D$2:$D$169,MATCH($A32,'Zone centroid'!$C$2:$C$169,0)))^2+(INDEX('Station centroid'!$F$2:$F$51,MATCH(U$1,'Station centroid'!$B$2:$B$51,0))-INDEX('Zone centroid'!$E$2:$E$169,MATCH($A32,'Zone centroid'!$C$2:$C$169,0)))^2)</f>
        <v>64823.375194187436</v>
      </c>
      <c r="V32">
        <f>SQRT((INDEX('Station centroid'!$E$2:$E$51,MATCH(V$1,'Station centroid'!$B$2:$B$51,0))-INDEX('Zone centroid'!$D$2:$D$169,MATCH($A32,'Zone centroid'!$C$2:$C$169,0)))^2+(INDEX('Station centroid'!$F$2:$F$51,MATCH(V$1,'Station centroid'!$B$2:$B$51,0))-INDEX('Zone centroid'!$E$2:$E$169,MATCH($A32,'Zone centroid'!$C$2:$C$169,0)))^2)</f>
        <v>60948.04216036234</v>
      </c>
      <c r="W32">
        <f>SQRT((INDEX('Station centroid'!$E$2:$E$51,MATCH(W$1,'Station centroid'!$B$2:$B$51,0))-INDEX('Zone centroid'!$D$2:$D$169,MATCH($A32,'Zone centroid'!$C$2:$C$169,0)))^2+(INDEX('Station centroid'!$F$2:$F$51,MATCH(W$1,'Station centroid'!$B$2:$B$51,0))-INDEX('Zone centroid'!$E$2:$E$169,MATCH($A32,'Zone centroid'!$C$2:$C$169,0)))^2)</f>
        <v>76548.914085831479</v>
      </c>
      <c r="X32">
        <f>SQRT((INDEX('Station centroid'!$E$2:$E$51,MATCH(X$1,'Station centroid'!$B$2:$B$51,0))-INDEX('Zone centroid'!$D$2:$D$169,MATCH($A32,'Zone centroid'!$C$2:$C$169,0)))^2+(INDEX('Station centroid'!$F$2:$F$51,MATCH(X$1,'Station centroid'!$B$2:$B$51,0))-INDEX('Zone centroid'!$E$2:$E$169,MATCH($A32,'Zone centroid'!$C$2:$C$169,0)))^2)</f>
        <v>58154.322752160864</v>
      </c>
      <c r="Y32">
        <f>SQRT((INDEX('Station centroid'!$E$2:$E$51,MATCH(Y$1,'Station centroid'!$B$2:$B$51,0))-INDEX('Zone centroid'!$D$2:$D$169,MATCH($A32,'Zone centroid'!$C$2:$C$169,0)))^2+(INDEX('Station centroid'!$F$2:$F$51,MATCH(Y$1,'Station centroid'!$B$2:$B$51,0))-INDEX('Zone centroid'!$E$2:$E$169,MATCH($A32,'Zone centroid'!$C$2:$C$169,0)))^2)</f>
        <v>56136.470568161007</v>
      </c>
      <c r="Z32">
        <f>SQRT((INDEX('Station centroid'!$E$2:$E$51,MATCH(Z$1,'Station centroid'!$B$2:$B$51,0))-INDEX('Zone centroid'!$D$2:$D$169,MATCH($A32,'Zone centroid'!$C$2:$C$169,0)))^2+(INDEX('Station centroid'!$F$2:$F$51,MATCH(Z$1,'Station centroid'!$B$2:$B$51,0))-INDEX('Zone centroid'!$E$2:$E$169,MATCH($A32,'Zone centroid'!$C$2:$C$169,0)))^2)</f>
        <v>37697.776680994044</v>
      </c>
      <c r="AA32">
        <f>SQRT((INDEX('Station centroid'!$E$2:$E$51,MATCH(AA$1,'Station centroid'!$B$2:$B$51,0))-INDEX('Zone centroid'!$D$2:$D$169,MATCH($A32,'Zone centroid'!$C$2:$C$169,0)))^2+(INDEX('Station centroid'!$F$2:$F$51,MATCH(AA$1,'Station centroid'!$B$2:$B$51,0))-INDEX('Zone centroid'!$E$2:$E$169,MATCH($A32,'Zone centroid'!$C$2:$C$169,0)))^2)</f>
        <v>67086.036507571378</v>
      </c>
      <c r="AB32">
        <f>SQRT((INDEX('Station centroid'!$E$2:$E$51,MATCH(AB$1,'Station centroid'!$B$2:$B$51,0))-INDEX('Zone centroid'!$D$2:$D$169,MATCH($A32,'Zone centroid'!$C$2:$C$169,0)))^2+(INDEX('Station centroid'!$F$2:$F$51,MATCH(AB$1,'Station centroid'!$B$2:$B$51,0))-INDEX('Zone centroid'!$E$2:$E$169,MATCH($A32,'Zone centroid'!$C$2:$C$169,0)))^2)</f>
        <v>649267.65598326246</v>
      </c>
      <c r="AC32">
        <f>SQRT((INDEX('Station centroid'!$E$2:$E$51,MATCH(AC$1,'Station centroid'!$B$2:$B$51,0))-INDEX('Zone centroid'!$D$2:$D$169,MATCH($A32,'Zone centroid'!$C$2:$C$169,0)))^2+(INDEX('Station centroid'!$F$2:$F$51,MATCH(AC$1,'Station centroid'!$B$2:$B$51,0))-INDEX('Zone centroid'!$E$2:$E$169,MATCH($A32,'Zone centroid'!$C$2:$C$169,0)))^2)</f>
        <v>50706.380828302063</v>
      </c>
      <c r="AD32">
        <f>SQRT((INDEX('Station centroid'!$E$2:$E$51,MATCH(AD$1,'Station centroid'!$B$2:$B$51,0))-INDEX('Zone centroid'!$D$2:$D$169,MATCH($A32,'Zone centroid'!$C$2:$C$169,0)))^2+(INDEX('Station centroid'!$F$2:$F$51,MATCH(AD$1,'Station centroid'!$B$2:$B$51,0))-INDEX('Zone centroid'!$E$2:$E$169,MATCH($A32,'Zone centroid'!$C$2:$C$169,0)))^2)</f>
        <v>139911.00983811996</v>
      </c>
      <c r="AE32">
        <f>SQRT((INDEX('Station centroid'!$E$2:$E$51,MATCH(AE$1,'Station centroid'!$B$2:$B$51,0))-INDEX('Zone centroid'!$D$2:$D$169,MATCH($A32,'Zone centroid'!$C$2:$C$169,0)))^2+(INDEX('Station centroid'!$F$2:$F$51,MATCH(AE$1,'Station centroid'!$B$2:$B$51,0))-INDEX('Zone centroid'!$E$2:$E$169,MATCH($A32,'Zone centroid'!$C$2:$C$169,0)))^2)</f>
        <v>87878.009596686956</v>
      </c>
      <c r="AF32">
        <f>SQRT((INDEX('Station centroid'!$E$2:$E$51,MATCH(AF$1,'Station centroid'!$B$2:$B$51,0))-INDEX('Zone centroid'!$D$2:$D$169,MATCH($A32,'Zone centroid'!$C$2:$C$169,0)))^2+(INDEX('Station centroid'!$F$2:$F$51,MATCH(AF$1,'Station centroid'!$B$2:$B$51,0))-INDEX('Zone centroid'!$E$2:$E$169,MATCH($A32,'Zone centroid'!$C$2:$C$169,0)))^2)</f>
        <v>85302.525707923196</v>
      </c>
      <c r="AG32">
        <f>SQRT((INDEX('Station centroid'!$E$2:$E$51,MATCH(AG$1,'Station centroid'!$B$2:$B$51,0))-INDEX('Zone centroid'!$D$2:$D$169,MATCH($A32,'Zone centroid'!$C$2:$C$169,0)))^2+(INDEX('Station centroid'!$F$2:$F$51,MATCH(AG$1,'Station centroid'!$B$2:$B$51,0))-INDEX('Zone centroid'!$E$2:$E$169,MATCH($A32,'Zone centroid'!$C$2:$C$169,0)))^2)</f>
        <v>61075.540293997394</v>
      </c>
      <c r="AH32">
        <f>SQRT((INDEX('Station centroid'!$E$2:$E$51,MATCH(AH$1,'Station centroid'!$B$2:$B$51,0))-INDEX('Zone centroid'!$D$2:$D$169,MATCH($A32,'Zone centroid'!$C$2:$C$169,0)))^2+(INDEX('Station centroid'!$F$2:$F$51,MATCH(AH$1,'Station centroid'!$B$2:$B$51,0))-INDEX('Zone centroid'!$E$2:$E$169,MATCH($A32,'Zone centroid'!$C$2:$C$169,0)))^2)</f>
        <v>115089.13863405184</v>
      </c>
      <c r="AI32">
        <f>SQRT((INDEX('Station centroid'!$E$2:$E$51,MATCH(AI$1,'Station centroid'!$B$2:$B$51,0))-INDEX('Zone centroid'!$D$2:$D$169,MATCH($A32,'Zone centroid'!$C$2:$C$169,0)))^2+(INDEX('Station centroid'!$F$2:$F$51,MATCH(AI$1,'Station centroid'!$B$2:$B$51,0))-INDEX('Zone centroid'!$E$2:$E$169,MATCH($A32,'Zone centroid'!$C$2:$C$169,0)))^2)</f>
        <v>65964.928494939595</v>
      </c>
      <c r="AJ32">
        <f>SQRT((INDEX('Station centroid'!$E$2:$E$51,MATCH(AJ$1,'Station centroid'!$B$2:$B$51,0))-INDEX('Zone centroid'!$D$2:$D$169,MATCH($A32,'Zone centroid'!$C$2:$C$169,0)))^2+(INDEX('Station centroid'!$F$2:$F$51,MATCH(AJ$1,'Station centroid'!$B$2:$B$51,0))-INDEX('Zone centroid'!$E$2:$E$169,MATCH($A32,'Zone centroid'!$C$2:$C$169,0)))^2)</f>
        <v>63113.43185636554</v>
      </c>
      <c r="AK32">
        <f>SQRT((INDEX('Station centroid'!$E$2:$E$51,MATCH(AK$1,'Station centroid'!$B$2:$B$51,0))-INDEX('Zone centroid'!$D$2:$D$169,MATCH($A32,'Zone centroid'!$C$2:$C$169,0)))^2+(INDEX('Station centroid'!$F$2:$F$51,MATCH(AK$1,'Station centroid'!$B$2:$B$51,0))-INDEX('Zone centroid'!$E$2:$E$169,MATCH($A32,'Zone centroid'!$C$2:$C$169,0)))^2)</f>
        <v>66037.970771556837</v>
      </c>
      <c r="AL32">
        <f>SQRT((INDEX('Station centroid'!$E$2:$E$51,MATCH(AL$1,'Station centroid'!$B$2:$B$51,0))-INDEX('Zone centroid'!$D$2:$D$169,MATCH($A32,'Zone centroid'!$C$2:$C$169,0)))^2+(INDEX('Station centroid'!$F$2:$F$51,MATCH(AL$1,'Station centroid'!$B$2:$B$51,0))-INDEX('Zone centroid'!$E$2:$E$169,MATCH($A32,'Zone centroid'!$C$2:$C$169,0)))^2)</f>
        <v>32607.842822646191</v>
      </c>
      <c r="AM32">
        <f>SQRT((INDEX('Station centroid'!$E$2:$E$51,MATCH(AM$1,'Station centroid'!$B$2:$B$51,0))-INDEX('Zone centroid'!$D$2:$D$169,MATCH($A32,'Zone centroid'!$C$2:$C$169,0)))^2+(INDEX('Station centroid'!$F$2:$F$51,MATCH(AM$1,'Station centroid'!$B$2:$B$51,0))-INDEX('Zone centroid'!$E$2:$E$169,MATCH($A32,'Zone centroid'!$C$2:$C$169,0)))^2)</f>
        <v>83908.736692552513</v>
      </c>
      <c r="AN32">
        <f>SQRT((INDEX('Station centroid'!$E$2:$E$51,MATCH(AN$1,'Station centroid'!$B$2:$B$51,0))-INDEX('Zone centroid'!$D$2:$D$169,MATCH($A32,'Zone centroid'!$C$2:$C$169,0)))^2+(INDEX('Station centroid'!$F$2:$F$51,MATCH(AN$1,'Station centroid'!$B$2:$B$51,0))-INDEX('Zone centroid'!$E$2:$E$169,MATCH($A32,'Zone centroid'!$C$2:$C$169,0)))^2)</f>
        <v>49631.047196274194</v>
      </c>
      <c r="AO32">
        <f>SQRT((INDEX('Station centroid'!$E$2:$E$51,MATCH(AO$1,'Station centroid'!$B$2:$B$51,0))-INDEX('Zone centroid'!$D$2:$D$169,MATCH($A32,'Zone centroid'!$C$2:$C$169,0)))^2+(INDEX('Station centroid'!$F$2:$F$51,MATCH(AO$1,'Station centroid'!$B$2:$B$51,0))-INDEX('Zone centroid'!$E$2:$E$169,MATCH($A32,'Zone centroid'!$C$2:$C$169,0)))^2)</f>
        <v>48093.896861005167</v>
      </c>
      <c r="AP32">
        <f>SQRT((INDEX('Station centroid'!$E$2:$E$51,MATCH(AP$1,'Station centroid'!$B$2:$B$51,0))-INDEX('Zone centroid'!$D$2:$D$169,MATCH($A32,'Zone centroid'!$C$2:$C$169,0)))^2+(INDEX('Station centroid'!$F$2:$F$51,MATCH(AP$1,'Station centroid'!$B$2:$B$51,0))-INDEX('Zone centroid'!$E$2:$E$169,MATCH($A32,'Zone centroid'!$C$2:$C$169,0)))^2)</f>
        <v>51776.871454950793</v>
      </c>
      <c r="AQ32">
        <f>SQRT((INDEX('Station centroid'!$E$2:$E$51,MATCH(AQ$1,'Station centroid'!$B$2:$B$51,0))-INDEX('Zone centroid'!$D$2:$D$169,MATCH($A32,'Zone centroid'!$C$2:$C$169,0)))^2+(INDEX('Station centroid'!$F$2:$F$51,MATCH(AQ$1,'Station centroid'!$B$2:$B$51,0))-INDEX('Zone centroid'!$E$2:$E$169,MATCH($A32,'Zone centroid'!$C$2:$C$169,0)))^2)</f>
        <v>58644.922980631491</v>
      </c>
      <c r="AR32">
        <f>SQRT((INDEX('Station centroid'!$E$2:$E$51,MATCH(AR$1,'Station centroid'!$B$2:$B$51,0))-INDEX('Zone centroid'!$D$2:$D$169,MATCH($A32,'Zone centroid'!$C$2:$C$169,0)))^2+(INDEX('Station centroid'!$F$2:$F$51,MATCH(AR$1,'Station centroid'!$B$2:$B$51,0))-INDEX('Zone centroid'!$E$2:$E$169,MATCH($A32,'Zone centroid'!$C$2:$C$169,0)))^2)</f>
        <v>37874.229371460475</v>
      </c>
      <c r="AS32">
        <f>SQRT((INDEX('Station centroid'!$E$2:$E$51,MATCH(AS$1,'Station centroid'!$B$2:$B$51,0))-INDEX('Zone centroid'!$D$2:$D$169,MATCH($A32,'Zone centroid'!$C$2:$C$169,0)))^2+(INDEX('Station centroid'!$F$2:$F$51,MATCH(AS$1,'Station centroid'!$B$2:$B$51,0))-INDEX('Zone centroid'!$E$2:$E$169,MATCH($A32,'Zone centroid'!$C$2:$C$169,0)))^2)</f>
        <v>126994.47328895421</v>
      </c>
      <c r="AT32">
        <f>SQRT((INDEX('Station centroid'!$E$2:$E$51,MATCH(AT$1,'Station centroid'!$B$2:$B$51,0))-INDEX('Zone centroid'!$D$2:$D$169,MATCH($A32,'Zone centroid'!$C$2:$C$169,0)))^2+(INDEX('Station centroid'!$F$2:$F$51,MATCH(AT$1,'Station centroid'!$B$2:$B$51,0))-INDEX('Zone centroid'!$E$2:$E$169,MATCH($A32,'Zone centroid'!$C$2:$C$169,0)))^2)</f>
        <v>108306.59282657772</v>
      </c>
      <c r="AU32">
        <f>SQRT((INDEX('Station centroid'!$E$2:$E$51,MATCH(AU$1,'Station centroid'!$B$2:$B$51,0))-INDEX('Zone centroid'!$D$2:$D$169,MATCH($A32,'Zone centroid'!$C$2:$C$169,0)))^2+(INDEX('Station centroid'!$F$2:$F$51,MATCH(AU$1,'Station centroid'!$B$2:$B$51,0))-INDEX('Zone centroid'!$E$2:$E$169,MATCH($A32,'Zone centroid'!$C$2:$C$169,0)))^2)</f>
        <v>2426.0433455525863</v>
      </c>
      <c r="AV32">
        <f>SQRT((INDEX('Station centroid'!$E$2:$E$51,MATCH(AV$1,'Station centroid'!$B$2:$B$51,0))-INDEX('Zone centroid'!$D$2:$D$169,MATCH($A32,'Zone centroid'!$C$2:$C$169,0)))^2+(INDEX('Station centroid'!$F$2:$F$51,MATCH(AV$1,'Station centroid'!$B$2:$B$51,0))-INDEX('Zone centroid'!$E$2:$E$169,MATCH($A32,'Zone centroid'!$C$2:$C$169,0)))^2)</f>
        <v>11214.333577792291</v>
      </c>
      <c r="AW32">
        <f>SQRT((INDEX('Station centroid'!$E$2:$E$51,MATCH(AW$1,'Station centroid'!$B$2:$B$51,0))-INDEX('Zone centroid'!$D$2:$D$169,MATCH($A32,'Zone centroid'!$C$2:$C$169,0)))^2+(INDEX('Station centroid'!$F$2:$F$51,MATCH(AW$1,'Station centroid'!$B$2:$B$51,0))-INDEX('Zone centroid'!$E$2:$E$169,MATCH($A32,'Zone centroid'!$C$2:$C$169,0)))^2)</f>
        <v>18980.418024153187</v>
      </c>
      <c r="AX32">
        <f>SQRT((INDEX('Station centroid'!$E$2:$E$51,MATCH(AX$1,'Station centroid'!$B$2:$B$51,0))-INDEX('Zone centroid'!$D$2:$D$169,MATCH($A32,'Zone centroid'!$C$2:$C$169,0)))^2+(INDEX('Station centroid'!$F$2:$F$51,MATCH(AX$1,'Station centroid'!$B$2:$B$51,0))-INDEX('Zone centroid'!$E$2:$E$169,MATCH($A32,'Zone centroid'!$C$2:$C$169,0)))^2)</f>
        <v>35078.428301240951</v>
      </c>
      <c r="AY32">
        <f>SQRT((INDEX('Station centroid'!$E$2:$E$51,MATCH(AY$1,'Station centroid'!$B$2:$B$51,0))-INDEX('Zone centroid'!$D$2:$D$169,MATCH($A32,'Zone centroid'!$C$2:$C$169,0)))^2+(INDEX('Station centroid'!$F$2:$F$51,MATCH(AY$1,'Station centroid'!$B$2:$B$51,0))-INDEX('Zone centroid'!$E$2:$E$169,MATCH($A32,'Zone centroid'!$C$2:$C$169,0)))^2)</f>
        <v>649267.65598326246</v>
      </c>
    </row>
    <row r="33" spans="1:51" x14ac:dyDescent="0.3">
      <c r="A33">
        <v>540</v>
      </c>
      <c r="B33">
        <f>SQRT((INDEX('Station centroid'!$E$2:$E$51,MATCH(B$1,'Station centroid'!$B$2:$B$51,0))-INDEX('Zone centroid'!$D$2:$D$169,MATCH($A33,'Zone centroid'!$C$2:$C$169,0)))^2+(INDEX('Station centroid'!$F$2:$F$51,MATCH(B$1,'Station centroid'!$B$2:$B$51,0))-INDEX('Zone centroid'!$E$2:$E$169,MATCH($A33,'Zone centroid'!$C$2:$C$169,0)))^2)</f>
        <v>61786.155547925904</v>
      </c>
      <c r="C33">
        <f>SQRT((INDEX('Station centroid'!$E$2:$E$51,MATCH(C$1,'Station centroid'!$B$2:$B$51,0))-INDEX('Zone centroid'!$D$2:$D$169,MATCH($A33,'Zone centroid'!$C$2:$C$169,0)))^2+(INDEX('Station centroid'!$F$2:$F$51,MATCH(C$1,'Station centroid'!$B$2:$B$51,0))-INDEX('Zone centroid'!$E$2:$E$169,MATCH($A33,'Zone centroid'!$C$2:$C$169,0)))^2)</f>
        <v>93581.135789619468</v>
      </c>
      <c r="D33">
        <f>SQRT((INDEX('Station centroid'!$E$2:$E$51,MATCH(D$1,'Station centroid'!$B$2:$B$51,0))-INDEX('Zone centroid'!$D$2:$D$169,MATCH($A33,'Zone centroid'!$C$2:$C$169,0)))^2+(INDEX('Station centroid'!$F$2:$F$51,MATCH(D$1,'Station centroid'!$B$2:$B$51,0))-INDEX('Zone centroid'!$E$2:$E$169,MATCH($A33,'Zone centroid'!$C$2:$C$169,0)))^2)</f>
        <v>143004.35854323636</v>
      </c>
      <c r="E33">
        <f>SQRT((INDEX('Station centroid'!$E$2:$E$51,MATCH(E$1,'Station centroid'!$B$2:$B$51,0))-INDEX('Zone centroid'!$D$2:$D$169,MATCH($A33,'Zone centroid'!$C$2:$C$169,0)))^2+(INDEX('Station centroid'!$F$2:$F$51,MATCH(E$1,'Station centroid'!$B$2:$B$51,0))-INDEX('Zone centroid'!$E$2:$E$169,MATCH($A33,'Zone centroid'!$C$2:$C$169,0)))^2)</f>
        <v>70664.878812175142</v>
      </c>
      <c r="F33">
        <f>SQRT((INDEX('Station centroid'!$E$2:$E$51,MATCH(F$1,'Station centroid'!$B$2:$B$51,0))-INDEX('Zone centroid'!$D$2:$D$169,MATCH($A33,'Zone centroid'!$C$2:$C$169,0)))^2+(INDEX('Station centroid'!$F$2:$F$51,MATCH(F$1,'Station centroid'!$B$2:$B$51,0))-INDEX('Zone centroid'!$E$2:$E$169,MATCH($A33,'Zone centroid'!$C$2:$C$169,0)))^2)</f>
        <v>64571.81607639361</v>
      </c>
      <c r="G33">
        <f>SQRT((INDEX('Station centroid'!$E$2:$E$51,MATCH(G$1,'Station centroid'!$B$2:$B$51,0))-INDEX('Zone centroid'!$D$2:$D$169,MATCH($A33,'Zone centroid'!$C$2:$C$169,0)))^2+(INDEX('Station centroid'!$F$2:$F$51,MATCH(G$1,'Station centroid'!$B$2:$B$51,0))-INDEX('Zone centroid'!$E$2:$E$169,MATCH($A33,'Zone centroid'!$C$2:$C$169,0)))^2)</f>
        <v>648810.09881936945</v>
      </c>
      <c r="H33">
        <f>SQRT((INDEX('Station centroid'!$E$2:$E$51,MATCH(H$1,'Station centroid'!$B$2:$B$51,0))-INDEX('Zone centroid'!$D$2:$D$169,MATCH($A33,'Zone centroid'!$C$2:$C$169,0)))^2+(INDEX('Station centroid'!$F$2:$F$51,MATCH(H$1,'Station centroid'!$B$2:$B$51,0))-INDEX('Zone centroid'!$E$2:$E$169,MATCH($A33,'Zone centroid'!$C$2:$C$169,0)))^2)</f>
        <v>43096.941390372493</v>
      </c>
      <c r="I33">
        <f>SQRT((INDEX('Station centroid'!$E$2:$E$51,MATCH(I$1,'Station centroid'!$B$2:$B$51,0))-INDEX('Zone centroid'!$D$2:$D$169,MATCH($A33,'Zone centroid'!$C$2:$C$169,0)))^2+(INDEX('Station centroid'!$F$2:$F$51,MATCH(I$1,'Station centroid'!$B$2:$B$51,0))-INDEX('Zone centroid'!$E$2:$E$169,MATCH($A33,'Zone centroid'!$C$2:$C$169,0)))^2)</f>
        <v>44402.480858772942</v>
      </c>
      <c r="J33">
        <f>SQRT((INDEX('Station centroid'!$E$2:$E$51,MATCH(J$1,'Station centroid'!$B$2:$B$51,0))-INDEX('Zone centroid'!$D$2:$D$169,MATCH($A33,'Zone centroid'!$C$2:$C$169,0)))^2+(INDEX('Station centroid'!$F$2:$F$51,MATCH(J$1,'Station centroid'!$B$2:$B$51,0))-INDEX('Zone centroid'!$E$2:$E$169,MATCH($A33,'Zone centroid'!$C$2:$C$169,0)))^2)</f>
        <v>648810.09881936945</v>
      </c>
      <c r="K33">
        <f>SQRT((INDEX('Station centroid'!$E$2:$E$51,MATCH(K$1,'Station centroid'!$B$2:$B$51,0))-INDEX('Zone centroid'!$D$2:$D$169,MATCH($A33,'Zone centroid'!$C$2:$C$169,0)))^2+(INDEX('Station centroid'!$F$2:$F$51,MATCH(K$1,'Station centroid'!$B$2:$B$51,0))-INDEX('Zone centroid'!$E$2:$E$169,MATCH($A33,'Zone centroid'!$C$2:$C$169,0)))^2)</f>
        <v>89450.561355218437</v>
      </c>
      <c r="L33">
        <f>SQRT((INDEX('Station centroid'!$E$2:$E$51,MATCH(L$1,'Station centroid'!$B$2:$B$51,0))-INDEX('Zone centroid'!$D$2:$D$169,MATCH($A33,'Zone centroid'!$C$2:$C$169,0)))^2+(INDEX('Station centroid'!$F$2:$F$51,MATCH(L$1,'Station centroid'!$B$2:$B$51,0))-INDEX('Zone centroid'!$E$2:$E$169,MATCH($A33,'Zone centroid'!$C$2:$C$169,0)))^2)</f>
        <v>49316.139433921613</v>
      </c>
      <c r="M33">
        <f>SQRT((INDEX('Station centroid'!$E$2:$E$51,MATCH(M$1,'Station centroid'!$B$2:$B$51,0))-INDEX('Zone centroid'!$D$2:$D$169,MATCH($A33,'Zone centroid'!$C$2:$C$169,0)))^2+(INDEX('Station centroid'!$F$2:$F$51,MATCH(M$1,'Station centroid'!$B$2:$B$51,0))-INDEX('Zone centroid'!$E$2:$E$169,MATCH($A33,'Zone centroid'!$C$2:$C$169,0)))^2)</f>
        <v>52111.356293324417</v>
      </c>
      <c r="N33">
        <f>SQRT((INDEX('Station centroid'!$E$2:$E$51,MATCH(N$1,'Station centroid'!$B$2:$B$51,0))-INDEX('Zone centroid'!$D$2:$D$169,MATCH($A33,'Zone centroid'!$C$2:$C$169,0)))^2+(INDEX('Station centroid'!$F$2:$F$51,MATCH(N$1,'Station centroid'!$B$2:$B$51,0))-INDEX('Zone centroid'!$E$2:$E$169,MATCH($A33,'Zone centroid'!$C$2:$C$169,0)))^2)</f>
        <v>69190.066537271094</v>
      </c>
      <c r="O33">
        <f>SQRT((INDEX('Station centroid'!$E$2:$E$51,MATCH(O$1,'Station centroid'!$B$2:$B$51,0))-INDEX('Zone centroid'!$D$2:$D$169,MATCH($A33,'Zone centroid'!$C$2:$C$169,0)))^2+(INDEX('Station centroid'!$F$2:$F$51,MATCH(O$1,'Station centroid'!$B$2:$B$51,0))-INDEX('Zone centroid'!$E$2:$E$169,MATCH($A33,'Zone centroid'!$C$2:$C$169,0)))^2)</f>
        <v>93279.856275259124</v>
      </c>
      <c r="P33">
        <f>SQRT((INDEX('Station centroid'!$E$2:$E$51,MATCH(P$1,'Station centroid'!$B$2:$B$51,0))-INDEX('Zone centroid'!$D$2:$D$169,MATCH($A33,'Zone centroid'!$C$2:$C$169,0)))^2+(INDEX('Station centroid'!$F$2:$F$51,MATCH(P$1,'Station centroid'!$B$2:$B$51,0))-INDEX('Zone centroid'!$E$2:$E$169,MATCH($A33,'Zone centroid'!$C$2:$C$169,0)))^2)</f>
        <v>95584.559005334129</v>
      </c>
      <c r="Q33">
        <f>SQRT((INDEX('Station centroid'!$E$2:$E$51,MATCH(Q$1,'Station centroid'!$B$2:$B$51,0))-INDEX('Zone centroid'!$D$2:$D$169,MATCH($A33,'Zone centroid'!$C$2:$C$169,0)))^2+(INDEX('Station centroid'!$F$2:$F$51,MATCH(Q$1,'Station centroid'!$B$2:$B$51,0))-INDEX('Zone centroid'!$E$2:$E$169,MATCH($A33,'Zone centroid'!$C$2:$C$169,0)))^2)</f>
        <v>80141.022937347792</v>
      </c>
      <c r="R33">
        <f>SQRT((INDEX('Station centroid'!$E$2:$E$51,MATCH(R$1,'Station centroid'!$B$2:$B$51,0))-INDEX('Zone centroid'!$D$2:$D$169,MATCH($A33,'Zone centroid'!$C$2:$C$169,0)))^2+(INDEX('Station centroid'!$F$2:$F$51,MATCH(R$1,'Station centroid'!$B$2:$B$51,0))-INDEX('Zone centroid'!$E$2:$E$169,MATCH($A33,'Zone centroid'!$C$2:$C$169,0)))^2)</f>
        <v>77219.323691263286</v>
      </c>
      <c r="S33">
        <f>SQRT((INDEX('Station centroid'!$E$2:$E$51,MATCH(S$1,'Station centroid'!$B$2:$B$51,0))-INDEX('Zone centroid'!$D$2:$D$169,MATCH($A33,'Zone centroid'!$C$2:$C$169,0)))^2+(INDEX('Station centroid'!$F$2:$F$51,MATCH(S$1,'Station centroid'!$B$2:$B$51,0))-INDEX('Zone centroid'!$E$2:$E$169,MATCH($A33,'Zone centroid'!$C$2:$C$169,0)))^2)</f>
        <v>73933.906112324461</v>
      </c>
      <c r="T33">
        <f>SQRT((INDEX('Station centroid'!$E$2:$E$51,MATCH(T$1,'Station centroid'!$B$2:$B$51,0))-INDEX('Zone centroid'!$D$2:$D$169,MATCH($A33,'Zone centroid'!$C$2:$C$169,0)))^2+(INDEX('Station centroid'!$F$2:$F$51,MATCH(T$1,'Station centroid'!$B$2:$B$51,0))-INDEX('Zone centroid'!$E$2:$E$169,MATCH($A33,'Zone centroid'!$C$2:$C$169,0)))^2)</f>
        <v>66793.017222727678</v>
      </c>
      <c r="U33">
        <f>SQRT((INDEX('Station centroid'!$E$2:$E$51,MATCH(U$1,'Station centroid'!$B$2:$B$51,0))-INDEX('Zone centroid'!$D$2:$D$169,MATCH($A33,'Zone centroid'!$C$2:$C$169,0)))^2+(INDEX('Station centroid'!$F$2:$F$51,MATCH(U$1,'Station centroid'!$B$2:$B$51,0))-INDEX('Zone centroid'!$E$2:$E$169,MATCH($A33,'Zone centroid'!$C$2:$C$169,0)))^2)</f>
        <v>65140.459125541893</v>
      </c>
      <c r="V33">
        <f>SQRT((INDEX('Station centroid'!$E$2:$E$51,MATCH(V$1,'Station centroid'!$B$2:$B$51,0))-INDEX('Zone centroid'!$D$2:$D$169,MATCH($A33,'Zone centroid'!$C$2:$C$169,0)))^2+(INDEX('Station centroid'!$F$2:$F$51,MATCH(V$1,'Station centroid'!$B$2:$B$51,0))-INDEX('Zone centroid'!$E$2:$E$169,MATCH($A33,'Zone centroid'!$C$2:$C$169,0)))^2)</f>
        <v>61349.172474136154</v>
      </c>
      <c r="W33">
        <f>SQRT((INDEX('Station centroid'!$E$2:$E$51,MATCH(W$1,'Station centroid'!$B$2:$B$51,0))-INDEX('Zone centroid'!$D$2:$D$169,MATCH($A33,'Zone centroid'!$C$2:$C$169,0)))^2+(INDEX('Station centroid'!$F$2:$F$51,MATCH(W$1,'Station centroid'!$B$2:$B$51,0))-INDEX('Zone centroid'!$E$2:$E$169,MATCH($A33,'Zone centroid'!$C$2:$C$169,0)))^2)</f>
        <v>76694.14394463248</v>
      </c>
      <c r="X33">
        <f>SQRT((INDEX('Station centroid'!$E$2:$E$51,MATCH(X$1,'Station centroid'!$B$2:$B$51,0))-INDEX('Zone centroid'!$D$2:$D$169,MATCH($A33,'Zone centroid'!$C$2:$C$169,0)))^2+(INDEX('Station centroid'!$F$2:$F$51,MATCH(X$1,'Station centroid'!$B$2:$B$51,0))-INDEX('Zone centroid'!$E$2:$E$169,MATCH($A33,'Zone centroid'!$C$2:$C$169,0)))^2)</f>
        <v>58564.242115496505</v>
      </c>
      <c r="Y33">
        <f>SQRT((INDEX('Station centroid'!$E$2:$E$51,MATCH(Y$1,'Station centroid'!$B$2:$B$51,0))-INDEX('Zone centroid'!$D$2:$D$169,MATCH($A33,'Zone centroid'!$C$2:$C$169,0)))^2+(INDEX('Station centroid'!$F$2:$F$51,MATCH(Y$1,'Station centroid'!$B$2:$B$51,0))-INDEX('Zone centroid'!$E$2:$E$169,MATCH($A33,'Zone centroid'!$C$2:$C$169,0)))^2)</f>
        <v>56554.431917666778</v>
      </c>
      <c r="Z33">
        <f>SQRT((INDEX('Station centroid'!$E$2:$E$51,MATCH(Z$1,'Station centroid'!$B$2:$B$51,0))-INDEX('Zone centroid'!$D$2:$D$169,MATCH($A33,'Zone centroid'!$C$2:$C$169,0)))^2+(INDEX('Station centroid'!$F$2:$F$51,MATCH(Z$1,'Station centroid'!$B$2:$B$51,0))-INDEX('Zone centroid'!$E$2:$E$169,MATCH($A33,'Zone centroid'!$C$2:$C$169,0)))^2)</f>
        <v>37374.135249529158</v>
      </c>
      <c r="AA33">
        <f>SQRT((INDEX('Station centroid'!$E$2:$E$51,MATCH(AA$1,'Station centroid'!$B$2:$B$51,0))-INDEX('Zone centroid'!$D$2:$D$169,MATCH($A33,'Zone centroid'!$C$2:$C$169,0)))^2+(INDEX('Station centroid'!$F$2:$F$51,MATCH(AA$1,'Station centroid'!$B$2:$B$51,0))-INDEX('Zone centroid'!$E$2:$E$169,MATCH($A33,'Zone centroid'!$C$2:$C$169,0)))^2)</f>
        <v>66569.668559601516</v>
      </c>
      <c r="AB33">
        <f>SQRT((INDEX('Station centroid'!$E$2:$E$51,MATCH(AB$1,'Station centroid'!$B$2:$B$51,0))-INDEX('Zone centroid'!$D$2:$D$169,MATCH($A33,'Zone centroid'!$C$2:$C$169,0)))^2+(INDEX('Station centroid'!$F$2:$F$51,MATCH(AB$1,'Station centroid'!$B$2:$B$51,0))-INDEX('Zone centroid'!$E$2:$E$169,MATCH($A33,'Zone centroid'!$C$2:$C$169,0)))^2)</f>
        <v>648810.09881936945</v>
      </c>
      <c r="AC33">
        <f>SQRT((INDEX('Station centroid'!$E$2:$E$51,MATCH(AC$1,'Station centroid'!$B$2:$B$51,0))-INDEX('Zone centroid'!$D$2:$D$169,MATCH($A33,'Zone centroid'!$C$2:$C$169,0)))^2+(INDEX('Station centroid'!$F$2:$F$51,MATCH(AC$1,'Station centroid'!$B$2:$B$51,0))-INDEX('Zone centroid'!$E$2:$E$169,MATCH($A33,'Zone centroid'!$C$2:$C$169,0)))^2)</f>
        <v>50262.427302954624</v>
      </c>
      <c r="AD33">
        <f>SQRT((INDEX('Station centroid'!$E$2:$E$51,MATCH(AD$1,'Station centroid'!$B$2:$B$51,0))-INDEX('Zone centroid'!$D$2:$D$169,MATCH($A33,'Zone centroid'!$C$2:$C$169,0)))^2+(INDEX('Station centroid'!$F$2:$F$51,MATCH(AD$1,'Station centroid'!$B$2:$B$51,0))-INDEX('Zone centroid'!$E$2:$E$169,MATCH($A33,'Zone centroid'!$C$2:$C$169,0)))^2)</f>
        <v>139407.47817646834</v>
      </c>
      <c r="AE33">
        <f>SQRT((INDEX('Station centroid'!$E$2:$E$51,MATCH(AE$1,'Station centroid'!$B$2:$B$51,0))-INDEX('Zone centroid'!$D$2:$D$169,MATCH($A33,'Zone centroid'!$C$2:$C$169,0)))^2+(INDEX('Station centroid'!$F$2:$F$51,MATCH(AE$1,'Station centroid'!$B$2:$B$51,0))-INDEX('Zone centroid'!$E$2:$E$169,MATCH($A33,'Zone centroid'!$C$2:$C$169,0)))^2)</f>
        <v>87995.942467339963</v>
      </c>
      <c r="AF33">
        <f>SQRT((INDEX('Station centroid'!$E$2:$E$51,MATCH(AF$1,'Station centroid'!$B$2:$B$51,0))-INDEX('Zone centroid'!$D$2:$D$169,MATCH($A33,'Zone centroid'!$C$2:$C$169,0)))^2+(INDEX('Station centroid'!$F$2:$F$51,MATCH(AF$1,'Station centroid'!$B$2:$B$51,0))-INDEX('Zone centroid'!$E$2:$E$169,MATCH($A33,'Zone centroid'!$C$2:$C$169,0)))^2)</f>
        <v>85428.516437492333</v>
      </c>
      <c r="AG33">
        <f>SQRT((INDEX('Station centroid'!$E$2:$E$51,MATCH(AG$1,'Station centroid'!$B$2:$B$51,0))-INDEX('Zone centroid'!$D$2:$D$169,MATCH($A33,'Zone centroid'!$C$2:$C$169,0)))^2+(INDEX('Station centroid'!$F$2:$F$51,MATCH(AG$1,'Station centroid'!$B$2:$B$51,0))-INDEX('Zone centroid'!$E$2:$E$169,MATCH($A33,'Zone centroid'!$C$2:$C$169,0)))^2)</f>
        <v>61468.247455769379</v>
      </c>
      <c r="AH33">
        <f>SQRT((INDEX('Station centroid'!$E$2:$E$51,MATCH(AH$1,'Station centroid'!$B$2:$B$51,0))-INDEX('Zone centroid'!$D$2:$D$169,MATCH($A33,'Zone centroid'!$C$2:$C$169,0)))^2+(INDEX('Station centroid'!$F$2:$F$51,MATCH(AH$1,'Station centroid'!$B$2:$B$51,0))-INDEX('Zone centroid'!$E$2:$E$169,MATCH($A33,'Zone centroid'!$C$2:$C$169,0)))^2)</f>
        <v>114641.66153440032</v>
      </c>
      <c r="AI33">
        <f>SQRT((INDEX('Station centroid'!$E$2:$E$51,MATCH(AI$1,'Station centroid'!$B$2:$B$51,0))-INDEX('Zone centroid'!$D$2:$D$169,MATCH($A33,'Zone centroid'!$C$2:$C$169,0)))^2+(INDEX('Station centroid'!$F$2:$F$51,MATCH(AI$1,'Station centroid'!$B$2:$B$51,0))-INDEX('Zone centroid'!$E$2:$E$169,MATCH($A33,'Zone centroid'!$C$2:$C$169,0)))^2)</f>
        <v>66252.291626346734</v>
      </c>
      <c r="AJ33">
        <f>SQRT((INDEX('Station centroid'!$E$2:$E$51,MATCH(AJ$1,'Station centroid'!$B$2:$B$51,0))-INDEX('Zone centroid'!$D$2:$D$169,MATCH($A33,'Zone centroid'!$C$2:$C$169,0)))^2+(INDEX('Station centroid'!$F$2:$F$51,MATCH(AJ$1,'Station centroid'!$B$2:$B$51,0))-INDEX('Zone centroid'!$E$2:$E$169,MATCH($A33,'Zone centroid'!$C$2:$C$169,0)))^2)</f>
        <v>63467.628000801298</v>
      </c>
      <c r="AK33">
        <f>SQRT((INDEX('Station centroid'!$E$2:$E$51,MATCH(AK$1,'Station centroid'!$B$2:$B$51,0))-INDEX('Zone centroid'!$D$2:$D$169,MATCH($A33,'Zone centroid'!$C$2:$C$169,0)))^2+(INDEX('Station centroid'!$F$2:$F$51,MATCH(AK$1,'Station centroid'!$B$2:$B$51,0))-INDEX('Zone centroid'!$E$2:$E$169,MATCH($A33,'Zone centroid'!$C$2:$C$169,0)))^2)</f>
        <v>66244.268407047843</v>
      </c>
      <c r="AL33">
        <f>SQRT((INDEX('Station centroid'!$E$2:$E$51,MATCH(AL$1,'Station centroid'!$B$2:$B$51,0))-INDEX('Zone centroid'!$D$2:$D$169,MATCH($A33,'Zone centroid'!$C$2:$C$169,0)))^2+(INDEX('Station centroid'!$F$2:$F$51,MATCH(AL$1,'Station centroid'!$B$2:$B$51,0))-INDEX('Zone centroid'!$E$2:$E$169,MATCH($A33,'Zone centroid'!$C$2:$C$169,0)))^2)</f>
        <v>32088.544568216221</v>
      </c>
      <c r="AM33">
        <f>SQRT((INDEX('Station centroid'!$E$2:$E$51,MATCH(AM$1,'Station centroid'!$B$2:$B$51,0))-INDEX('Zone centroid'!$D$2:$D$169,MATCH($A33,'Zone centroid'!$C$2:$C$169,0)))^2+(INDEX('Station centroid'!$F$2:$F$51,MATCH(AM$1,'Station centroid'!$B$2:$B$51,0))-INDEX('Zone centroid'!$E$2:$E$169,MATCH($A33,'Zone centroid'!$C$2:$C$169,0)))^2)</f>
        <v>84075.213179986094</v>
      </c>
      <c r="AN33">
        <f>SQRT((INDEX('Station centroid'!$E$2:$E$51,MATCH(AN$1,'Station centroid'!$B$2:$B$51,0))-INDEX('Zone centroid'!$D$2:$D$169,MATCH($A33,'Zone centroid'!$C$2:$C$169,0)))^2+(INDEX('Station centroid'!$F$2:$F$51,MATCH(AN$1,'Station centroid'!$B$2:$B$51,0))-INDEX('Zone centroid'!$E$2:$E$169,MATCH($A33,'Zone centroid'!$C$2:$C$169,0)))^2)</f>
        <v>49535.932449473454</v>
      </c>
      <c r="AO33">
        <f>SQRT((INDEX('Station centroid'!$E$2:$E$51,MATCH(AO$1,'Station centroid'!$B$2:$B$51,0))-INDEX('Zone centroid'!$D$2:$D$169,MATCH($A33,'Zone centroid'!$C$2:$C$169,0)))^2+(INDEX('Station centroid'!$F$2:$F$51,MATCH(AO$1,'Station centroid'!$B$2:$B$51,0))-INDEX('Zone centroid'!$E$2:$E$169,MATCH($A33,'Zone centroid'!$C$2:$C$169,0)))^2)</f>
        <v>47953.906248782303</v>
      </c>
      <c r="AP33">
        <f>SQRT((INDEX('Station centroid'!$E$2:$E$51,MATCH(AP$1,'Station centroid'!$B$2:$B$51,0))-INDEX('Zone centroid'!$D$2:$D$169,MATCH($A33,'Zone centroid'!$C$2:$C$169,0)))^2+(INDEX('Station centroid'!$F$2:$F$51,MATCH(AP$1,'Station centroid'!$B$2:$B$51,0))-INDEX('Zone centroid'!$E$2:$E$169,MATCH($A33,'Zone centroid'!$C$2:$C$169,0)))^2)</f>
        <v>51791.646116555312</v>
      </c>
      <c r="AQ33">
        <f>SQRT((INDEX('Station centroid'!$E$2:$E$51,MATCH(AQ$1,'Station centroid'!$B$2:$B$51,0))-INDEX('Zone centroid'!$D$2:$D$169,MATCH($A33,'Zone centroid'!$C$2:$C$169,0)))^2+(INDEX('Station centroid'!$F$2:$F$51,MATCH(AQ$1,'Station centroid'!$B$2:$B$51,0))-INDEX('Zone centroid'!$E$2:$E$169,MATCH($A33,'Zone centroid'!$C$2:$C$169,0)))^2)</f>
        <v>58132.53588072861</v>
      </c>
      <c r="AR33">
        <f>SQRT((INDEX('Station centroid'!$E$2:$E$51,MATCH(AR$1,'Station centroid'!$B$2:$B$51,0))-INDEX('Zone centroid'!$D$2:$D$169,MATCH($A33,'Zone centroid'!$C$2:$C$169,0)))^2+(INDEX('Station centroid'!$F$2:$F$51,MATCH(AR$1,'Station centroid'!$B$2:$B$51,0))-INDEX('Zone centroid'!$E$2:$E$169,MATCH($A33,'Zone centroid'!$C$2:$C$169,0)))^2)</f>
        <v>37413.517462035015</v>
      </c>
      <c r="AS33">
        <f>SQRT((INDEX('Station centroid'!$E$2:$E$51,MATCH(AS$1,'Station centroid'!$B$2:$B$51,0))-INDEX('Zone centroid'!$D$2:$D$169,MATCH($A33,'Zone centroid'!$C$2:$C$169,0)))^2+(INDEX('Station centroid'!$F$2:$F$51,MATCH(AS$1,'Station centroid'!$B$2:$B$51,0))-INDEX('Zone centroid'!$E$2:$E$169,MATCH($A33,'Zone centroid'!$C$2:$C$169,0)))^2)</f>
        <v>126525.74064347106</v>
      </c>
      <c r="AT33">
        <f>SQRT((INDEX('Station centroid'!$E$2:$E$51,MATCH(AT$1,'Station centroid'!$B$2:$B$51,0))-INDEX('Zone centroid'!$D$2:$D$169,MATCH($A33,'Zone centroid'!$C$2:$C$169,0)))^2+(INDEX('Station centroid'!$F$2:$F$51,MATCH(AT$1,'Station centroid'!$B$2:$B$51,0))-INDEX('Zone centroid'!$E$2:$E$169,MATCH($A33,'Zone centroid'!$C$2:$C$169,0)))^2)</f>
        <v>107893.87729218975</v>
      </c>
      <c r="AU33">
        <f>SQRT((INDEX('Station centroid'!$E$2:$E$51,MATCH(AU$1,'Station centroid'!$B$2:$B$51,0))-INDEX('Zone centroid'!$D$2:$D$169,MATCH($A33,'Zone centroid'!$C$2:$C$169,0)))^2+(INDEX('Station centroid'!$F$2:$F$51,MATCH(AU$1,'Station centroid'!$B$2:$B$51,0))-INDEX('Zone centroid'!$E$2:$E$169,MATCH($A33,'Zone centroid'!$C$2:$C$169,0)))^2)</f>
        <v>1900.5306402423471</v>
      </c>
      <c r="AV33">
        <f>SQRT((INDEX('Station centroid'!$E$2:$E$51,MATCH(AV$1,'Station centroid'!$B$2:$B$51,0))-INDEX('Zone centroid'!$D$2:$D$169,MATCH($A33,'Zone centroid'!$C$2:$C$169,0)))^2+(INDEX('Station centroid'!$F$2:$F$51,MATCH(AV$1,'Station centroid'!$B$2:$B$51,0))-INDEX('Zone centroid'!$E$2:$E$169,MATCH($A33,'Zone centroid'!$C$2:$C$169,0)))^2)</f>
        <v>10703.630202599476</v>
      </c>
      <c r="AW33">
        <f>SQRT((INDEX('Station centroid'!$E$2:$E$51,MATCH(AW$1,'Station centroid'!$B$2:$B$51,0))-INDEX('Zone centroid'!$D$2:$D$169,MATCH($A33,'Zone centroid'!$C$2:$C$169,0)))^2+(INDEX('Station centroid'!$F$2:$F$51,MATCH(AW$1,'Station centroid'!$B$2:$B$51,0))-INDEX('Zone centroid'!$E$2:$E$169,MATCH($A33,'Zone centroid'!$C$2:$C$169,0)))^2)</f>
        <v>18476.691999695162</v>
      </c>
      <c r="AX33">
        <f>SQRT((INDEX('Station centroid'!$E$2:$E$51,MATCH(AX$1,'Station centroid'!$B$2:$B$51,0))-INDEX('Zone centroid'!$D$2:$D$169,MATCH($A33,'Zone centroid'!$C$2:$C$169,0)))^2+(INDEX('Station centroid'!$F$2:$F$51,MATCH(AX$1,'Station centroid'!$B$2:$B$51,0))-INDEX('Zone centroid'!$E$2:$E$169,MATCH($A33,'Zone centroid'!$C$2:$C$169,0)))^2)</f>
        <v>34575.161678946664</v>
      </c>
      <c r="AY33">
        <f>SQRT((INDEX('Station centroid'!$E$2:$E$51,MATCH(AY$1,'Station centroid'!$B$2:$B$51,0))-INDEX('Zone centroid'!$D$2:$D$169,MATCH($A33,'Zone centroid'!$C$2:$C$169,0)))^2+(INDEX('Station centroid'!$F$2:$F$51,MATCH(AY$1,'Station centroid'!$B$2:$B$51,0))-INDEX('Zone centroid'!$E$2:$E$169,MATCH($A33,'Zone centroid'!$C$2:$C$169,0)))^2)</f>
        <v>648810.09881936945</v>
      </c>
    </row>
    <row r="34" spans="1:51" x14ac:dyDescent="0.3">
      <c r="A34">
        <v>541</v>
      </c>
      <c r="B34">
        <f>SQRT((INDEX('Station centroid'!$E$2:$E$51,MATCH(B$1,'Station centroid'!$B$2:$B$51,0))-INDEX('Zone centroid'!$D$2:$D$169,MATCH($A34,'Zone centroid'!$C$2:$C$169,0)))^2+(INDEX('Station centroid'!$F$2:$F$51,MATCH(B$1,'Station centroid'!$B$2:$B$51,0))-INDEX('Zone centroid'!$E$2:$E$169,MATCH($A34,'Zone centroid'!$C$2:$C$169,0)))^2)</f>
        <v>60933.097235348992</v>
      </c>
      <c r="C34">
        <f>SQRT((INDEX('Station centroid'!$E$2:$E$51,MATCH(C$1,'Station centroid'!$B$2:$B$51,0))-INDEX('Zone centroid'!$D$2:$D$169,MATCH($A34,'Zone centroid'!$C$2:$C$169,0)))^2+(INDEX('Station centroid'!$F$2:$F$51,MATCH(C$1,'Station centroid'!$B$2:$B$51,0))-INDEX('Zone centroid'!$E$2:$E$169,MATCH($A34,'Zone centroid'!$C$2:$C$169,0)))^2)</f>
        <v>93405.673775393312</v>
      </c>
      <c r="D34">
        <f>SQRT((INDEX('Station centroid'!$E$2:$E$51,MATCH(D$1,'Station centroid'!$B$2:$B$51,0))-INDEX('Zone centroid'!$D$2:$D$169,MATCH($A34,'Zone centroid'!$C$2:$C$169,0)))^2+(INDEX('Station centroid'!$F$2:$F$51,MATCH(D$1,'Station centroid'!$B$2:$B$51,0))-INDEX('Zone centroid'!$E$2:$E$169,MATCH($A34,'Zone centroid'!$C$2:$C$169,0)))^2)</f>
        <v>143636.01079068749</v>
      </c>
      <c r="E34">
        <f>SQRT((INDEX('Station centroid'!$E$2:$E$51,MATCH(E$1,'Station centroid'!$B$2:$B$51,0))-INDEX('Zone centroid'!$D$2:$D$169,MATCH($A34,'Zone centroid'!$C$2:$C$169,0)))^2+(INDEX('Station centroid'!$F$2:$F$51,MATCH(E$1,'Station centroid'!$B$2:$B$51,0))-INDEX('Zone centroid'!$E$2:$E$169,MATCH($A34,'Zone centroid'!$C$2:$C$169,0)))^2)</f>
        <v>69797.667793267989</v>
      </c>
      <c r="F34">
        <f>SQRT((INDEX('Station centroid'!$E$2:$E$51,MATCH(F$1,'Station centroid'!$B$2:$B$51,0))-INDEX('Zone centroid'!$D$2:$D$169,MATCH($A34,'Zone centroid'!$C$2:$C$169,0)))^2+(INDEX('Station centroid'!$F$2:$F$51,MATCH(F$1,'Station centroid'!$B$2:$B$51,0))-INDEX('Zone centroid'!$E$2:$E$169,MATCH($A34,'Zone centroid'!$C$2:$C$169,0)))^2)</f>
        <v>64120.127711691312</v>
      </c>
      <c r="G34">
        <f>SQRT((INDEX('Station centroid'!$E$2:$E$51,MATCH(G$1,'Station centroid'!$B$2:$B$51,0))-INDEX('Zone centroid'!$D$2:$D$169,MATCH($A34,'Zone centroid'!$C$2:$C$169,0)))^2+(INDEX('Station centroid'!$F$2:$F$51,MATCH(G$1,'Station centroid'!$B$2:$B$51,0))-INDEX('Zone centroid'!$E$2:$E$169,MATCH($A34,'Zone centroid'!$C$2:$C$169,0)))^2)</f>
        <v>649868.07235007326</v>
      </c>
      <c r="H34">
        <f>SQRT((INDEX('Station centroid'!$E$2:$E$51,MATCH(H$1,'Station centroid'!$B$2:$B$51,0))-INDEX('Zone centroid'!$D$2:$D$169,MATCH($A34,'Zone centroid'!$C$2:$C$169,0)))^2+(INDEX('Station centroid'!$F$2:$F$51,MATCH(H$1,'Station centroid'!$B$2:$B$51,0))-INDEX('Zone centroid'!$E$2:$E$169,MATCH($A34,'Zone centroid'!$C$2:$C$169,0)))^2)</f>
        <v>43735.566272373813</v>
      </c>
      <c r="I34">
        <f>SQRT((INDEX('Station centroid'!$E$2:$E$51,MATCH(I$1,'Station centroid'!$B$2:$B$51,0))-INDEX('Zone centroid'!$D$2:$D$169,MATCH($A34,'Zone centroid'!$C$2:$C$169,0)))^2+(INDEX('Station centroid'!$F$2:$F$51,MATCH(I$1,'Station centroid'!$B$2:$B$51,0))-INDEX('Zone centroid'!$E$2:$E$169,MATCH($A34,'Zone centroid'!$C$2:$C$169,0)))^2)</f>
        <v>44275.897432279082</v>
      </c>
      <c r="J34">
        <f>SQRT((INDEX('Station centroid'!$E$2:$E$51,MATCH(J$1,'Station centroid'!$B$2:$B$51,0))-INDEX('Zone centroid'!$D$2:$D$169,MATCH($A34,'Zone centroid'!$C$2:$C$169,0)))^2+(INDEX('Station centroid'!$F$2:$F$51,MATCH(J$1,'Station centroid'!$B$2:$B$51,0))-INDEX('Zone centroid'!$E$2:$E$169,MATCH($A34,'Zone centroid'!$C$2:$C$169,0)))^2)</f>
        <v>649868.07235007326</v>
      </c>
      <c r="K34">
        <f>SQRT((INDEX('Station centroid'!$E$2:$E$51,MATCH(K$1,'Station centroid'!$B$2:$B$51,0))-INDEX('Zone centroid'!$D$2:$D$169,MATCH($A34,'Zone centroid'!$C$2:$C$169,0)))^2+(INDEX('Station centroid'!$F$2:$F$51,MATCH(K$1,'Station centroid'!$B$2:$B$51,0))-INDEX('Zone centroid'!$E$2:$E$169,MATCH($A34,'Zone centroid'!$C$2:$C$169,0)))^2)</f>
        <v>88557.378677011991</v>
      </c>
      <c r="L34">
        <f>SQRT((INDEX('Station centroid'!$E$2:$E$51,MATCH(L$1,'Station centroid'!$B$2:$B$51,0))-INDEX('Zone centroid'!$D$2:$D$169,MATCH($A34,'Zone centroid'!$C$2:$C$169,0)))^2+(INDEX('Station centroid'!$F$2:$F$51,MATCH(L$1,'Station centroid'!$B$2:$B$51,0))-INDEX('Zone centroid'!$E$2:$E$169,MATCH($A34,'Zone centroid'!$C$2:$C$169,0)))^2)</f>
        <v>48739.098263981032</v>
      </c>
      <c r="M34">
        <f>SQRT((INDEX('Station centroid'!$E$2:$E$51,MATCH(M$1,'Station centroid'!$B$2:$B$51,0))-INDEX('Zone centroid'!$D$2:$D$169,MATCH($A34,'Zone centroid'!$C$2:$C$169,0)))^2+(INDEX('Station centroid'!$F$2:$F$51,MATCH(M$1,'Station centroid'!$B$2:$B$51,0))-INDEX('Zone centroid'!$E$2:$E$169,MATCH($A34,'Zone centroid'!$C$2:$C$169,0)))^2)</f>
        <v>51395.740199843429</v>
      </c>
      <c r="N34">
        <f>SQRT((INDEX('Station centroid'!$E$2:$E$51,MATCH(N$1,'Station centroid'!$B$2:$B$51,0))-INDEX('Zone centroid'!$D$2:$D$169,MATCH($A34,'Zone centroid'!$C$2:$C$169,0)))^2+(INDEX('Station centroid'!$F$2:$F$51,MATCH(N$1,'Station centroid'!$B$2:$B$51,0))-INDEX('Zone centroid'!$E$2:$E$169,MATCH($A34,'Zone centroid'!$C$2:$C$169,0)))^2)</f>
        <v>68322.034104906459</v>
      </c>
      <c r="O34">
        <f>SQRT((INDEX('Station centroid'!$E$2:$E$51,MATCH(O$1,'Station centroid'!$B$2:$B$51,0))-INDEX('Zone centroid'!$D$2:$D$169,MATCH($A34,'Zone centroid'!$C$2:$C$169,0)))^2+(INDEX('Station centroid'!$F$2:$F$51,MATCH(O$1,'Station centroid'!$B$2:$B$51,0))-INDEX('Zone centroid'!$E$2:$E$169,MATCH($A34,'Zone centroid'!$C$2:$C$169,0)))^2)</f>
        <v>92489.320868590003</v>
      </c>
      <c r="P34">
        <f>SQRT((INDEX('Station centroid'!$E$2:$E$51,MATCH(P$1,'Station centroid'!$B$2:$B$51,0))-INDEX('Zone centroid'!$D$2:$D$169,MATCH($A34,'Zone centroid'!$C$2:$C$169,0)))^2+(INDEX('Station centroid'!$F$2:$F$51,MATCH(P$1,'Station centroid'!$B$2:$B$51,0))-INDEX('Zone centroid'!$E$2:$E$169,MATCH($A34,'Zone centroid'!$C$2:$C$169,0)))^2)</f>
        <v>94790.512251829306</v>
      </c>
      <c r="Q34">
        <f>SQRT((INDEX('Station centroid'!$E$2:$E$51,MATCH(Q$1,'Station centroid'!$B$2:$B$51,0))-INDEX('Zone centroid'!$D$2:$D$169,MATCH($A34,'Zone centroid'!$C$2:$C$169,0)))^2+(INDEX('Station centroid'!$F$2:$F$51,MATCH(Q$1,'Station centroid'!$B$2:$B$51,0))-INDEX('Zone centroid'!$E$2:$E$169,MATCH($A34,'Zone centroid'!$C$2:$C$169,0)))^2)</f>
        <v>79305.320867798684</v>
      </c>
      <c r="R34">
        <f>SQRT((INDEX('Station centroid'!$E$2:$E$51,MATCH(R$1,'Station centroid'!$B$2:$B$51,0))-INDEX('Zone centroid'!$D$2:$D$169,MATCH($A34,'Zone centroid'!$C$2:$C$169,0)))^2+(INDEX('Station centroid'!$F$2:$F$51,MATCH(R$1,'Station centroid'!$B$2:$B$51,0))-INDEX('Zone centroid'!$E$2:$E$169,MATCH($A34,'Zone centroid'!$C$2:$C$169,0)))^2)</f>
        <v>76325.904485935156</v>
      </c>
      <c r="S34">
        <f>SQRT((INDEX('Station centroid'!$E$2:$E$51,MATCH(S$1,'Station centroid'!$B$2:$B$51,0))-INDEX('Zone centroid'!$D$2:$D$169,MATCH($A34,'Zone centroid'!$C$2:$C$169,0)))^2+(INDEX('Station centroid'!$F$2:$F$51,MATCH(S$1,'Station centroid'!$B$2:$B$51,0))-INDEX('Zone centroid'!$E$2:$E$169,MATCH($A34,'Zone centroid'!$C$2:$C$169,0)))^2)</f>
        <v>73057.371986857062</v>
      </c>
      <c r="T34">
        <f>SQRT((INDEX('Station centroid'!$E$2:$E$51,MATCH(T$1,'Station centroid'!$B$2:$B$51,0))-INDEX('Zone centroid'!$D$2:$D$169,MATCH($A34,'Zone centroid'!$C$2:$C$169,0)))^2+(INDEX('Station centroid'!$F$2:$F$51,MATCH(T$1,'Station centroid'!$B$2:$B$51,0))-INDEX('Zone centroid'!$E$2:$E$169,MATCH($A34,'Zone centroid'!$C$2:$C$169,0)))^2)</f>
        <v>65844.130200311673</v>
      </c>
      <c r="U34">
        <f>SQRT((INDEX('Station centroid'!$E$2:$E$51,MATCH(U$1,'Station centroid'!$B$2:$B$51,0))-INDEX('Zone centroid'!$D$2:$D$169,MATCH($A34,'Zone centroid'!$C$2:$C$169,0)))^2+(INDEX('Station centroid'!$F$2:$F$51,MATCH(U$1,'Station centroid'!$B$2:$B$51,0))-INDEX('Zone centroid'!$E$2:$E$169,MATCH($A34,'Zone centroid'!$C$2:$C$169,0)))^2)</f>
        <v>64123.29115482451</v>
      </c>
      <c r="V34">
        <f>SQRT((INDEX('Station centroid'!$E$2:$E$51,MATCH(V$1,'Station centroid'!$B$2:$B$51,0))-INDEX('Zone centroid'!$D$2:$D$169,MATCH($A34,'Zone centroid'!$C$2:$C$169,0)))^2+(INDEX('Station centroid'!$F$2:$F$51,MATCH(V$1,'Station centroid'!$B$2:$B$51,0))-INDEX('Zone centroid'!$E$2:$E$169,MATCH($A34,'Zone centroid'!$C$2:$C$169,0)))^2)</f>
        <v>60289.320982088568</v>
      </c>
      <c r="W34">
        <f>SQRT((INDEX('Station centroid'!$E$2:$E$51,MATCH(W$1,'Station centroid'!$B$2:$B$51,0))-INDEX('Zone centroid'!$D$2:$D$169,MATCH($A34,'Zone centroid'!$C$2:$C$169,0)))^2+(INDEX('Station centroid'!$F$2:$F$51,MATCH(W$1,'Station centroid'!$B$2:$B$51,0))-INDEX('Zone centroid'!$E$2:$E$169,MATCH($A34,'Zone centroid'!$C$2:$C$169,0)))^2)</f>
        <v>75853.179699996806</v>
      </c>
      <c r="X34">
        <f>SQRT((INDEX('Station centroid'!$E$2:$E$51,MATCH(X$1,'Station centroid'!$B$2:$B$51,0))-INDEX('Zone centroid'!$D$2:$D$169,MATCH($A34,'Zone centroid'!$C$2:$C$169,0)))^2+(INDEX('Station centroid'!$F$2:$F$51,MATCH(X$1,'Station centroid'!$B$2:$B$51,0))-INDEX('Zone centroid'!$E$2:$E$169,MATCH($A34,'Zone centroid'!$C$2:$C$169,0)))^2)</f>
        <v>57502.58497930762</v>
      </c>
      <c r="Y34">
        <f>SQRT((INDEX('Station centroid'!$E$2:$E$51,MATCH(Y$1,'Station centroid'!$B$2:$B$51,0))-INDEX('Zone centroid'!$D$2:$D$169,MATCH($A34,'Zone centroid'!$C$2:$C$169,0)))^2+(INDEX('Station centroid'!$F$2:$F$51,MATCH(Y$1,'Station centroid'!$B$2:$B$51,0))-INDEX('Zone centroid'!$E$2:$E$169,MATCH($A34,'Zone centroid'!$C$2:$C$169,0)))^2)</f>
        <v>55491.71390153675</v>
      </c>
      <c r="Z34">
        <f>SQRT((INDEX('Station centroid'!$E$2:$E$51,MATCH(Z$1,'Station centroid'!$B$2:$B$51,0))-INDEX('Zone centroid'!$D$2:$D$169,MATCH($A34,'Zone centroid'!$C$2:$C$169,0)))^2+(INDEX('Station centroid'!$F$2:$F$51,MATCH(Z$1,'Station centroid'!$B$2:$B$51,0))-INDEX('Zone centroid'!$E$2:$E$169,MATCH($A34,'Zone centroid'!$C$2:$C$169,0)))^2)</f>
        <v>37399.651277386241</v>
      </c>
      <c r="AA34">
        <f>SQRT((INDEX('Station centroid'!$E$2:$E$51,MATCH(AA$1,'Station centroid'!$B$2:$B$51,0))-INDEX('Zone centroid'!$D$2:$D$169,MATCH($A34,'Zone centroid'!$C$2:$C$169,0)))^2+(INDEX('Station centroid'!$F$2:$F$51,MATCH(AA$1,'Station centroid'!$B$2:$B$51,0))-INDEX('Zone centroid'!$E$2:$E$169,MATCH($A34,'Zone centroid'!$C$2:$C$169,0)))^2)</f>
        <v>67245.765180382907</v>
      </c>
      <c r="AB34">
        <f>SQRT((INDEX('Station centroid'!$E$2:$E$51,MATCH(AB$1,'Station centroid'!$B$2:$B$51,0))-INDEX('Zone centroid'!$D$2:$D$169,MATCH($A34,'Zone centroid'!$C$2:$C$169,0)))^2+(INDEX('Station centroid'!$F$2:$F$51,MATCH(AB$1,'Station centroid'!$B$2:$B$51,0))-INDEX('Zone centroid'!$E$2:$E$169,MATCH($A34,'Zone centroid'!$C$2:$C$169,0)))^2)</f>
        <v>649868.07235007326</v>
      </c>
      <c r="AC34">
        <f>SQRT((INDEX('Station centroid'!$E$2:$E$51,MATCH(AC$1,'Station centroid'!$B$2:$B$51,0))-INDEX('Zone centroid'!$D$2:$D$169,MATCH($A34,'Zone centroid'!$C$2:$C$169,0)))^2+(INDEX('Station centroid'!$F$2:$F$51,MATCH(AC$1,'Station centroid'!$B$2:$B$51,0))-INDEX('Zone centroid'!$E$2:$E$169,MATCH($A34,'Zone centroid'!$C$2:$C$169,0)))^2)</f>
        <v>51324.379519920149</v>
      </c>
      <c r="AD34">
        <f>SQRT((INDEX('Station centroid'!$E$2:$E$51,MATCH(AD$1,'Station centroid'!$B$2:$B$51,0))-INDEX('Zone centroid'!$D$2:$D$169,MATCH($A34,'Zone centroid'!$C$2:$C$169,0)))^2+(INDEX('Station centroid'!$F$2:$F$51,MATCH(AD$1,'Station centroid'!$B$2:$B$51,0))-INDEX('Zone centroid'!$E$2:$E$169,MATCH($A34,'Zone centroid'!$C$2:$C$169,0)))^2)</f>
        <v>140010.13905150763</v>
      </c>
      <c r="AE34">
        <f>SQRT((INDEX('Station centroid'!$E$2:$E$51,MATCH(AE$1,'Station centroid'!$B$2:$B$51,0))-INDEX('Zone centroid'!$D$2:$D$169,MATCH($A34,'Zone centroid'!$C$2:$C$169,0)))^2+(INDEX('Station centroid'!$F$2:$F$51,MATCH(AE$1,'Station centroid'!$B$2:$B$51,0))-INDEX('Zone centroid'!$E$2:$E$169,MATCH($A34,'Zone centroid'!$C$2:$C$169,0)))^2)</f>
        <v>87190.591798859838</v>
      </c>
      <c r="AF34">
        <f>SQRT((INDEX('Station centroid'!$E$2:$E$51,MATCH(AF$1,'Station centroid'!$B$2:$B$51,0))-INDEX('Zone centroid'!$D$2:$D$169,MATCH($A34,'Zone centroid'!$C$2:$C$169,0)))^2+(INDEX('Station centroid'!$F$2:$F$51,MATCH(AF$1,'Station centroid'!$B$2:$B$51,0))-INDEX('Zone centroid'!$E$2:$E$169,MATCH($A34,'Zone centroid'!$C$2:$C$169,0)))^2)</f>
        <v>84612.45907365474</v>
      </c>
      <c r="AG34">
        <f>SQRT((INDEX('Station centroid'!$E$2:$E$51,MATCH(AG$1,'Station centroid'!$B$2:$B$51,0))-INDEX('Zone centroid'!$D$2:$D$169,MATCH($A34,'Zone centroid'!$C$2:$C$169,0)))^2+(INDEX('Station centroid'!$F$2:$F$51,MATCH(AG$1,'Station centroid'!$B$2:$B$51,0))-INDEX('Zone centroid'!$E$2:$E$169,MATCH($A34,'Zone centroid'!$C$2:$C$169,0)))^2)</f>
        <v>60410.69669076577</v>
      </c>
      <c r="AH34">
        <f>SQRT((INDEX('Station centroid'!$E$2:$E$51,MATCH(AH$1,'Station centroid'!$B$2:$B$51,0))-INDEX('Zone centroid'!$D$2:$D$169,MATCH($A34,'Zone centroid'!$C$2:$C$169,0)))^2+(INDEX('Station centroid'!$F$2:$F$51,MATCH(AH$1,'Station centroid'!$B$2:$B$51,0))-INDEX('Zone centroid'!$E$2:$E$169,MATCH($A34,'Zone centroid'!$C$2:$C$169,0)))^2)</f>
        <v>115018.78981874224</v>
      </c>
      <c r="AI34">
        <f>SQRT((INDEX('Station centroid'!$E$2:$E$51,MATCH(AI$1,'Station centroid'!$B$2:$B$51,0))-INDEX('Zone centroid'!$D$2:$D$169,MATCH($A34,'Zone centroid'!$C$2:$C$169,0)))^2+(INDEX('Station centroid'!$F$2:$F$51,MATCH(AI$1,'Station centroid'!$B$2:$B$51,0))-INDEX('Zone centroid'!$E$2:$E$169,MATCH($A34,'Zone centroid'!$C$2:$C$169,0)))^2)</f>
        <v>65258.544617869724</v>
      </c>
      <c r="AJ34">
        <f>SQRT((INDEX('Station centroid'!$E$2:$E$51,MATCH(AJ$1,'Station centroid'!$B$2:$B$51,0))-INDEX('Zone centroid'!$D$2:$D$169,MATCH($A34,'Zone centroid'!$C$2:$C$169,0)))^2+(INDEX('Station centroid'!$F$2:$F$51,MATCH(AJ$1,'Station centroid'!$B$2:$B$51,0))-INDEX('Zone centroid'!$E$2:$E$169,MATCH($A34,'Zone centroid'!$C$2:$C$169,0)))^2)</f>
        <v>62426.711261030694</v>
      </c>
      <c r="AK34">
        <f>SQRT((INDEX('Station centroid'!$E$2:$E$51,MATCH(AK$1,'Station centroid'!$B$2:$B$51,0))-INDEX('Zone centroid'!$D$2:$D$169,MATCH($A34,'Zone centroid'!$C$2:$C$169,0)))^2+(INDEX('Station centroid'!$F$2:$F$51,MATCH(AK$1,'Station centroid'!$B$2:$B$51,0))-INDEX('Zone centroid'!$E$2:$E$169,MATCH($A34,'Zone centroid'!$C$2:$C$169,0)))^2)</f>
        <v>65330.391826354418</v>
      </c>
      <c r="AL34">
        <f>SQRT((INDEX('Station centroid'!$E$2:$E$51,MATCH(AL$1,'Station centroid'!$B$2:$B$51,0))-INDEX('Zone centroid'!$D$2:$D$169,MATCH($A34,'Zone centroid'!$C$2:$C$169,0)))^2+(INDEX('Station centroid'!$F$2:$F$51,MATCH(AL$1,'Station centroid'!$B$2:$B$51,0))-INDEX('Zone centroid'!$E$2:$E$169,MATCH($A34,'Zone centroid'!$C$2:$C$169,0)))^2)</f>
        <v>33066.580836040463</v>
      </c>
      <c r="AM34">
        <f>SQRT((INDEX('Station centroid'!$E$2:$E$51,MATCH(AM$1,'Station centroid'!$B$2:$B$51,0))-INDEX('Zone centroid'!$D$2:$D$169,MATCH($A34,'Zone centroid'!$C$2:$C$169,0)))^2+(INDEX('Station centroid'!$F$2:$F$51,MATCH(AM$1,'Station centroid'!$B$2:$B$51,0))-INDEX('Zone centroid'!$E$2:$E$169,MATCH($A34,'Zone centroid'!$C$2:$C$169,0)))^2)</f>
        <v>83207.706249602314</v>
      </c>
      <c r="AN34">
        <f>SQRT((INDEX('Station centroid'!$E$2:$E$51,MATCH(AN$1,'Station centroid'!$B$2:$B$51,0))-INDEX('Zone centroid'!$D$2:$D$169,MATCH($A34,'Zone centroid'!$C$2:$C$169,0)))^2+(INDEX('Station centroid'!$F$2:$F$51,MATCH(AN$1,'Station centroid'!$B$2:$B$51,0))-INDEX('Zone centroid'!$E$2:$E$169,MATCH($A34,'Zone centroid'!$C$2:$C$169,0)))^2)</f>
        <v>49070.175790176225</v>
      </c>
      <c r="AO34">
        <f>SQRT((INDEX('Station centroid'!$E$2:$E$51,MATCH(AO$1,'Station centroid'!$B$2:$B$51,0))-INDEX('Zone centroid'!$D$2:$D$169,MATCH($A34,'Zone centroid'!$C$2:$C$169,0)))^2+(INDEX('Station centroid'!$F$2:$F$51,MATCH(AO$1,'Station centroid'!$B$2:$B$51,0))-INDEX('Zone centroid'!$E$2:$E$169,MATCH($A34,'Zone centroid'!$C$2:$C$169,0)))^2)</f>
        <v>47572.962233993829</v>
      </c>
      <c r="AP34">
        <f>SQRT((INDEX('Station centroid'!$E$2:$E$51,MATCH(AP$1,'Station centroid'!$B$2:$B$51,0))-INDEX('Zone centroid'!$D$2:$D$169,MATCH($A34,'Zone centroid'!$C$2:$C$169,0)))^2+(INDEX('Station centroid'!$F$2:$F$51,MATCH(AP$1,'Station centroid'!$B$2:$B$51,0))-INDEX('Zone centroid'!$E$2:$E$169,MATCH($A34,'Zone centroid'!$C$2:$C$169,0)))^2)</f>
        <v>51138.072147495921</v>
      </c>
      <c r="AQ34">
        <f>SQRT((INDEX('Station centroid'!$E$2:$E$51,MATCH(AQ$1,'Station centroid'!$B$2:$B$51,0))-INDEX('Zone centroid'!$D$2:$D$169,MATCH($A34,'Zone centroid'!$C$2:$C$169,0)))^2+(INDEX('Station centroid'!$F$2:$F$51,MATCH(AQ$1,'Station centroid'!$B$2:$B$51,0))-INDEX('Zone centroid'!$E$2:$E$169,MATCH($A34,'Zone centroid'!$C$2:$C$169,0)))^2)</f>
        <v>58785.501488412934</v>
      </c>
      <c r="AR34">
        <f>SQRT((INDEX('Station centroid'!$E$2:$E$51,MATCH(AR$1,'Station centroid'!$B$2:$B$51,0))-INDEX('Zone centroid'!$D$2:$D$169,MATCH($A34,'Zone centroid'!$C$2:$C$169,0)))^2+(INDEX('Station centroid'!$F$2:$F$51,MATCH(AR$1,'Station centroid'!$B$2:$B$51,0))-INDEX('Zone centroid'!$E$2:$E$169,MATCH($A34,'Zone centroid'!$C$2:$C$169,0)))^2)</f>
        <v>37843.579439080539</v>
      </c>
      <c r="AS34">
        <f>SQRT((INDEX('Station centroid'!$E$2:$E$51,MATCH(AS$1,'Station centroid'!$B$2:$B$51,0))-INDEX('Zone centroid'!$D$2:$D$169,MATCH($A34,'Zone centroid'!$C$2:$C$169,0)))^2+(INDEX('Station centroid'!$F$2:$F$51,MATCH(AS$1,'Station centroid'!$B$2:$B$51,0))-INDEX('Zone centroid'!$E$2:$E$169,MATCH($A34,'Zone centroid'!$C$2:$C$169,0)))^2)</f>
        <v>126979.18783406555</v>
      </c>
      <c r="AT34">
        <f>SQRT((INDEX('Station centroid'!$E$2:$E$51,MATCH(AT$1,'Station centroid'!$B$2:$B$51,0))-INDEX('Zone centroid'!$D$2:$D$169,MATCH($A34,'Zone centroid'!$C$2:$C$169,0)))^2+(INDEX('Station centroid'!$F$2:$F$51,MATCH(AT$1,'Station centroid'!$B$2:$B$51,0))-INDEX('Zone centroid'!$E$2:$E$169,MATCH($A34,'Zone centroid'!$C$2:$C$169,0)))^2)</f>
        <v>108158.83805275508</v>
      </c>
      <c r="AU34">
        <f>SQRT((INDEX('Station centroid'!$E$2:$E$51,MATCH(AU$1,'Station centroid'!$B$2:$B$51,0))-INDEX('Zone centroid'!$D$2:$D$169,MATCH($A34,'Zone centroid'!$C$2:$C$169,0)))^2+(INDEX('Station centroid'!$F$2:$F$51,MATCH(AU$1,'Station centroid'!$B$2:$B$51,0))-INDEX('Zone centroid'!$E$2:$E$169,MATCH($A34,'Zone centroid'!$C$2:$C$169,0)))^2)</f>
        <v>2895.2558530292217</v>
      </c>
      <c r="AV34">
        <f>SQRT((INDEX('Station centroid'!$E$2:$E$51,MATCH(AV$1,'Station centroid'!$B$2:$B$51,0))-INDEX('Zone centroid'!$D$2:$D$169,MATCH($A34,'Zone centroid'!$C$2:$C$169,0)))^2+(INDEX('Station centroid'!$F$2:$F$51,MATCH(AV$1,'Station centroid'!$B$2:$B$51,0))-INDEX('Zone centroid'!$E$2:$E$169,MATCH($A34,'Zone centroid'!$C$2:$C$169,0)))^2)</f>
        <v>11368.229225081608</v>
      </c>
      <c r="AW34">
        <f>SQRT((INDEX('Station centroid'!$E$2:$E$51,MATCH(AW$1,'Station centroid'!$B$2:$B$51,0))-INDEX('Zone centroid'!$D$2:$D$169,MATCH($A34,'Zone centroid'!$C$2:$C$169,0)))^2+(INDEX('Station centroid'!$F$2:$F$51,MATCH(AW$1,'Station centroid'!$B$2:$B$51,0))-INDEX('Zone centroid'!$E$2:$E$169,MATCH($A34,'Zone centroid'!$C$2:$C$169,0)))^2)</f>
        <v>19094.293359315481</v>
      </c>
      <c r="AX34">
        <f>SQRT((INDEX('Station centroid'!$E$2:$E$51,MATCH(AX$1,'Station centroid'!$B$2:$B$51,0))-INDEX('Zone centroid'!$D$2:$D$169,MATCH($A34,'Zone centroid'!$C$2:$C$169,0)))^2+(INDEX('Station centroid'!$F$2:$F$51,MATCH(AX$1,'Station centroid'!$B$2:$B$51,0))-INDEX('Zone centroid'!$E$2:$E$169,MATCH($A34,'Zone centroid'!$C$2:$C$169,0)))^2)</f>
        <v>35183.071683201597</v>
      </c>
      <c r="AY34">
        <f>SQRT((INDEX('Station centroid'!$E$2:$E$51,MATCH(AY$1,'Station centroid'!$B$2:$B$51,0))-INDEX('Zone centroid'!$D$2:$D$169,MATCH($A34,'Zone centroid'!$C$2:$C$169,0)))^2+(INDEX('Station centroid'!$F$2:$F$51,MATCH(AY$1,'Station centroid'!$B$2:$B$51,0))-INDEX('Zone centroid'!$E$2:$E$169,MATCH($A34,'Zone centroid'!$C$2:$C$169,0)))^2)</f>
        <v>649868.07235007326</v>
      </c>
    </row>
    <row r="35" spans="1:51" x14ac:dyDescent="0.3">
      <c r="A35">
        <v>542</v>
      </c>
      <c r="B35">
        <f>SQRT((INDEX('Station centroid'!$E$2:$E$51,MATCH(B$1,'Station centroid'!$B$2:$B$51,0))-INDEX('Zone centroid'!$D$2:$D$169,MATCH($A35,'Zone centroid'!$C$2:$C$169,0)))^2+(INDEX('Station centroid'!$F$2:$F$51,MATCH(B$1,'Station centroid'!$B$2:$B$51,0))-INDEX('Zone centroid'!$E$2:$E$169,MATCH($A35,'Zone centroid'!$C$2:$C$169,0)))^2)</f>
        <v>60038.449860839137</v>
      </c>
      <c r="C35">
        <f>SQRT((INDEX('Station centroid'!$E$2:$E$51,MATCH(C$1,'Station centroid'!$B$2:$B$51,0))-INDEX('Zone centroid'!$D$2:$D$169,MATCH($A35,'Zone centroid'!$C$2:$C$169,0)))^2+(INDEX('Station centroid'!$F$2:$F$51,MATCH(C$1,'Station centroid'!$B$2:$B$51,0))-INDEX('Zone centroid'!$E$2:$E$169,MATCH($A35,'Zone centroid'!$C$2:$C$169,0)))^2)</f>
        <v>92681.13234437308</v>
      </c>
      <c r="D35">
        <f>SQRT((INDEX('Station centroid'!$E$2:$E$51,MATCH(D$1,'Station centroid'!$B$2:$B$51,0))-INDEX('Zone centroid'!$D$2:$D$169,MATCH($A35,'Zone centroid'!$C$2:$C$169,0)))^2+(INDEX('Station centroid'!$F$2:$F$51,MATCH(D$1,'Station centroid'!$B$2:$B$51,0))-INDEX('Zone centroid'!$E$2:$E$169,MATCH($A35,'Zone centroid'!$C$2:$C$169,0)))^2)</f>
        <v>143516.70708200664</v>
      </c>
      <c r="E35">
        <f>SQRT((INDEX('Station centroid'!$E$2:$E$51,MATCH(E$1,'Station centroid'!$B$2:$B$51,0))-INDEX('Zone centroid'!$D$2:$D$169,MATCH($A35,'Zone centroid'!$C$2:$C$169,0)))^2+(INDEX('Station centroid'!$F$2:$F$51,MATCH(E$1,'Station centroid'!$B$2:$B$51,0))-INDEX('Zone centroid'!$E$2:$E$169,MATCH($A35,'Zone centroid'!$C$2:$C$169,0)))^2)</f>
        <v>68906.036049241724</v>
      </c>
      <c r="F35">
        <f>SQRT((INDEX('Station centroid'!$E$2:$E$51,MATCH(F$1,'Station centroid'!$B$2:$B$51,0))-INDEX('Zone centroid'!$D$2:$D$169,MATCH($A35,'Zone centroid'!$C$2:$C$169,0)))^2+(INDEX('Station centroid'!$F$2:$F$51,MATCH(F$1,'Station centroid'!$B$2:$B$51,0))-INDEX('Zone centroid'!$E$2:$E$169,MATCH($A35,'Zone centroid'!$C$2:$C$169,0)))^2)</f>
        <v>63277.879724937091</v>
      </c>
      <c r="G35">
        <f>SQRT((INDEX('Station centroid'!$E$2:$E$51,MATCH(G$1,'Station centroid'!$B$2:$B$51,0))-INDEX('Zone centroid'!$D$2:$D$169,MATCH($A35,'Zone centroid'!$C$2:$C$169,0)))^2+(INDEX('Station centroid'!$F$2:$F$51,MATCH(G$1,'Station centroid'!$B$2:$B$51,0))-INDEX('Zone centroid'!$E$2:$E$169,MATCH($A35,'Zone centroid'!$C$2:$C$169,0)))^2)</f>
        <v>650447.77607122308</v>
      </c>
      <c r="H35">
        <f>SQRT((INDEX('Station centroid'!$E$2:$E$51,MATCH(H$1,'Station centroid'!$B$2:$B$51,0))-INDEX('Zone centroid'!$D$2:$D$169,MATCH($A35,'Zone centroid'!$C$2:$C$169,0)))^2+(INDEX('Station centroid'!$F$2:$F$51,MATCH(H$1,'Station centroid'!$B$2:$B$51,0))-INDEX('Zone centroid'!$E$2:$E$169,MATCH($A35,'Zone centroid'!$C$2:$C$169,0)))^2)</f>
        <v>43636.054725022994</v>
      </c>
      <c r="I35">
        <f>SQRT((INDEX('Station centroid'!$E$2:$E$51,MATCH(I$1,'Station centroid'!$B$2:$B$51,0))-INDEX('Zone centroid'!$D$2:$D$169,MATCH($A35,'Zone centroid'!$C$2:$C$169,0)))^2+(INDEX('Station centroid'!$F$2:$F$51,MATCH(I$1,'Station centroid'!$B$2:$B$51,0))-INDEX('Zone centroid'!$E$2:$E$169,MATCH($A35,'Zone centroid'!$C$2:$C$169,0)))^2)</f>
        <v>43582.841258845183</v>
      </c>
      <c r="J35">
        <f>SQRT((INDEX('Station centroid'!$E$2:$E$51,MATCH(J$1,'Station centroid'!$B$2:$B$51,0))-INDEX('Zone centroid'!$D$2:$D$169,MATCH($A35,'Zone centroid'!$C$2:$C$169,0)))^2+(INDEX('Station centroid'!$F$2:$F$51,MATCH(J$1,'Station centroid'!$B$2:$B$51,0))-INDEX('Zone centroid'!$E$2:$E$169,MATCH($A35,'Zone centroid'!$C$2:$C$169,0)))^2)</f>
        <v>650447.77607122308</v>
      </c>
      <c r="K35">
        <f>SQRT((INDEX('Station centroid'!$E$2:$E$51,MATCH(K$1,'Station centroid'!$B$2:$B$51,0))-INDEX('Zone centroid'!$D$2:$D$169,MATCH($A35,'Zone centroid'!$C$2:$C$169,0)))^2+(INDEX('Station centroid'!$F$2:$F$51,MATCH(K$1,'Station centroid'!$B$2:$B$51,0))-INDEX('Zone centroid'!$E$2:$E$169,MATCH($A35,'Zone centroid'!$C$2:$C$169,0)))^2)</f>
        <v>87672.852887217596</v>
      </c>
      <c r="L35">
        <f>SQRT((INDEX('Station centroid'!$E$2:$E$51,MATCH(L$1,'Station centroid'!$B$2:$B$51,0))-INDEX('Zone centroid'!$D$2:$D$169,MATCH($A35,'Zone centroid'!$C$2:$C$169,0)))^2+(INDEX('Station centroid'!$F$2:$F$51,MATCH(L$1,'Station centroid'!$B$2:$B$51,0))-INDEX('Zone centroid'!$E$2:$E$169,MATCH($A35,'Zone centroid'!$C$2:$C$169,0)))^2)</f>
        <v>47861.195200976734</v>
      </c>
      <c r="M35">
        <f>SQRT((INDEX('Station centroid'!$E$2:$E$51,MATCH(M$1,'Station centroid'!$B$2:$B$51,0))-INDEX('Zone centroid'!$D$2:$D$169,MATCH($A35,'Zone centroid'!$C$2:$C$169,0)))^2+(INDEX('Station centroid'!$F$2:$F$51,MATCH(M$1,'Station centroid'!$B$2:$B$51,0))-INDEX('Zone centroid'!$E$2:$E$169,MATCH($A35,'Zone centroid'!$C$2:$C$169,0)))^2)</f>
        <v>50495.297436195004</v>
      </c>
      <c r="N35">
        <f>SQRT((INDEX('Station centroid'!$E$2:$E$51,MATCH(N$1,'Station centroid'!$B$2:$B$51,0))-INDEX('Zone centroid'!$D$2:$D$169,MATCH($A35,'Zone centroid'!$C$2:$C$169,0)))^2+(INDEX('Station centroid'!$F$2:$F$51,MATCH(N$1,'Station centroid'!$B$2:$B$51,0))-INDEX('Zone centroid'!$E$2:$E$169,MATCH($A35,'Zone centroid'!$C$2:$C$169,0)))^2)</f>
        <v>67430.581039110155</v>
      </c>
      <c r="O35">
        <f>SQRT((INDEX('Station centroid'!$E$2:$E$51,MATCH(O$1,'Station centroid'!$B$2:$B$51,0))-INDEX('Zone centroid'!$D$2:$D$169,MATCH($A35,'Zone centroid'!$C$2:$C$169,0)))^2+(INDEX('Station centroid'!$F$2:$F$51,MATCH(O$1,'Station centroid'!$B$2:$B$51,0))-INDEX('Zone centroid'!$E$2:$E$169,MATCH($A35,'Zone centroid'!$C$2:$C$169,0)))^2)</f>
        <v>91587.607946561198</v>
      </c>
      <c r="P35">
        <f>SQRT((INDEX('Station centroid'!$E$2:$E$51,MATCH(P$1,'Station centroid'!$B$2:$B$51,0))-INDEX('Zone centroid'!$D$2:$D$169,MATCH($A35,'Zone centroid'!$C$2:$C$169,0)))^2+(INDEX('Station centroid'!$F$2:$F$51,MATCH(P$1,'Station centroid'!$B$2:$B$51,0))-INDEX('Zone centroid'!$E$2:$E$169,MATCH($A35,'Zone centroid'!$C$2:$C$169,0)))^2)</f>
        <v>93888.989066472539</v>
      </c>
      <c r="Q35">
        <f>SQRT((INDEX('Station centroid'!$E$2:$E$51,MATCH(Q$1,'Station centroid'!$B$2:$B$51,0))-INDEX('Zone centroid'!$D$2:$D$169,MATCH($A35,'Zone centroid'!$C$2:$C$169,0)))^2+(INDEX('Station centroid'!$F$2:$F$51,MATCH(Q$1,'Station centroid'!$B$2:$B$51,0))-INDEX('Zone centroid'!$E$2:$E$169,MATCH($A35,'Zone centroid'!$C$2:$C$169,0)))^2)</f>
        <v>78407.890966563471</v>
      </c>
      <c r="R35">
        <f>SQRT((INDEX('Station centroid'!$E$2:$E$51,MATCH(R$1,'Station centroid'!$B$2:$B$51,0))-INDEX('Zone centroid'!$D$2:$D$169,MATCH($A35,'Zone centroid'!$C$2:$C$169,0)))^2+(INDEX('Station centroid'!$F$2:$F$51,MATCH(R$1,'Station centroid'!$B$2:$B$51,0))-INDEX('Zone centroid'!$E$2:$E$169,MATCH($A35,'Zone centroid'!$C$2:$C$169,0)))^2)</f>
        <v>75441.38881089144</v>
      </c>
      <c r="S35">
        <f>SQRT((INDEX('Station centroid'!$E$2:$E$51,MATCH(S$1,'Station centroid'!$B$2:$B$51,0))-INDEX('Zone centroid'!$D$2:$D$169,MATCH($A35,'Zone centroid'!$C$2:$C$169,0)))^2+(INDEX('Station centroid'!$F$2:$F$51,MATCH(S$1,'Station centroid'!$B$2:$B$51,0))-INDEX('Zone centroid'!$E$2:$E$169,MATCH($A35,'Zone centroid'!$C$2:$C$169,0)))^2)</f>
        <v>72168.025684135268</v>
      </c>
      <c r="T35">
        <f>SQRT((INDEX('Station centroid'!$E$2:$E$51,MATCH(T$1,'Station centroid'!$B$2:$B$51,0))-INDEX('Zone centroid'!$D$2:$D$169,MATCH($A35,'Zone centroid'!$C$2:$C$169,0)))^2+(INDEX('Station centroid'!$F$2:$F$51,MATCH(T$1,'Station centroid'!$B$2:$B$51,0))-INDEX('Zone centroid'!$E$2:$E$169,MATCH($A35,'Zone centroid'!$C$2:$C$169,0)))^2)</f>
        <v>64983.489313483282</v>
      </c>
      <c r="U35">
        <f>SQRT((INDEX('Station centroid'!$E$2:$E$51,MATCH(U$1,'Station centroid'!$B$2:$B$51,0))-INDEX('Zone centroid'!$D$2:$D$169,MATCH($A35,'Zone centroid'!$C$2:$C$169,0)))^2+(INDEX('Station centroid'!$F$2:$F$51,MATCH(U$1,'Station centroid'!$B$2:$B$51,0))-INDEX('Zone centroid'!$E$2:$E$169,MATCH($A35,'Zone centroid'!$C$2:$C$169,0)))^2)</f>
        <v>63323.074236540306</v>
      </c>
      <c r="V35">
        <f>SQRT((INDEX('Station centroid'!$E$2:$E$51,MATCH(V$1,'Station centroid'!$B$2:$B$51,0))-INDEX('Zone centroid'!$D$2:$D$169,MATCH($A35,'Zone centroid'!$C$2:$C$169,0)))^2+(INDEX('Station centroid'!$F$2:$F$51,MATCH(V$1,'Station centroid'!$B$2:$B$51,0))-INDEX('Zone centroid'!$E$2:$E$169,MATCH($A35,'Zone centroid'!$C$2:$C$169,0)))^2)</f>
        <v>59599.120217343021</v>
      </c>
      <c r="W35">
        <f>SQRT((INDEX('Station centroid'!$E$2:$E$51,MATCH(W$1,'Station centroid'!$B$2:$B$51,0))-INDEX('Zone centroid'!$D$2:$D$169,MATCH($A35,'Zone centroid'!$C$2:$C$169,0)))^2+(INDEX('Station centroid'!$F$2:$F$51,MATCH(W$1,'Station centroid'!$B$2:$B$51,0))-INDEX('Zone centroid'!$E$2:$E$169,MATCH($A35,'Zone centroid'!$C$2:$C$169,0)))^2)</f>
        <v>74956.532479297675</v>
      </c>
      <c r="X35">
        <f>SQRT((INDEX('Station centroid'!$E$2:$E$51,MATCH(X$1,'Station centroid'!$B$2:$B$51,0))-INDEX('Zone centroid'!$D$2:$D$169,MATCH($A35,'Zone centroid'!$C$2:$C$169,0)))^2+(INDEX('Station centroid'!$F$2:$F$51,MATCH(X$1,'Station centroid'!$B$2:$B$51,0))-INDEX('Zone centroid'!$E$2:$E$169,MATCH($A35,'Zone centroid'!$C$2:$C$169,0)))^2)</f>
        <v>56827.893098921893</v>
      </c>
      <c r="Y35">
        <f>SQRT((INDEX('Station centroid'!$E$2:$E$51,MATCH(Y$1,'Station centroid'!$B$2:$B$51,0))-INDEX('Zone centroid'!$D$2:$D$169,MATCH($A35,'Zone centroid'!$C$2:$C$169,0)))^2+(INDEX('Station centroid'!$F$2:$F$51,MATCH(Y$1,'Station centroid'!$B$2:$B$51,0))-INDEX('Zone centroid'!$E$2:$E$169,MATCH($A35,'Zone centroid'!$C$2:$C$169,0)))^2)</f>
        <v>54832.057561703863</v>
      </c>
      <c r="Z35">
        <f>SQRT((INDEX('Station centroid'!$E$2:$E$51,MATCH(Z$1,'Station centroid'!$B$2:$B$51,0))-INDEX('Zone centroid'!$D$2:$D$169,MATCH($A35,'Zone centroid'!$C$2:$C$169,0)))^2+(INDEX('Station centroid'!$F$2:$F$51,MATCH(Z$1,'Station centroid'!$B$2:$B$51,0))-INDEX('Zone centroid'!$E$2:$E$169,MATCH($A35,'Zone centroid'!$C$2:$C$169,0)))^2)</f>
        <v>36799.486189213269</v>
      </c>
      <c r="AA35">
        <f>SQRT((INDEX('Station centroid'!$E$2:$E$51,MATCH(AA$1,'Station centroid'!$B$2:$B$51,0))-INDEX('Zone centroid'!$D$2:$D$169,MATCH($A35,'Zone centroid'!$C$2:$C$169,0)))^2+(INDEX('Station centroid'!$F$2:$F$51,MATCH(AA$1,'Station centroid'!$B$2:$B$51,0))-INDEX('Zone centroid'!$E$2:$E$169,MATCH($A35,'Zone centroid'!$C$2:$C$169,0)))^2)</f>
        <v>67180.086218277502</v>
      </c>
      <c r="AB35">
        <f>SQRT((INDEX('Station centroid'!$E$2:$E$51,MATCH(AB$1,'Station centroid'!$B$2:$B$51,0))-INDEX('Zone centroid'!$D$2:$D$169,MATCH($A35,'Zone centroid'!$C$2:$C$169,0)))^2+(INDEX('Station centroid'!$F$2:$F$51,MATCH(AB$1,'Station centroid'!$B$2:$B$51,0))-INDEX('Zone centroid'!$E$2:$E$169,MATCH($A35,'Zone centroid'!$C$2:$C$169,0)))^2)</f>
        <v>650447.77607122308</v>
      </c>
      <c r="AC35">
        <f>SQRT((INDEX('Station centroid'!$E$2:$E$51,MATCH(AC$1,'Station centroid'!$B$2:$B$51,0))-INDEX('Zone centroid'!$D$2:$D$169,MATCH($A35,'Zone centroid'!$C$2:$C$169,0)))^2+(INDEX('Station centroid'!$F$2:$F$51,MATCH(AC$1,'Station centroid'!$B$2:$B$51,0))-INDEX('Zone centroid'!$E$2:$E$169,MATCH($A35,'Zone centroid'!$C$2:$C$169,0)))^2)</f>
        <v>51942.746160602626</v>
      </c>
      <c r="AD35">
        <f>SQRT((INDEX('Station centroid'!$E$2:$E$51,MATCH(AD$1,'Station centroid'!$B$2:$B$51,0))-INDEX('Zone centroid'!$D$2:$D$169,MATCH($A35,'Zone centroid'!$C$2:$C$169,0)))^2+(INDEX('Station centroid'!$F$2:$F$51,MATCH(AD$1,'Station centroid'!$B$2:$B$51,0))-INDEX('Zone centroid'!$E$2:$E$169,MATCH($A35,'Zone centroid'!$C$2:$C$169,0)))^2)</f>
        <v>139861.14180651645</v>
      </c>
      <c r="AE35">
        <f>SQRT((INDEX('Station centroid'!$E$2:$E$51,MATCH(AE$1,'Station centroid'!$B$2:$B$51,0))-INDEX('Zone centroid'!$D$2:$D$169,MATCH($A35,'Zone centroid'!$C$2:$C$169,0)))^2+(INDEX('Station centroid'!$F$2:$F$51,MATCH(AE$1,'Station centroid'!$B$2:$B$51,0))-INDEX('Zone centroid'!$E$2:$E$169,MATCH($A35,'Zone centroid'!$C$2:$C$169,0)))^2)</f>
        <v>86289.816855034558</v>
      </c>
      <c r="AF35">
        <f>SQRT((INDEX('Station centroid'!$E$2:$E$51,MATCH(AF$1,'Station centroid'!$B$2:$B$51,0))-INDEX('Zone centroid'!$D$2:$D$169,MATCH($A35,'Zone centroid'!$C$2:$C$169,0)))^2+(INDEX('Station centroid'!$F$2:$F$51,MATCH(AF$1,'Station centroid'!$B$2:$B$51,0))-INDEX('Zone centroid'!$E$2:$E$169,MATCH($A35,'Zone centroid'!$C$2:$C$169,0)))^2)</f>
        <v>83712.637101281784</v>
      </c>
      <c r="AG35">
        <f>SQRT((INDEX('Station centroid'!$E$2:$E$51,MATCH(AG$1,'Station centroid'!$B$2:$B$51,0))-INDEX('Zone centroid'!$D$2:$D$169,MATCH($A35,'Zone centroid'!$C$2:$C$169,0)))^2+(INDEX('Station centroid'!$F$2:$F$51,MATCH(AG$1,'Station centroid'!$B$2:$B$51,0))-INDEX('Zone centroid'!$E$2:$E$169,MATCH($A35,'Zone centroid'!$C$2:$C$169,0)))^2)</f>
        <v>59706.64001519177</v>
      </c>
      <c r="AH35">
        <f>SQRT((INDEX('Station centroid'!$E$2:$E$51,MATCH(AH$1,'Station centroid'!$B$2:$B$51,0))-INDEX('Zone centroid'!$D$2:$D$169,MATCH($A35,'Zone centroid'!$C$2:$C$169,0)))^2+(INDEX('Station centroid'!$F$2:$F$51,MATCH(AH$1,'Station centroid'!$B$2:$B$51,0))-INDEX('Zone centroid'!$E$2:$E$169,MATCH($A35,'Zone centroid'!$C$2:$C$169,0)))^2)</f>
        <v>114663.79854307986</v>
      </c>
      <c r="AI35">
        <f>SQRT((INDEX('Station centroid'!$E$2:$E$51,MATCH(AI$1,'Station centroid'!$B$2:$B$51,0))-INDEX('Zone centroid'!$D$2:$D$169,MATCH($A35,'Zone centroid'!$C$2:$C$169,0)))^2+(INDEX('Station centroid'!$F$2:$F$51,MATCH(AI$1,'Station centroid'!$B$2:$B$51,0))-INDEX('Zone centroid'!$E$2:$E$169,MATCH($A35,'Zone centroid'!$C$2:$C$169,0)))^2)</f>
        <v>64431.437899852077</v>
      </c>
      <c r="AJ35">
        <f>SQRT((INDEX('Station centroid'!$E$2:$E$51,MATCH(AJ$1,'Station centroid'!$B$2:$B$51,0))-INDEX('Zone centroid'!$D$2:$D$169,MATCH($A35,'Zone centroid'!$C$2:$C$169,0)))^2+(INDEX('Station centroid'!$F$2:$F$51,MATCH(AJ$1,'Station centroid'!$B$2:$B$51,0))-INDEX('Zone centroid'!$E$2:$E$169,MATCH($A35,'Zone centroid'!$C$2:$C$169,0)))^2)</f>
        <v>61668.012225043356</v>
      </c>
      <c r="AK35">
        <f>SQRT((INDEX('Station centroid'!$E$2:$E$51,MATCH(AK$1,'Station centroid'!$B$2:$B$51,0))-INDEX('Zone centroid'!$D$2:$D$169,MATCH($A35,'Zone centroid'!$C$2:$C$169,0)))^2+(INDEX('Station centroid'!$F$2:$F$51,MATCH(AK$1,'Station centroid'!$B$2:$B$51,0))-INDEX('Zone centroid'!$E$2:$E$169,MATCH($A35,'Zone centroid'!$C$2:$C$169,0)))^2)</f>
        <v>64453.009990418577</v>
      </c>
      <c r="AL35">
        <f>SQRT((INDEX('Station centroid'!$E$2:$E$51,MATCH(AL$1,'Station centroid'!$B$2:$B$51,0))-INDEX('Zone centroid'!$D$2:$D$169,MATCH($A35,'Zone centroid'!$C$2:$C$169,0)))^2+(INDEX('Station centroid'!$F$2:$F$51,MATCH(AL$1,'Station centroid'!$B$2:$B$51,0))-INDEX('Zone centroid'!$E$2:$E$169,MATCH($A35,'Zone centroid'!$C$2:$C$169,0)))^2)</f>
        <v>33427.809685146865</v>
      </c>
      <c r="AM35">
        <f>SQRT((INDEX('Station centroid'!$E$2:$E$51,MATCH(AM$1,'Station centroid'!$B$2:$B$51,0))-INDEX('Zone centroid'!$D$2:$D$169,MATCH($A35,'Zone centroid'!$C$2:$C$169,0)))^2+(INDEX('Station centroid'!$F$2:$F$51,MATCH(AM$1,'Station centroid'!$B$2:$B$51,0))-INDEX('Zone centroid'!$E$2:$E$169,MATCH($A35,'Zone centroid'!$C$2:$C$169,0)))^2)</f>
        <v>82316.21865367789</v>
      </c>
      <c r="AN35">
        <f>SQRT((INDEX('Station centroid'!$E$2:$E$51,MATCH(AN$1,'Station centroid'!$B$2:$B$51,0))-INDEX('Zone centroid'!$D$2:$D$169,MATCH($A35,'Zone centroid'!$C$2:$C$169,0)))^2+(INDEX('Station centroid'!$F$2:$F$51,MATCH(AN$1,'Station centroid'!$B$2:$B$51,0))-INDEX('Zone centroid'!$E$2:$E$169,MATCH($A35,'Zone centroid'!$C$2:$C$169,0)))^2)</f>
        <v>48224.174958197022</v>
      </c>
      <c r="AO35">
        <f>SQRT((INDEX('Station centroid'!$E$2:$E$51,MATCH(AO$1,'Station centroid'!$B$2:$B$51,0))-INDEX('Zone centroid'!$D$2:$D$169,MATCH($A35,'Zone centroid'!$C$2:$C$169,0)))^2+(INDEX('Station centroid'!$F$2:$F$51,MATCH(AO$1,'Station centroid'!$B$2:$B$51,0))-INDEX('Zone centroid'!$E$2:$E$169,MATCH($A35,'Zone centroid'!$C$2:$C$169,0)))^2)</f>
        <v>46758.056814596159</v>
      </c>
      <c r="AP35">
        <f>SQRT((INDEX('Station centroid'!$E$2:$E$51,MATCH(AP$1,'Station centroid'!$B$2:$B$51,0))-INDEX('Zone centroid'!$D$2:$D$169,MATCH($A35,'Zone centroid'!$C$2:$C$169,0)))^2+(INDEX('Station centroid'!$F$2:$F$51,MATCH(AP$1,'Station centroid'!$B$2:$B$51,0))-INDEX('Zone centroid'!$E$2:$E$169,MATCH($A35,'Zone centroid'!$C$2:$C$169,0)))^2)</f>
        <v>50244.930900166422</v>
      </c>
      <c r="AQ35">
        <f>SQRT((INDEX('Station centroid'!$E$2:$E$51,MATCH(AQ$1,'Station centroid'!$B$2:$B$51,0))-INDEX('Zone centroid'!$D$2:$D$169,MATCH($A35,'Zone centroid'!$C$2:$C$169,0)))^2+(INDEX('Station centroid'!$F$2:$F$51,MATCH(AQ$1,'Station centroid'!$B$2:$B$51,0))-INDEX('Zone centroid'!$E$2:$E$169,MATCH($A35,'Zone centroid'!$C$2:$C$169,0)))^2)</f>
        <v>58696.548537407201</v>
      </c>
      <c r="AR35">
        <f>SQRT((INDEX('Station centroid'!$E$2:$E$51,MATCH(AR$1,'Station centroid'!$B$2:$B$51,0))-INDEX('Zone centroid'!$D$2:$D$169,MATCH($A35,'Zone centroid'!$C$2:$C$169,0)))^2+(INDEX('Station centroid'!$F$2:$F$51,MATCH(AR$1,'Station centroid'!$B$2:$B$51,0))-INDEX('Zone centroid'!$E$2:$E$169,MATCH($A35,'Zone centroid'!$C$2:$C$169,0)))^2)</f>
        <v>37547.536844405644</v>
      </c>
      <c r="AS35">
        <f>SQRT((INDEX('Station centroid'!$E$2:$E$51,MATCH(AS$1,'Station centroid'!$B$2:$B$51,0))-INDEX('Zone centroid'!$D$2:$D$169,MATCH($A35,'Zone centroid'!$C$2:$C$169,0)))^2+(INDEX('Station centroid'!$F$2:$F$51,MATCH(AS$1,'Station centroid'!$B$2:$B$51,0))-INDEX('Zone centroid'!$E$2:$E$169,MATCH($A35,'Zone centroid'!$C$2:$C$169,0)))^2)</f>
        <v>126689.26588562626</v>
      </c>
      <c r="AT35">
        <f>SQRT((INDEX('Station centroid'!$E$2:$E$51,MATCH(AT$1,'Station centroid'!$B$2:$B$51,0))-INDEX('Zone centroid'!$D$2:$D$169,MATCH($A35,'Zone centroid'!$C$2:$C$169,0)))^2+(INDEX('Station centroid'!$F$2:$F$51,MATCH(AT$1,'Station centroid'!$B$2:$B$51,0))-INDEX('Zone centroid'!$E$2:$E$169,MATCH($A35,'Zone centroid'!$C$2:$C$169,0)))^2)</f>
        <v>107714.69719403243</v>
      </c>
      <c r="AU35">
        <f>SQRT((INDEX('Station centroid'!$E$2:$E$51,MATCH(AU$1,'Station centroid'!$B$2:$B$51,0))-INDEX('Zone centroid'!$D$2:$D$169,MATCH($A35,'Zone centroid'!$C$2:$C$169,0)))^2+(INDEX('Station centroid'!$F$2:$F$51,MATCH(AU$1,'Station centroid'!$B$2:$B$51,0))-INDEX('Zone centroid'!$E$2:$E$169,MATCH($A35,'Zone centroid'!$C$2:$C$169,0)))^2)</f>
        <v>3425.3828420338564</v>
      </c>
      <c r="AV35">
        <f>SQRT((INDEX('Station centroid'!$E$2:$E$51,MATCH(AV$1,'Station centroid'!$B$2:$B$51,0))-INDEX('Zone centroid'!$D$2:$D$169,MATCH($A35,'Zone centroid'!$C$2:$C$169,0)))^2+(INDEX('Station centroid'!$F$2:$F$51,MATCH(AV$1,'Station centroid'!$B$2:$B$51,0))-INDEX('Zone centroid'!$E$2:$E$169,MATCH($A35,'Zone centroid'!$C$2:$C$169,0)))^2)</f>
        <v>11347.632307842881</v>
      </c>
      <c r="AW35">
        <f>SQRT((INDEX('Station centroid'!$E$2:$E$51,MATCH(AW$1,'Station centroid'!$B$2:$B$51,0))-INDEX('Zone centroid'!$D$2:$D$169,MATCH($A35,'Zone centroid'!$C$2:$C$169,0)))^2+(INDEX('Station centroid'!$F$2:$F$51,MATCH(AW$1,'Station centroid'!$B$2:$B$51,0))-INDEX('Zone centroid'!$E$2:$E$169,MATCH($A35,'Zone centroid'!$C$2:$C$169,0)))^2)</f>
        <v>18996.440081541572</v>
      </c>
      <c r="AX35">
        <f>SQRT((INDEX('Station centroid'!$E$2:$E$51,MATCH(AX$1,'Station centroid'!$B$2:$B$51,0))-INDEX('Zone centroid'!$D$2:$D$169,MATCH($A35,'Zone centroid'!$C$2:$C$169,0)))^2+(INDEX('Station centroid'!$F$2:$F$51,MATCH(AX$1,'Station centroid'!$B$2:$B$51,0))-INDEX('Zone centroid'!$E$2:$E$169,MATCH($A35,'Zone centroid'!$C$2:$C$169,0)))^2)</f>
        <v>35056.23814936939</v>
      </c>
      <c r="AY35">
        <f>SQRT((INDEX('Station centroid'!$E$2:$E$51,MATCH(AY$1,'Station centroid'!$B$2:$B$51,0))-INDEX('Zone centroid'!$D$2:$D$169,MATCH($A35,'Zone centroid'!$C$2:$C$169,0)))^2+(INDEX('Station centroid'!$F$2:$F$51,MATCH(AY$1,'Station centroid'!$B$2:$B$51,0))-INDEX('Zone centroid'!$E$2:$E$169,MATCH($A35,'Zone centroid'!$C$2:$C$169,0)))^2)</f>
        <v>650447.77607122308</v>
      </c>
    </row>
    <row r="36" spans="1:51" x14ac:dyDescent="0.3">
      <c r="A36">
        <v>543</v>
      </c>
      <c r="B36">
        <f>SQRT((INDEX('Station centroid'!$E$2:$E$51,MATCH(B$1,'Station centroid'!$B$2:$B$51,0))-INDEX('Zone centroid'!$D$2:$D$169,MATCH($A36,'Zone centroid'!$C$2:$C$169,0)))^2+(INDEX('Station centroid'!$F$2:$F$51,MATCH(B$1,'Station centroid'!$B$2:$B$51,0))-INDEX('Zone centroid'!$E$2:$E$169,MATCH($A36,'Zone centroid'!$C$2:$C$169,0)))^2)</f>
        <v>59815.164903998178</v>
      </c>
      <c r="C36">
        <f>SQRT((INDEX('Station centroid'!$E$2:$E$51,MATCH(C$1,'Station centroid'!$B$2:$B$51,0))-INDEX('Zone centroid'!$D$2:$D$169,MATCH($A36,'Zone centroid'!$C$2:$C$169,0)))^2+(INDEX('Station centroid'!$F$2:$F$51,MATCH(C$1,'Station centroid'!$B$2:$B$51,0))-INDEX('Zone centroid'!$E$2:$E$169,MATCH($A36,'Zone centroid'!$C$2:$C$169,0)))^2)</f>
        <v>92875.223490418575</v>
      </c>
      <c r="D36">
        <f>SQRT((INDEX('Station centroid'!$E$2:$E$51,MATCH(D$1,'Station centroid'!$B$2:$B$51,0))-INDEX('Zone centroid'!$D$2:$D$169,MATCH($A36,'Zone centroid'!$C$2:$C$169,0)))^2+(INDEX('Station centroid'!$F$2:$F$51,MATCH(D$1,'Station centroid'!$B$2:$B$51,0))-INDEX('Zone centroid'!$E$2:$E$169,MATCH($A36,'Zone centroid'!$C$2:$C$169,0)))^2)</f>
        <v>144023.96719456973</v>
      </c>
      <c r="E36">
        <f>SQRT((INDEX('Station centroid'!$E$2:$E$51,MATCH(E$1,'Station centroid'!$B$2:$B$51,0))-INDEX('Zone centroid'!$D$2:$D$169,MATCH($A36,'Zone centroid'!$C$2:$C$169,0)))^2+(INDEX('Station centroid'!$F$2:$F$51,MATCH(E$1,'Station centroid'!$B$2:$B$51,0))-INDEX('Zone centroid'!$E$2:$E$169,MATCH($A36,'Zone centroid'!$C$2:$C$169,0)))^2)</f>
        <v>68670.594974118299</v>
      </c>
      <c r="F36">
        <f>SQRT((INDEX('Station centroid'!$E$2:$E$51,MATCH(F$1,'Station centroid'!$B$2:$B$51,0))-INDEX('Zone centroid'!$D$2:$D$169,MATCH($A36,'Zone centroid'!$C$2:$C$169,0)))^2+(INDEX('Station centroid'!$F$2:$F$51,MATCH(F$1,'Station centroid'!$B$2:$B$51,0))-INDEX('Zone centroid'!$E$2:$E$169,MATCH($A36,'Zone centroid'!$C$2:$C$169,0)))^2)</f>
        <v>63326.281499576493</v>
      </c>
      <c r="G36">
        <f>SQRT((INDEX('Station centroid'!$E$2:$E$51,MATCH(G$1,'Station centroid'!$B$2:$B$51,0))-INDEX('Zone centroid'!$D$2:$D$169,MATCH($A36,'Zone centroid'!$C$2:$C$169,0)))^2+(INDEX('Station centroid'!$F$2:$F$51,MATCH(G$1,'Station centroid'!$B$2:$B$51,0))-INDEX('Zone centroid'!$E$2:$E$169,MATCH($A36,'Zone centroid'!$C$2:$C$169,0)))^2)</f>
        <v>650955.9323733059</v>
      </c>
      <c r="H36">
        <f>SQRT((INDEX('Station centroid'!$E$2:$E$51,MATCH(H$1,'Station centroid'!$B$2:$B$51,0))-INDEX('Zone centroid'!$D$2:$D$169,MATCH($A36,'Zone centroid'!$C$2:$C$169,0)))^2+(INDEX('Station centroid'!$F$2:$F$51,MATCH(H$1,'Station centroid'!$B$2:$B$51,0))-INDEX('Zone centroid'!$E$2:$E$169,MATCH($A36,'Zone centroid'!$C$2:$C$169,0)))^2)</f>
        <v>44149.973754524493</v>
      </c>
      <c r="I36">
        <f>SQRT((INDEX('Station centroid'!$E$2:$E$51,MATCH(I$1,'Station centroid'!$B$2:$B$51,0))-INDEX('Zone centroid'!$D$2:$D$169,MATCH($A36,'Zone centroid'!$C$2:$C$169,0)))^2+(INDEX('Station centroid'!$F$2:$F$51,MATCH(I$1,'Station centroid'!$B$2:$B$51,0))-INDEX('Zone centroid'!$E$2:$E$169,MATCH($A36,'Zone centroid'!$C$2:$C$169,0)))^2)</f>
        <v>43809.305526037475</v>
      </c>
      <c r="J36">
        <f>SQRT((INDEX('Station centroid'!$E$2:$E$51,MATCH(J$1,'Station centroid'!$B$2:$B$51,0))-INDEX('Zone centroid'!$D$2:$D$169,MATCH($A36,'Zone centroid'!$C$2:$C$169,0)))^2+(INDEX('Station centroid'!$F$2:$F$51,MATCH(J$1,'Station centroid'!$B$2:$B$51,0))-INDEX('Zone centroid'!$E$2:$E$169,MATCH($A36,'Zone centroid'!$C$2:$C$169,0)))^2)</f>
        <v>650955.9323733059</v>
      </c>
      <c r="K36">
        <f>SQRT((INDEX('Station centroid'!$E$2:$E$51,MATCH(K$1,'Station centroid'!$B$2:$B$51,0))-INDEX('Zone centroid'!$D$2:$D$169,MATCH($A36,'Zone centroid'!$C$2:$C$169,0)))^2+(INDEX('Station centroid'!$F$2:$F$51,MATCH(K$1,'Station centroid'!$B$2:$B$51,0))-INDEX('Zone centroid'!$E$2:$E$169,MATCH($A36,'Zone centroid'!$C$2:$C$169,0)))^2)</f>
        <v>87414.779810417065</v>
      </c>
      <c r="L36">
        <f>SQRT((INDEX('Station centroid'!$E$2:$E$51,MATCH(L$1,'Station centroid'!$B$2:$B$51,0))-INDEX('Zone centroid'!$D$2:$D$169,MATCH($A36,'Zone centroid'!$C$2:$C$169,0)))^2+(INDEX('Station centroid'!$F$2:$F$51,MATCH(L$1,'Station centroid'!$B$2:$B$51,0))-INDEX('Zone centroid'!$E$2:$E$169,MATCH($A36,'Zone centroid'!$C$2:$C$169,0)))^2)</f>
        <v>47836.14565227845</v>
      </c>
      <c r="M36">
        <f>SQRT((INDEX('Station centroid'!$E$2:$E$51,MATCH(M$1,'Station centroid'!$B$2:$B$51,0))-INDEX('Zone centroid'!$D$2:$D$169,MATCH($A36,'Zone centroid'!$C$2:$C$169,0)))^2+(INDEX('Station centroid'!$F$2:$F$51,MATCH(M$1,'Station centroid'!$B$2:$B$51,0))-INDEX('Zone centroid'!$E$2:$E$169,MATCH($A36,'Zone centroid'!$C$2:$C$169,0)))^2)</f>
        <v>50377.03768791692</v>
      </c>
      <c r="N36">
        <f>SQRT((INDEX('Station centroid'!$E$2:$E$51,MATCH(N$1,'Station centroid'!$B$2:$B$51,0))-INDEX('Zone centroid'!$D$2:$D$169,MATCH($A36,'Zone centroid'!$C$2:$C$169,0)))^2+(INDEX('Station centroid'!$F$2:$F$51,MATCH(N$1,'Station centroid'!$B$2:$B$51,0))-INDEX('Zone centroid'!$E$2:$E$169,MATCH($A36,'Zone centroid'!$C$2:$C$169,0)))^2)</f>
        <v>67194.521067658497</v>
      </c>
      <c r="O36">
        <f>SQRT((INDEX('Station centroid'!$E$2:$E$51,MATCH(O$1,'Station centroid'!$B$2:$B$51,0))-INDEX('Zone centroid'!$D$2:$D$169,MATCH($A36,'Zone centroid'!$C$2:$C$169,0)))^2+(INDEX('Station centroid'!$F$2:$F$51,MATCH(O$1,'Station centroid'!$B$2:$B$51,0))-INDEX('Zone centroid'!$E$2:$E$169,MATCH($A36,'Zone centroid'!$C$2:$C$169,0)))^2)</f>
        <v>91411.746096511022</v>
      </c>
      <c r="P36">
        <f>SQRT((INDEX('Station centroid'!$E$2:$E$51,MATCH(P$1,'Station centroid'!$B$2:$B$51,0))-INDEX('Zone centroid'!$D$2:$D$169,MATCH($A36,'Zone centroid'!$C$2:$C$169,0)))^2+(INDEX('Station centroid'!$F$2:$F$51,MATCH(P$1,'Station centroid'!$B$2:$B$51,0))-INDEX('Zone centroid'!$E$2:$E$169,MATCH($A36,'Zone centroid'!$C$2:$C$169,0)))^2)</f>
        <v>93710.405499091721</v>
      </c>
      <c r="Q36">
        <f>SQRT((INDEX('Station centroid'!$E$2:$E$51,MATCH(Q$1,'Station centroid'!$B$2:$B$51,0))-INDEX('Zone centroid'!$D$2:$D$169,MATCH($A36,'Zone centroid'!$C$2:$C$169,0)))^2+(INDEX('Station centroid'!$F$2:$F$51,MATCH(Q$1,'Station centroid'!$B$2:$B$51,0))-INDEX('Zone centroid'!$E$2:$E$169,MATCH($A36,'Zone centroid'!$C$2:$C$169,0)))^2)</f>
        <v>78197.673926431497</v>
      </c>
      <c r="R36">
        <f>SQRT((INDEX('Station centroid'!$E$2:$E$51,MATCH(R$1,'Station centroid'!$B$2:$B$51,0))-INDEX('Zone centroid'!$D$2:$D$169,MATCH($A36,'Zone centroid'!$C$2:$C$169,0)))^2+(INDEX('Station centroid'!$F$2:$F$51,MATCH(R$1,'Station centroid'!$B$2:$B$51,0))-INDEX('Zone centroid'!$E$2:$E$169,MATCH($A36,'Zone centroid'!$C$2:$C$169,0)))^2)</f>
        <v>75183.430346028355</v>
      </c>
      <c r="S36">
        <f>SQRT((INDEX('Station centroid'!$E$2:$E$51,MATCH(S$1,'Station centroid'!$B$2:$B$51,0))-INDEX('Zone centroid'!$D$2:$D$169,MATCH($A36,'Zone centroid'!$C$2:$C$169,0)))^2+(INDEX('Station centroid'!$F$2:$F$51,MATCH(S$1,'Station centroid'!$B$2:$B$51,0))-INDEX('Zone centroid'!$E$2:$E$169,MATCH($A36,'Zone centroid'!$C$2:$C$169,0)))^2)</f>
        <v>71924.631771500979</v>
      </c>
      <c r="T36">
        <f>SQRT((INDEX('Station centroid'!$E$2:$E$51,MATCH(T$1,'Station centroid'!$B$2:$B$51,0))-INDEX('Zone centroid'!$D$2:$D$169,MATCH($A36,'Zone centroid'!$C$2:$C$169,0)))^2+(INDEX('Station centroid'!$F$2:$F$51,MATCH(T$1,'Station centroid'!$B$2:$B$51,0))-INDEX('Zone centroid'!$E$2:$E$169,MATCH($A36,'Zone centroid'!$C$2:$C$169,0)))^2)</f>
        <v>64674.778057567361</v>
      </c>
      <c r="U36">
        <f>SQRT((INDEX('Station centroid'!$E$2:$E$51,MATCH(U$1,'Station centroid'!$B$2:$B$51,0))-INDEX('Zone centroid'!$D$2:$D$169,MATCH($A36,'Zone centroid'!$C$2:$C$169,0)))^2+(INDEX('Station centroid'!$F$2:$F$51,MATCH(U$1,'Station centroid'!$B$2:$B$51,0))-INDEX('Zone centroid'!$E$2:$E$169,MATCH($A36,'Zone centroid'!$C$2:$C$169,0)))^2)</f>
        <v>62938.225301055281</v>
      </c>
      <c r="V36">
        <f>SQRT((INDEX('Station centroid'!$E$2:$E$51,MATCH(V$1,'Station centroid'!$B$2:$B$51,0))-INDEX('Zone centroid'!$D$2:$D$169,MATCH($A36,'Zone centroid'!$C$2:$C$169,0)))^2+(INDEX('Station centroid'!$F$2:$F$51,MATCH(V$1,'Station centroid'!$B$2:$B$51,0))-INDEX('Zone centroid'!$E$2:$E$169,MATCH($A36,'Zone centroid'!$C$2:$C$169,0)))^2)</f>
        <v>59135.949913747936</v>
      </c>
      <c r="W36">
        <f>SQRT((INDEX('Station centroid'!$E$2:$E$51,MATCH(W$1,'Station centroid'!$B$2:$B$51,0))-INDEX('Zone centroid'!$D$2:$D$169,MATCH($A36,'Zone centroid'!$C$2:$C$169,0)))^2+(INDEX('Station centroid'!$F$2:$F$51,MATCH(W$1,'Station centroid'!$B$2:$B$51,0))-INDEX('Zone centroid'!$E$2:$E$169,MATCH($A36,'Zone centroid'!$C$2:$C$169,0)))^2)</f>
        <v>74742.261662596269</v>
      </c>
      <c r="X36">
        <f>SQRT((INDEX('Station centroid'!$E$2:$E$51,MATCH(X$1,'Station centroid'!$B$2:$B$51,0))-INDEX('Zone centroid'!$D$2:$D$169,MATCH($A36,'Zone centroid'!$C$2:$C$169,0)))^2+(INDEX('Station centroid'!$F$2:$F$51,MATCH(X$1,'Station centroid'!$B$2:$B$51,0))-INDEX('Zone centroid'!$E$2:$E$169,MATCH($A36,'Zone centroid'!$C$2:$C$169,0)))^2)</f>
        <v>56356.76819036463</v>
      </c>
      <c r="Y36">
        <f>SQRT((INDEX('Station centroid'!$E$2:$E$51,MATCH(Y$1,'Station centroid'!$B$2:$B$51,0))-INDEX('Zone centroid'!$D$2:$D$169,MATCH($A36,'Zone centroid'!$C$2:$C$169,0)))^2+(INDEX('Station centroid'!$F$2:$F$51,MATCH(Y$1,'Station centroid'!$B$2:$B$51,0))-INDEX('Zone centroid'!$E$2:$E$169,MATCH($A36,'Zone centroid'!$C$2:$C$169,0)))^2)</f>
        <v>54353.745497159682</v>
      </c>
      <c r="Z36">
        <f>SQRT((INDEX('Station centroid'!$E$2:$E$51,MATCH(Z$1,'Station centroid'!$B$2:$B$51,0))-INDEX('Zone centroid'!$D$2:$D$169,MATCH($A36,'Zone centroid'!$C$2:$C$169,0)))^2+(INDEX('Station centroid'!$F$2:$F$51,MATCH(Z$1,'Station centroid'!$B$2:$B$51,0))-INDEX('Zone centroid'!$E$2:$E$169,MATCH($A36,'Zone centroid'!$C$2:$C$169,0)))^2)</f>
        <v>37099.57880124919</v>
      </c>
      <c r="AA36">
        <f>SQRT((INDEX('Station centroid'!$E$2:$E$51,MATCH(AA$1,'Station centroid'!$B$2:$B$51,0))-INDEX('Zone centroid'!$D$2:$D$169,MATCH($A36,'Zone centroid'!$C$2:$C$169,0)))^2+(INDEX('Station centroid'!$F$2:$F$51,MATCH(AA$1,'Station centroid'!$B$2:$B$51,0))-INDEX('Zone centroid'!$E$2:$E$169,MATCH($A36,'Zone centroid'!$C$2:$C$169,0)))^2)</f>
        <v>67700.60969633286</v>
      </c>
      <c r="AB36">
        <f>SQRT((INDEX('Station centroid'!$E$2:$E$51,MATCH(AB$1,'Station centroid'!$B$2:$B$51,0))-INDEX('Zone centroid'!$D$2:$D$169,MATCH($A36,'Zone centroid'!$C$2:$C$169,0)))^2+(INDEX('Station centroid'!$F$2:$F$51,MATCH(AB$1,'Station centroid'!$B$2:$B$51,0))-INDEX('Zone centroid'!$E$2:$E$169,MATCH($A36,'Zone centroid'!$C$2:$C$169,0)))^2)</f>
        <v>650955.9323733059</v>
      </c>
      <c r="AC36">
        <f>SQRT((INDEX('Station centroid'!$E$2:$E$51,MATCH(AC$1,'Station centroid'!$B$2:$B$51,0))-INDEX('Zone centroid'!$D$2:$D$169,MATCH($A36,'Zone centroid'!$C$2:$C$169,0)))^2+(INDEX('Station centroid'!$F$2:$F$51,MATCH(AC$1,'Station centroid'!$B$2:$B$51,0))-INDEX('Zone centroid'!$E$2:$E$169,MATCH($A36,'Zone centroid'!$C$2:$C$169,0)))^2)</f>
        <v>52436.474944687106</v>
      </c>
      <c r="AD36">
        <f>SQRT((INDEX('Station centroid'!$E$2:$E$51,MATCH(AD$1,'Station centroid'!$B$2:$B$51,0))-INDEX('Zone centroid'!$D$2:$D$169,MATCH($A36,'Zone centroid'!$C$2:$C$169,0)))^2+(INDEX('Station centroid'!$F$2:$F$51,MATCH(AD$1,'Station centroid'!$B$2:$B$51,0))-INDEX('Zone centroid'!$E$2:$E$169,MATCH($A36,'Zone centroid'!$C$2:$C$169,0)))^2)</f>
        <v>140360.71296421409</v>
      </c>
      <c r="AE36">
        <f>SQRT((INDEX('Station centroid'!$E$2:$E$51,MATCH(AE$1,'Station centroid'!$B$2:$B$51,0))-INDEX('Zone centroid'!$D$2:$D$169,MATCH($A36,'Zone centroid'!$C$2:$C$169,0)))^2+(INDEX('Station centroid'!$F$2:$F$51,MATCH(AE$1,'Station centroid'!$B$2:$B$51,0))-INDEX('Zone centroid'!$E$2:$E$169,MATCH($A36,'Zone centroid'!$C$2:$C$169,0)))^2)</f>
        <v>86102.932244119336</v>
      </c>
      <c r="AF36">
        <f>SQRT((INDEX('Station centroid'!$E$2:$E$51,MATCH(AF$1,'Station centroid'!$B$2:$B$51,0))-INDEX('Zone centroid'!$D$2:$D$169,MATCH($A36,'Zone centroid'!$C$2:$C$169,0)))^2+(INDEX('Station centroid'!$F$2:$F$51,MATCH(AF$1,'Station centroid'!$B$2:$B$51,0))-INDEX('Zone centroid'!$E$2:$E$169,MATCH($A36,'Zone centroid'!$C$2:$C$169,0)))^2)</f>
        <v>83517.616744558138</v>
      </c>
      <c r="AG36">
        <f>SQRT((INDEX('Station centroid'!$E$2:$E$51,MATCH(AG$1,'Station centroid'!$B$2:$B$51,0))-INDEX('Zone centroid'!$D$2:$D$169,MATCH($A36,'Zone centroid'!$C$2:$C$169,0)))^2+(INDEX('Station centroid'!$F$2:$F$51,MATCH(AG$1,'Station centroid'!$B$2:$B$51,0))-INDEX('Zone centroid'!$E$2:$E$169,MATCH($A36,'Zone centroid'!$C$2:$C$169,0)))^2)</f>
        <v>59251.048748724264</v>
      </c>
      <c r="AH36">
        <f>SQRT((INDEX('Station centroid'!$E$2:$E$51,MATCH(AH$1,'Station centroid'!$B$2:$B$51,0))-INDEX('Zone centroid'!$D$2:$D$169,MATCH($A36,'Zone centroid'!$C$2:$C$169,0)))^2+(INDEX('Station centroid'!$F$2:$F$51,MATCH(AH$1,'Station centroid'!$B$2:$B$51,0))-INDEX('Zone centroid'!$E$2:$E$169,MATCH($A36,'Zone centroid'!$C$2:$C$169,0)))^2)</f>
        <v>115092.8455938422</v>
      </c>
      <c r="AI36">
        <f>SQRT((INDEX('Station centroid'!$E$2:$E$51,MATCH(AI$1,'Station centroid'!$B$2:$B$51,0))-INDEX('Zone centroid'!$D$2:$D$169,MATCH($A36,'Zone centroid'!$C$2:$C$169,0)))^2+(INDEX('Station centroid'!$F$2:$F$51,MATCH(AI$1,'Station centroid'!$B$2:$B$51,0))-INDEX('Zone centroid'!$E$2:$E$169,MATCH($A36,'Zone centroid'!$C$2:$C$169,0)))^2)</f>
        <v>64075.333361930265</v>
      </c>
      <c r="AJ36">
        <f>SQRT((INDEX('Station centroid'!$E$2:$E$51,MATCH(AJ$1,'Station centroid'!$B$2:$B$51,0))-INDEX('Zone centroid'!$D$2:$D$169,MATCH($A36,'Zone centroid'!$C$2:$C$169,0)))^2+(INDEX('Station centroid'!$F$2:$F$51,MATCH(AJ$1,'Station centroid'!$B$2:$B$51,0))-INDEX('Zone centroid'!$E$2:$E$169,MATCH($A36,'Zone centroid'!$C$2:$C$169,0)))^2)</f>
        <v>61247.945735576279</v>
      </c>
      <c r="AK36">
        <f>SQRT((INDEX('Station centroid'!$E$2:$E$51,MATCH(AK$1,'Station centroid'!$B$2:$B$51,0))-INDEX('Zone centroid'!$D$2:$D$169,MATCH($A36,'Zone centroid'!$C$2:$C$169,0)))^2+(INDEX('Station centroid'!$F$2:$F$51,MATCH(AK$1,'Station centroid'!$B$2:$B$51,0))-INDEX('Zone centroid'!$E$2:$E$169,MATCH($A36,'Zone centroid'!$C$2:$C$169,0)))^2)</f>
        <v>64177.278582571547</v>
      </c>
      <c r="AL36">
        <f>SQRT((INDEX('Station centroid'!$E$2:$E$51,MATCH(AL$1,'Station centroid'!$B$2:$B$51,0))-INDEX('Zone centroid'!$D$2:$D$169,MATCH($A36,'Zone centroid'!$C$2:$C$169,0)))^2+(INDEX('Station centroid'!$F$2:$F$51,MATCH(AL$1,'Station centroid'!$B$2:$B$51,0))-INDEX('Zone centroid'!$E$2:$E$169,MATCH($A36,'Zone centroid'!$C$2:$C$169,0)))^2)</f>
        <v>33977.056025888975</v>
      </c>
      <c r="AM36">
        <f>SQRT((INDEX('Station centroid'!$E$2:$E$51,MATCH(AM$1,'Station centroid'!$B$2:$B$51,0))-INDEX('Zone centroid'!$D$2:$D$169,MATCH($A36,'Zone centroid'!$C$2:$C$169,0)))^2+(INDEX('Station centroid'!$F$2:$F$51,MATCH(AM$1,'Station centroid'!$B$2:$B$51,0))-INDEX('Zone centroid'!$E$2:$E$169,MATCH($A36,'Zone centroid'!$C$2:$C$169,0)))^2)</f>
        <v>82080.038639855105</v>
      </c>
      <c r="AN36">
        <f>SQRT((INDEX('Station centroid'!$E$2:$E$51,MATCH(AN$1,'Station centroid'!$B$2:$B$51,0))-INDEX('Zone centroid'!$D$2:$D$169,MATCH($A36,'Zone centroid'!$C$2:$C$169,0)))^2+(INDEX('Station centroid'!$F$2:$F$51,MATCH(AN$1,'Station centroid'!$B$2:$B$51,0))-INDEX('Zone centroid'!$E$2:$E$169,MATCH($A36,'Zone centroid'!$C$2:$C$169,0)))^2)</f>
        <v>48267.212500400281</v>
      </c>
      <c r="AO36">
        <f>SQRT((INDEX('Station centroid'!$E$2:$E$51,MATCH(AO$1,'Station centroid'!$B$2:$B$51,0))-INDEX('Zone centroid'!$D$2:$D$169,MATCH($A36,'Zone centroid'!$C$2:$C$169,0)))^2+(INDEX('Station centroid'!$F$2:$F$51,MATCH(AO$1,'Station centroid'!$B$2:$B$51,0))-INDEX('Zone centroid'!$E$2:$E$169,MATCH($A36,'Zone centroid'!$C$2:$C$169,0)))^2)</f>
        <v>46850.369616866446</v>
      </c>
      <c r="AP36">
        <f>SQRT((INDEX('Station centroid'!$E$2:$E$51,MATCH(AP$1,'Station centroid'!$B$2:$B$51,0))-INDEX('Zone centroid'!$D$2:$D$169,MATCH($A36,'Zone centroid'!$C$2:$C$169,0)))^2+(INDEX('Station centroid'!$F$2:$F$51,MATCH(AP$1,'Station centroid'!$B$2:$B$51,0))-INDEX('Zone centroid'!$E$2:$E$169,MATCH($A36,'Zone centroid'!$C$2:$C$169,0)))^2)</f>
        <v>50169.434064602508</v>
      </c>
      <c r="AQ36">
        <f>SQRT((INDEX('Station centroid'!$E$2:$E$51,MATCH(AQ$1,'Station centroid'!$B$2:$B$51,0))-INDEX('Zone centroid'!$D$2:$D$169,MATCH($A36,'Zone centroid'!$C$2:$C$169,0)))^2+(INDEX('Station centroid'!$F$2:$F$51,MATCH(AQ$1,'Station centroid'!$B$2:$B$51,0))-INDEX('Zone centroid'!$E$2:$E$169,MATCH($A36,'Zone centroid'!$C$2:$C$169,0)))^2)</f>
        <v>59212.215620462972</v>
      </c>
      <c r="AR36">
        <f>SQRT((INDEX('Station centroid'!$E$2:$E$51,MATCH(AR$1,'Station centroid'!$B$2:$B$51,0))-INDEX('Zone centroid'!$D$2:$D$169,MATCH($A36,'Zone centroid'!$C$2:$C$169,0)))^2+(INDEX('Station centroid'!$F$2:$F$51,MATCH(AR$1,'Station centroid'!$B$2:$B$51,0))-INDEX('Zone centroid'!$E$2:$E$169,MATCH($A36,'Zone centroid'!$C$2:$C$169,0)))^2)</f>
        <v>38003.407898266167</v>
      </c>
      <c r="AS36">
        <f>SQRT((INDEX('Station centroid'!$E$2:$E$51,MATCH(AS$1,'Station centroid'!$B$2:$B$51,0))-INDEX('Zone centroid'!$D$2:$D$169,MATCH($A36,'Zone centroid'!$C$2:$C$169,0)))^2+(INDEX('Station centroid'!$F$2:$F$51,MATCH(AS$1,'Station centroid'!$B$2:$B$51,0))-INDEX('Zone centroid'!$E$2:$E$169,MATCH($A36,'Zone centroid'!$C$2:$C$169,0)))^2)</f>
        <v>127143.95834013862</v>
      </c>
      <c r="AT36">
        <f>SQRT((INDEX('Station centroid'!$E$2:$E$51,MATCH(AT$1,'Station centroid'!$B$2:$B$51,0))-INDEX('Zone centroid'!$D$2:$D$169,MATCH($A36,'Zone centroid'!$C$2:$C$169,0)))^2+(INDEX('Station centroid'!$F$2:$F$51,MATCH(AT$1,'Station centroid'!$B$2:$B$51,0))-INDEX('Zone centroid'!$E$2:$E$169,MATCH($A36,'Zone centroid'!$C$2:$C$169,0)))^2)</f>
        <v>108102.62891235392</v>
      </c>
      <c r="AU36">
        <f>SQRT((INDEX('Station centroid'!$E$2:$E$51,MATCH(AU$1,'Station centroid'!$B$2:$B$51,0))-INDEX('Zone centroid'!$D$2:$D$169,MATCH($A36,'Zone centroid'!$C$2:$C$169,0)))^2+(INDEX('Station centroid'!$F$2:$F$51,MATCH(AU$1,'Station centroid'!$B$2:$B$51,0))-INDEX('Zone centroid'!$E$2:$E$169,MATCH($A36,'Zone centroid'!$C$2:$C$169,0)))^2)</f>
        <v>3931.4481828583134</v>
      </c>
      <c r="AV36">
        <f>SQRT((INDEX('Station centroid'!$E$2:$E$51,MATCH(AV$1,'Station centroid'!$B$2:$B$51,0))-INDEX('Zone centroid'!$D$2:$D$169,MATCH($A36,'Zone centroid'!$C$2:$C$169,0)))^2+(INDEX('Station centroid'!$F$2:$F$51,MATCH(AV$1,'Station centroid'!$B$2:$B$51,0))-INDEX('Zone centroid'!$E$2:$E$169,MATCH($A36,'Zone centroid'!$C$2:$C$169,0)))^2)</f>
        <v>11882.903865385746</v>
      </c>
      <c r="AW36">
        <f>SQRT((INDEX('Station centroid'!$E$2:$E$51,MATCH(AW$1,'Station centroid'!$B$2:$B$51,0))-INDEX('Zone centroid'!$D$2:$D$169,MATCH($A36,'Zone centroid'!$C$2:$C$169,0)))^2+(INDEX('Station centroid'!$F$2:$F$51,MATCH(AW$1,'Station centroid'!$B$2:$B$51,0))-INDEX('Zone centroid'!$E$2:$E$169,MATCH($A36,'Zone centroid'!$C$2:$C$169,0)))^2)</f>
        <v>19514.014842968609</v>
      </c>
      <c r="AX36">
        <f>SQRT((INDEX('Station centroid'!$E$2:$E$51,MATCH(AX$1,'Station centroid'!$B$2:$B$51,0))-INDEX('Zone centroid'!$D$2:$D$169,MATCH($A36,'Zone centroid'!$C$2:$C$169,0)))^2+(INDEX('Station centroid'!$F$2:$F$51,MATCH(AX$1,'Station centroid'!$B$2:$B$51,0))-INDEX('Zone centroid'!$E$2:$E$169,MATCH($A36,'Zone centroid'!$C$2:$C$169,0)))^2)</f>
        <v>35564.293218694816</v>
      </c>
      <c r="AY36">
        <f>SQRT((INDEX('Station centroid'!$E$2:$E$51,MATCH(AY$1,'Station centroid'!$B$2:$B$51,0))-INDEX('Zone centroid'!$D$2:$D$169,MATCH($A36,'Zone centroid'!$C$2:$C$169,0)))^2+(INDEX('Station centroid'!$F$2:$F$51,MATCH(AY$1,'Station centroid'!$B$2:$B$51,0))-INDEX('Zone centroid'!$E$2:$E$169,MATCH($A36,'Zone centroid'!$C$2:$C$169,0)))^2)</f>
        <v>650955.9323733059</v>
      </c>
    </row>
    <row r="37" spans="1:51" x14ac:dyDescent="0.3">
      <c r="A37">
        <v>544</v>
      </c>
      <c r="B37">
        <f>SQRT((INDEX('Station centroid'!$E$2:$E$51,MATCH(B$1,'Station centroid'!$B$2:$B$51,0))-INDEX('Zone centroid'!$D$2:$D$169,MATCH($A37,'Zone centroid'!$C$2:$C$169,0)))^2+(INDEX('Station centroid'!$F$2:$F$51,MATCH(B$1,'Station centroid'!$B$2:$B$51,0))-INDEX('Zone centroid'!$E$2:$E$169,MATCH($A37,'Zone centroid'!$C$2:$C$169,0)))^2)</f>
        <v>61810.564411696607</v>
      </c>
      <c r="C37">
        <f>SQRT((INDEX('Station centroid'!$E$2:$E$51,MATCH(C$1,'Station centroid'!$B$2:$B$51,0))-INDEX('Zone centroid'!$D$2:$D$169,MATCH($A37,'Zone centroid'!$C$2:$C$169,0)))^2+(INDEX('Station centroid'!$F$2:$F$51,MATCH(C$1,'Station centroid'!$B$2:$B$51,0))-INDEX('Zone centroid'!$E$2:$E$169,MATCH($A37,'Zone centroid'!$C$2:$C$169,0)))^2)</f>
        <v>93202.532148408922</v>
      </c>
      <c r="D37">
        <f>SQRT((INDEX('Station centroid'!$E$2:$E$51,MATCH(D$1,'Station centroid'!$B$2:$B$51,0))-INDEX('Zone centroid'!$D$2:$D$169,MATCH($A37,'Zone centroid'!$C$2:$C$169,0)))^2+(INDEX('Station centroid'!$F$2:$F$51,MATCH(D$1,'Station centroid'!$B$2:$B$51,0))-INDEX('Zone centroid'!$E$2:$E$169,MATCH($A37,'Zone centroid'!$C$2:$C$169,0)))^2)</f>
        <v>142433.61194768071</v>
      </c>
      <c r="E37">
        <f>SQRT((INDEX('Station centroid'!$E$2:$E$51,MATCH(E$1,'Station centroid'!$B$2:$B$51,0))-INDEX('Zone centroid'!$D$2:$D$169,MATCH($A37,'Zone centroid'!$C$2:$C$169,0)))^2+(INDEX('Station centroid'!$F$2:$F$51,MATCH(E$1,'Station centroid'!$B$2:$B$51,0))-INDEX('Zone centroid'!$E$2:$E$169,MATCH($A37,'Zone centroid'!$C$2:$C$169,0)))^2)</f>
        <v>70701.424415773974</v>
      </c>
      <c r="F37">
        <f>SQRT((INDEX('Station centroid'!$E$2:$E$51,MATCH(F$1,'Station centroid'!$B$2:$B$51,0))-INDEX('Zone centroid'!$D$2:$D$169,MATCH($A37,'Zone centroid'!$C$2:$C$169,0)))^2+(INDEX('Station centroid'!$F$2:$F$51,MATCH(F$1,'Station centroid'!$B$2:$B$51,0))-INDEX('Zone centroid'!$E$2:$E$169,MATCH($A37,'Zone centroid'!$C$2:$C$169,0)))^2)</f>
        <v>64324.381177307914</v>
      </c>
      <c r="G37">
        <f>SQRT((INDEX('Station centroid'!$E$2:$E$51,MATCH(G$1,'Station centroid'!$B$2:$B$51,0))-INDEX('Zone centroid'!$D$2:$D$169,MATCH($A37,'Zone centroid'!$C$2:$C$169,0)))^2+(INDEX('Station centroid'!$F$2:$F$51,MATCH(G$1,'Station centroid'!$B$2:$B$51,0))-INDEX('Zone centroid'!$E$2:$E$169,MATCH($A37,'Zone centroid'!$C$2:$C$169,0)))^2)</f>
        <v>648411.9870730337</v>
      </c>
      <c r="H37">
        <f>SQRT((INDEX('Station centroid'!$E$2:$E$51,MATCH(H$1,'Station centroid'!$B$2:$B$51,0))-INDEX('Zone centroid'!$D$2:$D$169,MATCH($A37,'Zone centroid'!$C$2:$C$169,0)))^2+(INDEX('Station centroid'!$F$2:$F$51,MATCH(H$1,'Station centroid'!$B$2:$B$51,0))-INDEX('Zone centroid'!$E$2:$E$169,MATCH($A37,'Zone centroid'!$C$2:$C$169,0)))^2)</f>
        <v>42526.168985757482</v>
      </c>
      <c r="I37">
        <f>SQRT((INDEX('Station centroid'!$E$2:$E$51,MATCH(I$1,'Station centroid'!$B$2:$B$51,0))-INDEX('Zone centroid'!$D$2:$D$169,MATCH($A37,'Zone centroid'!$C$2:$C$169,0)))^2+(INDEX('Station centroid'!$F$2:$F$51,MATCH(I$1,'Station centroid'!$B$2:$B$51,0))-INDEX('Zone centroid'!$E$2:$E$169,MATCH($A37,'Zone centroid'!$C$2:$C$169,0)))^2)</f>
        <v>44007.991111089104</v>
      </c>
      <c r="J37">
        <f>SQRT((INDEX('Station centroid'!$E$2:$E$51,MATCH(J$1,'Station centroid'!$B$2:$B$51,0))-INDEX('Zone centroid'!$D$2:$D$169,MATCH($A37,'Zone centroid'!$C$2:$C$169,0)))^2+(INDEX('Station centroid'!$F$2:$F$51,MATCH(J$1,'Station centroid'!$B$2:$B$51,0))-INDEX('Zone centroid'!$E$2:$E$169,MATCH($A37,'Zone centroid'!$C$2:$C$169,0)))^2)</f>
        <v>648411.9870730337</v>
      </c>
      <c r="K37">
        <f>SQRT((INDEX('Station centroid'!$E$2:$E$51,MATCH(K$1,'Station centroid'!$B$2:$B$51,0))-INDEX('Zone centroid'!$D$2:$D$169,MATCH($A37,'Zone centroid'!$C$2:$C$169,0)))^2+(INDEX('Station centroid'!$F$2:$F$51,MATCH(K$1,'Station centroid'!$B$2:$B$51,0))-INDEX('Zone centroid'!$E$2:$E$169,MATCH($A37,'Zone centroid'!$C$2:$C$169,0)))^2)</f>
        <v>89510.774533257718</v>
      </c>
      <c r="L37">
        <f>SQRT((INDEX('Station centroid'!$E$2:$E$51,MATCH(L$1,'Station centroid'!$B$2:$B$51,0))-INDEX('Zone centroid'!$D$2:$D$169,MATCH($A37,'Zone centroid'!$C$2:$C$169,0)))^2+(INDEX('Station centroid'!$F$2:$F$51,MATCH(L$1,'Station centroid'!$B$2:$B$51,0))-INDEX('Zone centroid'!$E$2:$E$169,MATCH($A37,'Zone centroid'!$C$2:$C$169,0)))^2)</f>
        <v>49141.909517498381</v>
      </c>
      <c r="M37">
        <f>SQRT((INDEX('Station centroid'!$E$2:$E$51,MATCH(M$1,'Station centroid'!$B$2:$B$51,0))-INDEX('Zone centroid'!$D$2:$D$169,MATCH($A37,'Zone centroid'!$C$2:$C$169,0)))^2+(INDEX('Station centroid'!$F$2:$F$51,MATCH(M$1,'Station centroid'!$B$2:$B$51,0))-INDEX('Zone centroid'!$E$2:$E$169,MATCH($A37,'Zone centroid'!$C$2:$C$169,0)))^2)</f>
        <v>52027.74882973318</v>
      </c>
      <c r="N37">
        <f>SQRT((INDEX('Station centroid'!$E$2:$E$51,MATCH(N$1,'Station centroid'!$B$2:$B$51,0))-INDEX('Zone centroid'!$D$2:$D$169,MATCH($A37,'Zone centroid'!$C$2:$C$169,0)))^2+(INDEX('Station centroid'!$F$2:$F$51,MATCH(N$1,'Station centroid'!$B$2:$B$51,0))-INDEX('Zone centroid'!$E$2:$E$169,MATCH($A37,'Zone centroid'!$C$2:$C$169,0)))^2)</f>
        <v>69227.471280641199</v>
      </c>
      <c r="O37">
        <f>SQRT((INDEX('Station centroid'!$E$2:$E$51,MATCH(O$1,'Station centroid'!$B$2:$B$51,0))-INDEX('Zone centroid'!$D$2:$D$169,MATCH($A37,'Zone centroid'!$C$2:$C$169,0)))^2+(INDEX('Station centroid'!$F$2:$F$51,MATCH(O$1,'Station centroid'!$B$2:$B$51,0))-INDEX('Zone centroid'!$E$2:$E$169,MATCH($A37,'Zone centroid'!$C$2:$C$169,0)))^2)</f>
        <v>93249.584773407958</v>
      </c>
      <c r="P37">
        <f>SQRT((INDEX('Station centroid'!$E$2:$E$51,MATCH(P$1,'Station centroid'!$B$2:$B$51,0))-INDEX('Zone centroid'!$D$2:$D$169,MATCH($A37,'Zone centroid'!$C$2:$C$169,0)))^2+(INDEX('Station centroid'!$F$2:$F$51,MATCH(P$1,'Station centroid'!$B$2:$B$51,0))-INDEX('Zone centroid'!$E$2:$E$169,MATCH($A37,'Zone centroid'!$C$2:$C$169,0)))^2)</f>
        <v>95557.00692970767</v>
      </c>
      <c r="Q37">
        <f>SQRT((INDEX('Station centroid'!$E$2:$E$51,MATCH(Q$1,'Station centroid'!$B$2:$B$51,0))-INDEX('Zone centroid'!$D$2:$D$169,MATCH($A37,'Zone centroid'!$C$2:$C$169,0)))^2+(INDEX('Station centroid'!$F$2:$F$51,MATCH(Q$1,'Station centroid'!$B$2:$B$51,0))-INDEX('Zone centroid'!$E$2:$E$169,MATCH($A37,'Zone centroid'!$C$2:$C$169,0)))^2)</f>
        <v>80148.893301807388</v>
      </c>
      <c r="R37">
        <f>SQRT((INDEX('Station centroid'!$E$2:$E$51,MATCH(R$1,'Station centroid'!$B$2:$B$51,0))-INDEX('Zone centroid'!$D$2:$D$169,MATCH($A37,'Zone centroid'!$C$2:$C$169,0)))^2+(INDEX('Station centroid'!$F$2:$F$51,MATCH(R$1,'Station centroid'!$B$2:$B$51,0))-INDEX('Zone centroid'!$E$2:$E$169,MATCH($A37,'Zone centroid'!$C$2:$C$169,0)))^2)</f>
        <v>77280.345321925779</v>
      </c>
      <c r="S37">
        <f>SQRT((INDEX('Station centroid'!$E$2:$E$51,MATCH(S$1,'Station centroid'!$B$2:$B$51,0))-INDEX('Zone centroid'!$D$2:$D$169,MATCH($A37,'Zone centroid'!$C$2:$C$169,0)))^2+(INDEX('Station centroid'!$F$2:$F$51,MATCH(S$1,'Station centroid'!$B$2:$B$51,0))-INDEX('Zone centroid'!$E$2:$E$169,MATCH($A37,'Zone centroid'!$C$2:$C$169,0)))^2)</f>
        <v>73978.916782188753</v>
      </c>
      <c r="T37">
        <f>SQRT((INDEX('Station centroid'!$E$2:$E$51,MATCH(T$1,'Station centroid'!$B$2:$B$51,0))-INDEX('Zone centroid'!$D$2:$D$169,MATCH($A37,'Zone centroid'!$C$2:$C$169,0)))^2+(INDEX('Station centroid'!$F$2:$F$51,MATCH(T$1,'Station centroid'!$B$2:$B$51,0))-INDEX('Zone centroid'!$E$2:$E$169,MATCH($A37,'Zone centroid'!$C$2:$C$169,0)))^2)</f>
        <v>66913.411499904832</v>
      </c>
      <c r="U37">
        <f>SQRT((INDEX('Station centroid'!$E$2:$E$51,MATCH(U$1,'Station centroid'!$B$2:$B$51,0))-INDEX('Zone centroid'!$D$2:$D$169,MATCH($A37,'Zone centroid'!$C$2:$C$169,0)))^2+(INDEX('Station centroid'!$F$2:$F$51,MATCH(U$1,'Station centroid'!$B$2:$B$51,0))-INDEX('Zone centroid'!$E$2:$E$169,MATCH($A37,'Zone centroid'!$C$2:$C$169,0)))^2)</f>
        <v>65354.294435533418</v>
      </c>
      <c r="V37">
        <f>SQRT((INDEX('Station centroid'!$E$2:$E$51,MATCH(V$1,'Station centroid'!$B$2:$B$51,0))-INDEX('Zone centroid'!$D$2:$D$169,MATCH($A37,'Zone centroid'!$C$2:$C$169,0)))^2+(INDEX('Station centroid'!$F$2:$F$51,MATCH(V$1,'Station centroid'!$B$2:$B$51,0))-INDEX('Zone centroid'!$E$2:$E$169,MATCH($A37,'Zone centroid'!$C$2:$C$169,0)))^2)</f>
        <v>61670.753268962959</v>
      </c>
      <c r="W37">
        <f>SQRT((INDEX('Station centroid'!$E$2:$E$51,MATCH(W$1,'Station centroid'!$B$2:$B$51,0))-INDEX('Zone centroid'!$D$2:$D$169,MATCH($A37,'Zone centroid'!$C$2:$C$169,0)))^2+(INDEX('Station centroid'!$F$2:$F$51,MATCH(W$1,'Station centroid'!$B$2:$B$51,0))-INDEX('Zone centroid'!$E$2:$E$169,MATCH($A37,'Zone centroid'!$C$2:$C$169,0)))^2)</f>
        <v>76706.782281881751</v>
      </c>
      <c r="X37">
        <f>SQRT((INDEX('Station centroid'!$E$2:$E$51,MATCH(X$1,'Station centroid'!$B$2:$B$51,0))-INDEX('Zone centroid'!$D$2:$D$169,MATCH($A37,'Zone centroid'!$C$2:$C$169,0)))^2+(INDEX('Station centroid'!$F$2:$F$51,MATCH(X$1,'Station centroid'!$B$2:$B$51,0))-INDEX('Zone centroid'!$E$2:$E$169,MATCH($A37,'Zone centroid'!$C$2:$C$169,0)))^2)</f>
        <v>58897.795734496678</v>
      </c>
      <c r="Y37">
        <f>SQRT((INDEX('Station centroid'!$E$2:$E$51,MATCH(Y$1,'Station centroid'!$B$2:$B$51,0))-INDEX('Zone centroid'!$D$2:$D$169,MATCH($A37,'Zone centroid'!$C$2:$C$169,0)))^2+(INDEX('Station centroid'!$F$2:$F$51,MATCH(Y$1,'Station centroid'!$B$2:$B$51,0))-INDEX('Zone centroid'!$E$2:$E$169,MATCH($A37,'Zone centroid'!$C$2:$C$169,0)))^2)</f>
        <v>56899.041250007074</v>
      </c>
      <c r="Z37">
        <f>SQRT((INDEX('Station centroid'!$E$2:$E$51,MATCH(Z$1,'Station centroid'!$B$2:$B$51,0))-INDEX('Zone centroid'!$D$2:$D$169,MATCH($A37,'Zone centroid'!$C$2:$C$169,0)))^2+(INDEX('Station centroid'!$F$2:$F$51,MATCH(Z$1,'Station centroid'!$B$2:$B$51,0))-INDEX('Zone centroid'!$E$2:$E$169,MATCH($A37,'Zone centroid'!$C$2:$C$169,0)))^2)</f>
        <v>36925.528813953337</v>
      </c>
      <c r="AA37">
        <f>SQRT((INDEX('Station centroid'!$E$2:$E$51,MATCH(AA$1,'Station centroid'!$B$2:$B$51,0))-INDEX('Zone centroid'!$D$2:$D$169,MATCH($A37,'Zone centroid'!$C$2:$C$169,0)))^2+(INDEX('Station centroid'!$F$2:$F$51,MATCH(AA$1,'Station centroid'!$B$2:$B$51,0))-INDEX('Zone centroid'!$E$2:$E$169,MATCH($A37,'Zone centroid'!$C$2:$C$169,0)))^2)</f>
        <v>65998.510620582936</v>
      </c>
      <c r="AB37">
        <f>SQRT((INDEX('Station centroid'!$E$2:$E$51,MATCH(AB$1,'Station centroid'!$B$2:$B$51,0))-INDEX('Zone centroid'!$D$2:$D$169,MATCH($A37,'Zone centroid'!$C$2:$C$169,0)))^2+(INDEX('Station centroid'!$F$2:$F$51,MATCH(AB$1,'Station centroid'!$B$2:$B$51,0))-INDEX('Zone centroid'!$E$2:$E$169,MATCH($A37,'Zone centroid'!$C$2:$C$169,0)))^2)</f>
        <v>648411.9870730337</v>
      </c>
      <c r="AC37">
        <f>SQRT((INDEX('Station centroid'!$E$2:$E$51,MATCH(AC$1,'Station centroid'!$B$2:$B$51,0))-INDEX('Zone centroid'!$D$2:$D$169,MATCH($A37,'Zone centroid'!$C$2:$C$169,0)))^2+(INDEX('Station centroid'!$F$2:$F$51,MATCH(AC$1,'Station centroid'!$B$2:$B$51,0))-INDEX('Zone centroid'!$E$2:$E$169,MATCH($A37,'Zone centroid'!$C$2:$C$169,0)))^2)</f>
        <v>49887.261492136437</v>
      </c>
      <c r="AD37">
        <f>SQRT((INDEX('Station centroid'!$E$2:$E$51,MATCH(AD$1,'Station centroid'!$B$2:$B$51,0))-INDEX('Zone centroid'!$D$2:$D$169,MATCH($A37,'Zone centroid'!$C$2:$C$169,0)))^2+(INDEX('Station centroid'!$F$2:$F$51,MATCH(AD$1,'Station centroid'!$B$2:$B$51,0))-INDEX('Zone centroid'!$E$2:$E$169,MATCH($A37,'Zone centroid'!$C$2:$C$169,0)))^2)</f>
        <v>138837.8144290038</v>
      </c>
      <c r="AE37">
        <f>SQRT((INDEX('Station centroid'!$E$2:$E$51,MATCH(AE$1,'Station centroid'!$B$2:$B$51,0))-INDEX('Zone centroid'!$D$2:$D$169,MATCH($A37,'Zone centroid'!$C$2:$C$169,0)))^2+(INDEX('Station centroid'!$F$2:$F$51,MATCH(AE$1,'Station centroid'!$B$2:$B$51,0))-INDEX('Zone centroid'!$E$2:$E$169,MATCH($A37,'Zone centroid'!$C$2:$C$169,0)))^2)</f>
        <v>87977.888665251594</v>
      </c>
      <c r="AF37">
        <f>SQRT((INDEX('Station centroid'!$E$2:$E$51,MATCH(AF$1,'Station centroid'!$B$2:$B$51,0))-INDEX('Zone centroid'!$D$2:$D$169,MATCH($A37,'Zone centroid'!$C$2:$C$169,0)))^2+(INDEX('Station centroid'!$F$2:$F$51,MATCH(AF$1,'Station centroid'!$B$2:$B$51,0))-INDEX('Zone centroid'!$E$2:$E$169,MATCH($A37,'Zone centroid'!$C$2:$C$169,0)))^2)</f>
        <v>85419.433913664499</v>
      </c>
      <c r="AG37">
        <f>SQRT((INDEX('Station centroid'!$E$2:$E$51,MATCH(AG$1,'Station centroid'!$B$2:$B$51,0))-INDEX('Zone centroid'!$D$2:$D$169,MATCH($A37,'Zone centroid'!$C$2:$C$169,0)))^2+(INDEX('Station centroid'!$F$2:$F$51,MATCH(AG$1,'Station centroid'!$B$2:$B$51,0))-INDEX('Zone centroid'!$E$2:$E$169,MATCH($A37,'Zone centroid'!$C$2:$C$169,0)))^2)</f>
        <v>61778.61304742685</v>
      </c>
      <c r="AH37">
        <f>SQRT((INDEX('Station centroid'!$E$2:$E$51,MATCH(AH$1,'Station centroid'!$B$2:$B$51,0))-INDEX('Zone centroid'!$D$2:$D$169,MATCH($A37,'Zone centroid'!$C$2:$C$169,0)))^2+(INDEX('Station centroid'!$F$2:$F$51,MATCH(AH$1,'Station centroid'!$B$2:$B$51,0))-INDEX('Zone centroid'!$E$2:$E$169,MATCH($A37,'Zone centroid'!$C$2:$C$169,0)))^2)</f>
        <v>114098.57644549296</v>
      </c>
      <c r="AI37">
        <f>SQRT((INDEX('Station centroid'!$E$2:$E$51,MATCH(AI$1,'Station centroid'!$B$2:$B$51,0))-INDEX('Zone centroid'!$D$2:$D$169,MATCH($A37,'Zone centroid'!$C$2:$C$169,0)))^2+(INDEX('Station centroid'!$F$2:$F$51,MATCH(AI$1,'Station centroid'!$B$2:$B$51,0))-INDEX('Zone centroid'!$E$2:$E$169,MATCH($A37,'Zone centroid'!$C$2:$C$169,0)))^2)</f>
        <v>66429.849154145268</v>
      </c>
      <c r="AJ37">
        <f>SQRT((INDEX('Station centroid'!$E$2:$E$51,MATCH(AJ$1,'Station centroid'!$B$2:$B$51,0))-INDEX('Zone centroid'!$D$2:$D$169,MATCH($A37,'Zone centroid'!$C$2:$C$169,0)))^2+(INDEX('Station centroid'!$F$2:$F$51,MATCH(AJ$1,'Station centroid'!$B$2:$B$51,0))-INDEX('Zone centroid'!$E$2:$E$169,MATCH($A37,'Zone centroid'!$C$2:$C$169,0)))^2)</f>
        <v>63727.973592356575</v>
      </c>
      <c r="AK37">
        <f>SQRT((INDEX('Station centroid'!$E$2:$E$51,MATCH(AK$1,'Station centroid'!$B$2:$B$51,0))-INDEX('Zone centroid'!$D$2:$D$169,MATCH($A37,'Zone centroid'!$C$2:$C$169,0)))^2+(INDEX('Station centroid'!$F$2:$F$51,MATCH(AK$1,'Station centroid'!$B$2:$B$51,0))-INDEX('Zone centroid'!$E$2:$E$169,MATCH($A37,'Zone centroid'!$C$2:$C$169,0)))^2)</f>
        <v>66326.539706704105</v>
      </c>
      <c r="AL37">
        <f>SQRT((INDEX('Station centroid'!$E$2:$E$51,MATCH(AL$1,'Station centroid'!$B$2:$B$51,0))-INDEX('Zone centroid'!$D$2:$D$169,MATCH($A37,'Zone centroid'!$C$2:$C$169,0)))^2+(INDEX('Station centroid'!$F$2:$F$51,MATCH(AL$1,'Station centroid'!$B$2:$B$51,0))-INDEX('Zone centroid'!$E$2:$E$169,MATCH($A37,'Zone centroid'!$C$2:$C$169,0)))^2)</f>
        <v>31585.416774619243</v>
      </c>
      <c r="AM37">
        <f>SQRT((INDEX('Station centroid'!$E$2:$E$51,MATCH(AM$1,'Station centroid'!$B$2:$B$51,0))-INDEX('Zone centroid'!$D$2:$D$169,MATCH($A37,'Zone centroid'!$C$2:$C$169,0)))^2+(INDEX('Station centroid'!$F$2:$F$51,MATCH(AM$1,'Station centroid'!$B$2:$B$51,0))-INDEX('Zone centroid'!$E$2:$E$169,MATCH($A37,'Zone centroid'!$C$2:$C$169,0)))^2)</f>
        <v>84111.267259506363</v>
      </c>
      <c r="AN37">
        <f>SQRT((INDEX('Station centroid'!$E$2:$E$51,MATCH(AN$1,'Station centroid'!$B$2:$B$51,0))-INDEX('Zone centroid'!$D$2:$D$169,MATCH($A37,'Zone centroid'!$C$2:$C$169,0)))^2+(INDEX('Station centroid'!$F$2:$F$51,MATCH(AN$1,'Station centroid'!$B$2:$B$51,0))-INDEX('Zone centroid'!$E$2:$E$169,MATCH($A37,'Zone centroid'!$C$2:$C$169,0)))^2)</f>
        <v>49297.870822975681</v>
      </c>
      <c r="AO37">
        <f>SQRT((INDEX('Station centroid'!$E$2:$E$51,MATCH(AO$1,'Station centroid'!$B$2:$B$51,0))-INDEX('Zone centroid'!$D$2:$D$169,MATCH($A37,'Zone centroid'!$C$2:$C$169,0)))^2+(INDEX('Station centroid'!$F$2:$F$51,MATCH(AO$1,'Station centroid'!$B$2:$B$51,0))-INDEX('Zone centroid'!$E$2:$E$169,MATCH($A37,'Zone centroid'!$C$2:$C$169,0)))^2)</f>
        <v>47671.944105909955</v>
      </c>
      <c r="AP37">
        <f>SQRT((INDEX('Station centroid'!$E$2:$E$51,MATCH(AP$1,'Station centroid'!$B$2:$B$51,0))-INDEX('Zone centroid'!$D$2:$D$169,MATCH($A37,'Zone centroid'!$C$2:$C$169,0)))^2+(INDEX('Station centroid'!$F$2:$F$51,MATCH(AP$1,'Station centroid'!$B$2:$B$51,0))-INDEX('Zone centroid'!$E$2:$E$169,MATCH($A37,'Zone centroid'!$C$2:$C$169,0)))^2)</f>
        <v>51665.477607029803</v>
      </c>
      <c r="AQ37">
        <f>SQRT((INDEX('Station centroid'!$E$2:$E$51,MATCH(AQ$1,'Station centroid'!$B$2:$B$51,0))-INDEX('Zone centroid'!$D$2:$D$169,MATCH($A37,'Zone centroid'!$C$2:$C$169,0)))^2+(INDEX('Station centroid'!$F$2:$F$51,MATCH(AQ$1,'Station centroid'!$B$2:$B$51,0))-INDEX('Zone centroid'!$E$2:$E$169,MATCH($A37,'Zone centroid'!$C$2:$C$169,0)))^2)</f>
        <v>57561.443293616256</v>
      </c>
      <c r="AR37">
        <f>SQRT((INDEX('Station centroid'!$E$2:$E$51,MATCH(AR$1,'Station centroid'!$B$2:$B$51,0))-INDEX('Zone centroid'!$D$2:$D$169,MATCH($A37,'Zone centroid'!$C$2:$C$169,0)))^2+(INDEX('Station centroid'!$F$2:$F$51,MATCH(AR$1,'Station centroid'!$B$2:$B$51,0))-INDEX('Zone centroid'!$E$2:$E$169,MATCH($A37,'Zone centroid'!$C$2:$C$169,0)))^2)</f>
        <v>36863.185892187881</v>
      </c>
      <c r="AS37">
        <f>SQRT((INDEX('Station centroid'!$E$2:$E$51,MATCH(AS$1,'Station centroid'!$B$2:$B$51,0))-INDEX('Zone centroid'!$D$2:$D$169,MATCH($A37,'Zone centroid'!$C$2:$C$169,0)))^2+(INDEX('Station centroid'!$F$2:$F$51,MATCH(AS$1,'Station centroid'!$B$2:$B$51,0))-INDEX('Zone centroid'!$E$2:$E$169,MATCH($A37,'Zone centroid'!$C$2:$C$169,0)))^2)</f>
        <v>125970.4118837392</v>
      </c>
      <c r="AT37">
        <f>SQRT((INDEX('Station centroid'!$E$2:$E$51,MATCH(AT$1,'Station centroid'!$B$2:$B$51,0))-INDEX('Zone centroid'!$D$2:$D$169,MATCH($A37,'Zone centroid'!$C$2:$C$169,0)))^2+(INDEX('Station centroid'!$F$2:$F$51,MATCH(AT$1,'Station centroid'!$B$2:$B$51,0))-INDEX('Zone centroid'!$E$2:$E$169,MATCH($A37,'Zone centroid'!$C$2:$C$169,0)))^2)</f>
        <v>107373.8560786661</v>
      </c>
      <c r="AU37">
        <f>SQRT((INDEX('Station centroid'!$E$2:$E$51,MATCH(AU$1,'Station centroid'!$B$2:$B$51,0))-INDEX('Zone centroid'!$D$2:$D$169,MATCH($A37,'Zone centroid'!$C$2:$C$169,0)))^2+(INDEX('Station centroid'!$F$2:$F$51,MATCH(AU$1,'Station centroid'!$B$2:$B$51,0))-INDEX('Zone centroid'!$E$2:$E$169,MATCH($A37,'Zone centroid'!$C$2:$C$169,0)))^2)</f>
        <v>1407.9653172219771</v>
      </c>
      <c r="AV37">
        <f>SQRT((INDEX('Station centroid'!$E$2:$E$51,MATCH(AV$1,'Station centroid'!$B$2:$B$51,0))-INDEX('Zone centroid'!$D$2:$D$169,MATCH($A37,'Zone centroid'!$C$2:$C$169,0)))^2+(INDEX('Station centroid'!$F$2:$F$51,MATCH(AV$1,'Station centroid'!$B$2:$B$51,0))-INDEX('Zone centroid'!$E$2:$E$169,MATCH($A37,'Zone centroid'!$C$2:$C$169,0)))^2)</f>
        <v>10132.818851336468</v>
      </c>
      <c r="AW37">
        <f>SQRT((INDEX('Station centroid'!$E$2:$E$51,MATCH(AW$1,'Station centroid'!$B$2:$B$51,0))-INDEX('Zone centroid'!$D$2:$D$169,MATCH($A37,'Zone centroid'!$C$2:$C$169,0)))^2+(INDEX('Station centroid'!$F$2:$F$51,MATCH(AW$1,'Station centroid'!$B$2:$B$51,0))-INDEX('Zone centroid'!$E$2:$E$169,MATCH($A37,'Zone centroid'!$C$2:$C$169,0)))^2)</f>
        <v>17907.198832078659</v>
      </c>
      <c r="AX37">
        <f>SQRT((INDEX('Station centroid'!$E$2:$E$51,MATCH(AX$1,'Station centroid'!$B$2:$B$51,0))-INDEX('Zone centroid'!$D$2:$D$169,MATCH($A37,'Zone centroid'!$C$2:$C$169,0)))^2+(INDEX('Station centroid'!$F$2:$F$51,MATCH(AX$1,'Station centroid'!$B$2:$B$51,0))-INDEX('Zone centroid'!$E$2:$E$169,MATCH($A37,'Zone centroid'!$C$2:$C$169,0)))^2)</f>
        <v>34005.665164282582</v>
      </c>
      <c r="AY37">
        <f>SQRT((INDEX('Station centroid'!$E$2:$E$51,MATCH(AY$1,'Station centroid'!$B$2:$B$51,0))-INDEX('Zone centroid'!$D$2:$D$169,MATCH($A37,'Zone centroid'!$C$2:$C$169,0)))^2+(INDEX('Station centroid'!$F$2:$F$51,MATCH(AY$1,'Station centroid'!$B$2:$B$51,0))-INDEX('Zone centroid'!$E$2:$E$169,MATCH($A37,'Zone centroid'!$C$2:$C$169,0)))^2)</f>
        <v>648411.9870730337</v>
      </c>
    </row>
    <row r="38" spans="1:51" x14ac:dyDescent="0.3">
      <c r="A38">
        <v>545</v>
      </c>
      <c r="B38">
        <f>SQRT((INDEX('Station centroid'!$E$2:$E$51,MATCH(B$1,'Station centroid'!$B$2:$B$51,0))-INDEX('Zone centroid'!$D$2:$D$169,MATCH($A38,'Zone centroid'!$C$2:$C$169,0)))^2+(INDEX('Station centroid'!$F$2:$F$51,MATCH(B$1,'Station centroid'!$B$2:$B$51,0))-INDEX('Zone centroid'!$E$2:$E$169,MATCH($A38,'Zone centroid'!$C$2:$C$169,0)))^2)</f>
        <v>60978.988289348446</v>
      </c>
      <c r="C38">
        <f>SQRT((INDEX('Station centroid'!$E$2:$E$51,MATCH(C$1,'Station centroid'!$B$2:$B$51,0))-INDEX('Zone centroid'!$D$2:$D$169,MATCH($A38,'Zone centroid'!$C$2:$C$169,0)))^2+(INDEX('Station centroid'!$F$2:$F$51,MATCH(C$1,'Station centroid'!$B$2:$B$51,0))-INDEX('Zone centroid'!$E$2:$E$169,MATCH($A38,'Zone centroid'!$C$2:$C$169,0)))^2)</f>
        <v>92756.477007027366</v>
      </c>
      <c r="D38">
        <f>SQRT((INDEX('Station centroid'!$E$2:$E$51,MATCH(D$1,'Station centroid'!$B$2:$B$51,0))-INDEX('Zone centroid'!$D$2:$D$169,MATCH($A38,'Zone centroid'!$C$2:$C$169,0)))^2+(INDEX('Station centroid'!$F$2:$F$51,MATCH(D$1,'Station centroid'!$B$2:$B$51,0))-INDEX('Zone centroid'!$E$2:$E$169,MATCH($A38,'Zone centroid'!$C$2:$C$169,0)))^2)</f>
        <v>142655.98927651969</v>
      </c>
      <c r="E38">
        <f>SQRT((INDEX('Station centroid'!$E$2:$E$51,MATCH(E$1,'Station centroid'!$B$2:$B$51,0))-INDEX('Zone centroid'!$D$2:$D$169,MATCH($A38,'Zone centroid'!$C$2:$C$169,0)))^2+(INDEX('Station centroid'!$F$2:$F$51,MATCH(E$1,'Station centroid'!$B$2:$B$51,0))-INDEX('Zone centroid'!$E$2:$E$169,MATCH($A38,'Zone centroid'!$C$2:$C$169,0)))^2)</f>
        <v>69865.512316445514</v>
      </c>
      <c r="F38">
        <f>SQRT((INDEX('Station centroid'!$E$2:$E$51,MATCH(F$1,'Station centroid'!$B$2:$B$51,0))-INDEX('Zone centroid'!$D$2:$D$169,MATCH($A38,'Zone centroid'!$C$2:$C$169,0)))^2+(INDEX('Station centroid'!$F$2:$F$51,MATCH(F$1,'Station centroid'!$B$2:$B$51,0))-INDEX('Zone centroid'!$E$2:$E$169,MATCH($A38,'Zone centroid'!$C$2:$C$169,0)))^2)</f>
        <v>63694.2199318243</v>
      </c>
      <c r="G38">
        <f>SQRT((INDEX('Station centroid'!$E$2:$E$51,MATCH(G$1,'Station centroid'!$B$2:$B$51,0))-INDEX('Zone centroid'!$D$2:$D$169,MATCH($A38,'Zone centroid'!$C$2:$C$169,0)))^2+(INDEX('Station centroid'!$F$2:$F$51,MATCH(G$1,'Station centroid'!$B$2:$B$51,0))-INDEX('Zone centroid'!$E$2:$E$169,MATCH($A38,'Zone centroid'!$C$2:$C$169,0)))^2)</f>
        <v>649176.92399915145</v>
      </c>
      <c r="H38">
        <f>SQRT((INDEX('Station centroid'!$E$2:$E$51,MATCH(H$1,'Station centroid'!$B$2:$B$51,0))-INDEX('Zone centroid'!$D$2:$D$169,MATCH($A38,'Zone centroid'!$C$2:$C$169,0)))^2+(INDEX('Station centroid'!$F$2:$F$51,MATCH(H$1,'Station centroid'!$B$2:$B$51,0))-INDEX('Zone centroid'!$E$2:$E$169,MATCH($A38,'Zone centroid'!$C$2:$C$169,0)))^2)</f>
        <v>42755.007438722329</v>
      </c>
      <c r="I38">
        <f>SQRT((INDEX('Station centroid'!$E$2:$E$51,MATCH(I$1,'Station centroid'!$B$2:$B$51,0))-INDEX('Zone centroid'!$D$2:$D$169,MATCH($A38,'Zone centroid'!$C$2:$C$169,0)))^2+(INDEX('Station centroid'!$F$2:$F$51,MATCH(I$1,'Station centroid'!$B$2:$B$51,0))-INDEX('Zone centroid'!$E$2:$E$169,MATCH($A38,'Zone centroid'!$C$2:$C$169,0)))^2)</f>
        <v>43591.649595922587</v>
      </c>
      <c r="J38">
        <f>SQRT((INDEX('Station centroid'!$E$2:$E$51,MATCH(J$1,'Station centroid'!$B$2:$B$51,0))-INDEX('Zone centroid'!$D$2:$D$169,MATCH($A38,'Zone centroid'!$C$2:$C$169,0)))^2+(INDEX('Station centroid'!$F$2:$F$51,MATCH(J$1,'Station centroid'!$B$2:$B$51,0))-INDEX('Zone centroid'!$E$2:$E$169,MATCH($A38,'Zone centroid'!$C$2:$C$169,0)))^2)</f>
        <v>649176.92399915145</v>
      </c>
      <c r="K38">
        <f>SQRT((INDEX('Station centroid'!$E$2:$E$51,MATCH(K$1,'Station centroid'!$B$2:$B$51,0))-INDEX('Zone centroid'!$D$2:$D$169,MATCH($A38,'Zone centroid'!$C$2:$C$169,0)))^2+(INDEX('Station centroid'!$F$2:$F$51,MATCH(K$1,'Station centroid'!$B$2:$B$51,0))-INDEX('Zone centroid'!$E$2:$E$169,MATCH($A38,'Zone centroid'!$C$2:$C$169,0)))^2)</f>
        <v>88667.44144489395</v>
      </c>
      <c r="L38">
        <f>SQRT((INDEX('Station centroid'!$E$2:$E$51,MATCH(L$1,'Station centroid'!$B$2:$B$51,0))-INDEX('Zone centroid'!$D$2:$D$169,MATCH($A38,'Zone centroid'!$C$2:$C$169,0)))^2+(INDEX('Station centroid'!$F$2:$F$51,MATCH(L$1,'Station centroid'!$B$2:$B$51,0))-INDEX('Zone centroid'!$E$2:$E$169,MATCH($A38,'Zone centroid'!$C$2:$C$169,0)))^2)</f>
        <v>48436.902933465906</v>
      </c>
      <c r="M38">
        <f>SQRT((INDEX('Station centroid'!$E$2:$E$51,MATCH(M$1,'Station centroid'!$B$2:$B$51,0))-INDEX('Zone centroid'!$D$2:$D$169,MATCH($A38,'Zone centroid'!$C$2:$C$169,0)))^2+(INDEX('Station centroid'!$F$2:$F$51,MATCH(M$1,'Station centroid'!$B$2:$B$51,0))-INDEX('Zone centroid'!$E$2:$E$169,MATCH($A38,'Zone centroid'!$C$2:$C$169,0)))^2)</f>
        <v>51251.955124363813</v>
      </c>
      <c r="N38">
        <f>SQRT((INDEX('Station centroid'!$E$2:$E$51,MATCH(N$1,'Station centroid'!$B$2:$B$51,0))-INDEX('Zone centroid'!$D$2:$D$169,MATCH($A38,'Zone centroid'!$C$2:$C$169,0)))^2+(INDEX('Station centroid'!$F$2:$F$51,MATCH(N$1,'Station centroid'!$B$2:$B$51,0))-INDEX('Zone centroid'!$E$2:$E$169,MATCH($A38,'Zone centroid'!$C$2:$C$169,0)))^2)</f>
        <v>68391.249949916848</v>
      </c>
      <c r="O38">
        <f>SQRT((INDEX('Station centroid'!$E$2:$E$51,MATCH(O$1,'Station centroid'!$B$2:$B$51,0))-INDEX('Zone centroid'!$D$2:$D$169,MATCH($A38,'Zone centroid'!$C$2:$C$169,0)))^2+(INDEX('Station centroid'!$F$2:$F$51,MATCH(O$1,'Station centroid'!$B$2:$B$51,0))-INDEX('Zone centroid'!$E$2:$E$169,MATCH($A38,'Zone centroid'!$C$2:$C$169,0)))^2)</f>
        <v>92442.775592866092</v>
      </c>
      <c r="P38">
        <f>SQRT((INDEX('Station centroid'!$E$2:$E$51,MATCH(P$1,'Station centroid'!$B$2:$B$51,0))-INDEX('Zone centroid'!$D$2:$D$169,MATCH($A38,'Zone centroid'!$C$2:$C$169,0)))^2+(INDEX('Station centroid'!$F$2:$F$51,MATCH(P$1,'Station centroid'!$B$2:$B$51,0))-INDEX('Zone centroid'!$E$2:$E$169,MATCH($A38,'Zone centroid'!$C$2:$C$169,0)))^2)</f>
        <v>94748.807168344865</v>
      </c>
      <c r="Q38">
        <f>SQRT((INDEX('Station centroid'!$E$2:$E$51,MATCH(Q$1,'Station centroid'!$B$2:$B$51,0))-INDEX('Zone centroid'!$D$2:$D$169,MATCH($A38,'Zone centroid'!$C$2:$C$169,0)))^2+(INDEX('Station centroid'!$F$2:$F$51,MATCH(Q$1,'Station centroid'!$B$2:$B$51,0))-INDEX('Zone centroid'!$E$2:$E$169,MATCH($A38,'Zone centroid'!$C$2:$C$169,0)))^2)</f>
        <v>79324.082341395566</v>
      </c>
      <c r="R38">
        <f>SQRT((INDEX('Station centroid'!$E$2:$E$51,MATCH(R$1,'Station centroid'!$B$2:$B$51,0))-INDEX('Zone centroid'!$D$2:$D$169,MATCH($A38,'Zone centroid'!$C$2:$C$169,0)))^2+(INDEX('Station centroid'!$F$2:$F$51,MATCH(R$1,'Station centroid'!$B$2:$B$51,0))-INDEX('Zone centroid'!$E$2:$E$169,MATCH($A38,'Zone centroid'!$C$2:$C$169,0)))^2)</f>
        <v>76436.722268528072</v>
      </c>
      <c r="S38">
        <f>SQRT((INDEX('Station centroid'!$E$2:$E$51,MATCH(S$1,'Station centroid'!$B$2:$B$51,0))-INDEX('Zone centroid'!$D$2:$D$169,MATCH($A38,'Zone centroid'!$C$2:$C$169,0)))^2+(INDEX('Station centroid'!$F$2:$F$51,MATCH(S$1,'Station centroid'!$B$2:$B$51,0))-INDEX('Zone centroid'!$E$2:$E$169,MATCH($A38,'Zone centroid'!$C$2:$C$169,0)))^2)</f>
        <v>73140.171945832946</v>
      </c>
      <c r="T38">
        <f>SQRT((INDEX('Station centroid'!$E$2:$E$51,MATCH(T$1,'Station centroid'!$B$2:$B$51,0))-INDEX('Zone centroid'!$D$2:$D$169,MATCH($A38,'Zone centroid'!$C$2:$C$169,0)))^2+(INDEX('Station centroid'!$F$2:$F$51,MATCH(T$1,'Station centroid'!$B$2:$B$51,0))-INDEX('Zone centroid'!$E$2:$E$169,MATCH($A38,'Zone centroid'!$C$2:$C$169,0)))^2)</f>
        <v>66057.443655621406</v>
      </c>
      <c r="U38">
        <f>SQRT((INDEX('Station centroid'!$E$2:$E$51,MATCH(U$1,'Station centroid'!$B$2:$B$51,0))-INDEX('Zone centroid'!$D$2:$D$169,MATCH($A38,'Zone centroid'!$C$2:$C$169,0)))^2+(INDEX('Station centroid'!$F$2:$F$51,MATCH(U$1,'Station centroid'!$B$2:$B$51,0))-INDEX('Zone centroid'!$E$2:$E$169,MATCH($A38,'Zone centroid'!$C$2:$C$169,0)))^2)</f>
        <v>64498.876403286245</v>
      </c>
      <c r="V38">
        <f>SQRT((INDEX('Station centroid'!$E$2:$E$51,MATCH(V$1,'Station centroid'!$B$2:$B$51,0))-INDEX('Zone centroid'!$D$2:$D$169,MATCH($A38,'Zone centroid'!$C$2:$C$169,0)))^2+(INDEX('Station centroid'!$F$2:$F$51,MATCH(V$1,'Station centroid'!$B$2:$B$51,0))-INDEX('Zone centroid'!$E$2:$E$169,MATCH($A38,'Zone centroid'!$C$2:$C$169,0)))^2)</f>
        <v>60851.630657044065</v>
      </c>
      <c r="W38">
        <f>SQRT((INDEX('Station centroid'!$E$2:$E$51,MATCH(W$1,'Station centroid'!$B$2:$B$51,0))-INDEX('Zone centroid'!$D$2:$D$169,MATCH($A38,'Zone centroid'!$C$2:$C$169,0)))^2+(INDEX('Station centroid'!$F$2:$F$51,MATCH(W$1,'Station centroid'!$B$2:$B$51,0))-INDEX('Zone centroid'!$E$2:$E$169,MATCH($A38,'Zone centroid'!$C$2:$C$169,0)))^2)</f>
        <v>75879.968304157897</v>
      </c>
      <c r="X38">
        <f>SQRT((INDEX('Station centroid'!$E$2:$E$51,MATCH(X$1,'Station centroid'!$B$2:$B$51,0))-INDEX('Zone centroid'!$D$2:$D$169,MATCH($A38,'Zone centroid'!$C$2:$C$169,0)))^2+(INDEX('Station centroid'!$F$2:$F$51,MATCH(X$1,'Station centroid'!$B$2:$B$51,0))-INDEX('Zone centroid'!$E$2:$E$169,MATCH($A38,'Zone centroid'!$C$2:$C$169,0)))^2)</f>
        <v>58085.659048533613</v>
      </c>
      <c r="Y38">
        <f>SQRT((INDEX('Station centroid'!$E$2:$E$51,MATCH(Y$1,'Station centroid'!$B$2:$B$51,0))-INDEX('Zone centroid'!$D$2:$D$169,MATCH($A38,'Zone centroid'!$C$2:$C$169,0)))^2+(INDEX('Station centroid'!$F$2:$F$51,MATCH(Y$1,'Station centroid'!$B$2:$B$51,0))-INDEX('Zone centroid'!$E$2:$E$169,MATCH($A38,'Zone centroid'!$C$2:$C$169,0)))^2)</f>
        <v>56093.958970374042</v>
      </c>
      <c r="Z38">
        <f>SQRT((INDEX('Station centroid'!$E$2:$E$51,MATCH(Z$1,'Station centroid'!$B$2:$B$51,0))-INDEX('Zone centroid'!$D$2:$D$169,MATCH($A38,'Zone centroid'!$C$2:$C$169,0)))^2+(INDEX('Station centroid'!$F$2:$F$51,MATCH(Z$1,'Station centroid'!$B$2:$B$51,0))-INDEX('Zone centroid'!$E$2:$E$169,MATCH($A38,'Zone centroid'!$C$2:$C$169,0)))^2)</f>
        <v>36620.651832676303</v>
      </c>
      <c r="AA38">
        <f>SQRT((INDEX('Station centroid'!$E$2:$E$51,MATCH(AA$1,'Station centroid'!$B$2:$B$51,0))-INDEX('Zone centroid'!$D$2:$D$169,MATCH($A38,'Zone centroid'!$C$2:$C$169,0)))^2+(INDEX('Station centroid'!$F$2:$F$51,MATCH(AA$1,'Station centroid'!$B$2:$B$51,0))-INDEX('Zone centroid'!$E$2:$E$169,MATCH($A38,'Zone centroid'!$C$2:$C$169,0)))^2)</f>
        <v>66264.843117713623</v>
      </c>
      <c r="AB38">
        <f>SQRT((INDEX('Station centroid'!$E$2:$E$51,MATCH(AB$1,'Station centroid'!$B$2:$B$51,0))-INDEX('Zone centroid'!$D$2:$D$169,MATCH($A38,'Zone centroid'!$C$2:$C$169,0)))^2+(INDEX('Station centroid'!$F$2:$F$51,MATCH(AB$1,'Station centroid'!$B$2:$B$51,0))-INDEX('Zone centroid'!$E$2:$E$169,MATCH($A38,'Zone centroid'!$C$2:$C$169,0)))^2)</f>
        <v>649176.92399915145</v>
      </c>
      <c r="AC38">
        <f>SQRT((INDEX('Station centroid'!$E$2:$E$51,MATCH(AC$1,'Station centroid'!$B$2:$B$51,0))-INDEX('Zone centroid'!$D$2:$D$169,MATCH($A38,'Zone centroid'!$C$2:$C$169,0)))^2+(INDEX('Station centroid'!$F$2:$F$51,MATCH(AC$1,'Station centroid'!$B$2:$B$51,0))-INDEX('Zone centroid'!$E$2:$E$169,MATCH($A38,'Zone centroid'!$C$2:$C$169,0)))^2)</f>
        <v>50674.831115108798</v>
      </c>
      <c r="AD38">
        <f>SQRT((INDEX('Station centroid'!$E$2:$E$51,MATCH(AD$1,'Station centroid'!$B$2:$B$51,0))-INDEX('Zone centroid'!$D$2:$D$169,MATCH($A38,'Zone centroid'!$C$2:$C$169,0)))^2+(INDEX('Station centroid'!$F$2:$F$51,MATCH(AD$1,'Station centroid'!$B$2:$B$51,0))-INDEX('Zone centroid'!$E$2:$E$169,MATCH($A38,'Zone centroid'!$C$2:$C$169,0)))^2)</f>
        <v>139032.12560240348</v>
      </c>
      <c r="AE38">
        <f>SQRT((INDEX('Station centroid'!$E$2:$E$51,MATCH(AE$1,'Station centroid'!$B$2:$B$51,0))-INDEX('Zone centroid'!$D$2:$D$169,MATCH($A38,'Zone centroid'!$C$2:$C$169,0)))^2+(INDEX('Station centroid'!$F$2:$F$51,MATCH(AE$1,'Station centroid'!$B$2:$B$51,0))-INDEX('Zone centroid'!$E$2:$E$169,MATCH($A38,'Zone centroid'!$C$2:$C$169,0)))^2)</f>
        <v>87164.906388152594</v>
      </c>
      <c r="AF38">
        <f>SQRT((INDEX('Station centroid'!$E$2:$E$51,MATCH(AF$1,'Station centroid'!$B$2:$B$51,0))-INDEX('Zone centroid'!$D$2:$D$169,MATCH($A38,'Zone centroid'!$C$2:$C$169,0)))^2+(INDEX('Station centroid'!$F$2:$F$51,MATCH(AF$1,'Station centroid'!$B$2:$B$51,0))-INDEX('Zone centroid'!$E$2:$E$169,MATCH($A38,'Zone centroid'!$C$2:$C$169,0)))^2)</f>
        <v>84602.166271738563</v>
      </c>
      <c r="AG38">
        <f>SQRT((INDEX('Station centroid'!$E$2:$E$51,MATCH(AG$1,'Station centroid'!$B$2:$B$51,0))-INDEX('Zone centroid'!$D$2:$D$169,MATCH($A38,'Zone centroid'!$C$2:$C$169,0)))^2+(INDEX('Station centroid'!$F$2:$F$51,MATCH(AG$1,'Station centroid'!$B$2:$B$51,0))-INDEX('Zone centroid'!$E$2:$E$169,MATCH($A38,'Zone centroid'!$C$2:$C$169,0)))^2)</f>
        <v>60953.604150236257</v>
      </c>
      <c r="AH38">
        <f>SQRT((INDEX('Station centroid'!$E$2:$E$51,MATCH(AH$1,'Station centroid'!$B$2:$B$51,0))-INDEX('Zone centroid'!$D$2:$D$169,MATCH($A38,'Zone centroid'!$C$2:$C$169,0)))^2+(INDEX('Station centroid'!$F$2:$F$51,MATCH(AH$1,'Station centroid'!$B$2:$B$51,0))-INDEX('Zone centroid'!$E$2:$E$169,MATCH($A38,'Zone centroid'!$C$2:$C$169,0)))^2)</f>
        <v>114086.9449914757</v>
      </c>
      <c r="AI38">
        <f>SQRT((INDEX('Station centroid'!$E$2:$E$51,MATCH(AI$1,'Station centroid'!$B$2:$B$51,0))-INDEX('Zone centroid'!$D$2:$D$169,MATCH($A38,'Zone centroid'!$C$2:$C$169,0)))^2+(INDEX('Station centroid'!$F$2:$F$51,MATCH(AI$1,'Station centroid'!$B$2:$B$51,0))-INDEX('Zone centroid'!$E$2:$E$169,MATCH($A38,'Zone centroid'!$C$2:$C$169,0)))^2)</f>
        <v>65571.168339007767</v>
      </c>
      <c r="AJ38">
        <f>SQRT((INDEX('Station centroid'!$E$2:$E$51,MATCH(AJ$1,'Station centroid'!$B$2:$B$51,0))-INDEX('Zone centroid'!$D$2:$D$169,MATCH($A38,'Zone centroid'!$C$2:$C$169,0)))^2+(INDEX('Station centroid'!$F$2:$F$51,MATCH(AJ$1,'Station centroid'!$B$2:$B$51,0))-INDEX('Zone centroid'!$E$2:$E$169,MATCH($A38,'Zone centroid'!$C$2:$C$169,0)))^2)</f>
        <v>62882.963957244385</v>
      </c>
      <c r="AK38">
        <f>SQRT((INDEX('Station centroid'!$E$2:$E$51,MATCH(AK$1,'Station centroid'!$B$2:$B$51,0))-INDEX('Zone centroid'!$D$2:$D$169,MATCH($A38,'Zone centroid'!$C$2:$C$169,0)))^2+(INDEX('Station centroid'!$F$2:$F$51,MATCH(AK$1,'Station centroid'!$B$2:$B$51,0))-INDEX('Zone centroid'!$E$2:$E$169,MATCH($A38,'Zone centroid'!$C$2:$C$169,0)))^2)</f>
        <v>65477.381068312403</v>
      </c>
      <c r="AL38">
        <f>SQRT((INDEX('Station centroid'!$E$2:$E$51,MATCH(AL$1,'Station centroid'!$B$2:$B$51,0))-INDEX('Zone centroid'!$D$2:$D$169,MATCH($A38,'Zone centroid'!$C$2:$C$169,0)))^2+(INDEX('Station centroid'!$F$2:$F$51,MATCH(AL$1,'Station centroid'!$B$2:$B$51,0))-INDEX('Zone centroid'!$E$2:$E$169,MATCH($A38,'Zone centroid'!$C$2:$C$169,0)))^2)</f>
        <v>32204.687923754187</v>
      </c>
      <c r="AM38">
        <f>SQRT((INDEX('Station centroid'!$E$2:$E$51,MATCH(AM$1,'Station centroid'!$B$2:$B$51,0))-INDEX('Zone centroid'!$D$2:$D$169,MATCH($A38,'Zone centroid'!$C$2:$C$169,0)))^2+(INDEX('Station centroid'!$F$2:$F$51,MATCH(AM$1,'Station centroid'!$B$2:$B$51,0))-INDEX('Zone centroid'!$E$2:$E$169,MATCH($A38,'Zone centroid'!$C$2:$C$169,0)))^2)</f>
        <v>83275.609934602748</v>
      </c>
      <c r="AN38">
        <f>SQRT((INDEX('Station centroid'!$E$2:$E$51,MATCH(AN$1,'Station centroid'!$B$2:$B$51,0))-INDEX('Zone centroid'!$D$2:$D$169,MATCH($A38,'Zone centroid'!$C$2:$C$169,0)))^2+(INDEX('Station centroid'!$F$2:$F$51,MATCH(AN$1,'Station centroid'!$B$2:$B$51,0))-INDEX('Zone centroid'!$E$2:$E$169,MATCH($A38,'Zone centroid'!$C$2:$C$169,0)))^2)</f>
        <v>48657.240474556267</v>
      </c>
      <c r="AO38">
        <f>SQRT((INDEX('Station centroid'!$E$2:$E$51,MATCH(AO$1,'Station centroid'!$B$2:$B$51,0))-INDEX('Zone centroid'!$D$2:$D$169,MATCH($A38,'Zone centroid'!$C$2:$C$169,0)))^2+(INDEX('Station centroid'!$F$2:$F$51,MATCH(AO$1,'Station centroid'!$B$2:$B$51,0))-INDEX('Zone centroid'!$E$2:$E$169,MATCH($A38,'Zone centroid'!$C$2:$C$169,0)))^2)</f>
        <v>47083.562062964207</v>
      </c>
      <c r="AP38">
        <f>SQRT((INDEX('Station centroid'!$E$2:$E$51,MATCH(AP$1,'Station centroid'!$B$2:$B$51,0))-INDEX('Zone centroid'!$D$2:$D$169,MATCH($A38,'Zone centroid'!$C$2:$C$169,0)))^2+(INDEX('Station centroid'!$F$2:$F$51,MATCH(AP$1,'Station centroid'!$B$2:$B$51,0))-INDEX('Zone centroid'!$E$2:$E$169,MATCH($A38,'Zone centroid'!$C$2:$C$169,0)))^2)</f>
        <v>50920.098785867434</v>
      </c>
      <c r="AQ38">
        <f>SQRT((INDEX('Station centroid'!$E$2:$E$51,MATCH(AQ$1,'Station centroid'!$B$2:$B$51,0))-INDEX('Zone centroid'!$D$2:$D$169,MATCH($A38,'Zone centroid'!$C$2:$C$169,0)))^2+(INDEX('Station centroid'!$F$2:$F$51,MATCH(AQ$1,'Station centroid'!$B$2:$B$51,0))-INDEX('Zone centroid'!$E$2:$E$169,MATCH($A38,'Zone centroid'!$C$2:$C$169,0)))^2)</f>
        <v>57804.621790166566</v>
      </c>
      <c r="AR38">
        <f>SQRT((INDEX('Station centroid'!$E$2:$E$51,MATCH(AR$1,'Station centroid'!$B$2:$B$51,0))-INDEX('Zone centroid'!$D$2:$D$169,MATCH($A38,'Zone centroid'!$C$2:$C$169,0)))^2+(INDEX('Station centroid'!$F$2:$F$51,MATCH(AR$1,'Station centroid'!$B$2:$B$51,0))-INDEX('Zone centroid'!$E$2:$E$169,MATCH($A38,'Zone centroid'!$C$2:$C$169,0)))^2)</f>
        <v>36894.925894518332</v>
      </c>
      <c r="AS38">
        <f>SQRT((INDEX('Station centroid'!$E$2:$E$51,MATCH(AS$1,'Station centroid'!$B$2:$B$51,0))-INDEX('Zone centroid'!$D$2:$D$169,MATCH($A38,'Zone centroid'!$C$2:$C$169,0)))^2+(INDEX('Station centroid'!$F$2:$F$51,MATCH(AS$1,'Station centroid'!$B$2:$B$51,0))-INDEX('Zone centroid'!$E$2:$E$169,MATCH($A38,'Zone centroid'!$C$2:$C$169,0)))^2)</f>
        <v>126026.31031105728</v>
      </c>
      <c r="AT38">
        <f>SQRT((INDEX('Station centroid'!$E$2:$E$51,MATCH(AT$1,'Station centroid'!$B$2:$B$51,0))-INDEX('Zone centroid'!$D$2:$D$169,MATCH($A38,'Zone centroid'!$C$2:$C$169,0)))^2+(INDEX('Station centroid'!$F$2:$F$51,MATCH(AT$1,'Station centroid'!$B$2:$B$51,0))-INDEX('Zone centroid'!$E$2:$E$169,MATCH($A38,'Zone centroid'!$C$2:$C$169,0)))^2)</f>
        <v>107266.63420720396</v>
      </c>
      <c r="AU38">
        <f>SQRT((INDEX('Station centroid'!$E$2:$E$51,MATCH(AU$1,'Station centroid'!$B$2:$B$51,0))-INDEX('Zone centroid'!$D$2:$D$169,MATCH($A38,'Zone centroid'!$C$2:$C$169,0)))^2+(INDEX('Station centroid'!$F$2:$F$51,MATCH(AU$1,'Station centroid'!$B$2:$B$51,0))-INDEX('Zone centroid'!$E$2:$E$169,MATCH($A38,'Zone centroid'!$C$2:$C$169,0)))^2)</f>
        <v>2156.5858560465331</v>
      </c>
      <c r="AV38">
        <f>SQRT((INDEX('Station centroid'!$E$2:$E$51,MATCH(AV$1,'Station centroid'!$B$2:$B$51,0))-INDEX('Zone centroid'!$D$2:$D$169,MATCH($A38,'Zone centroid'!$C$2:$C$169,0)))^2+(INDEX('Station centroid'!$F$2:$F$51,MATCH(AV$1,'Station centroid'!$B$2:$B$51,0))-INDEX('Zone centroid'!$E$2:$E$169,MATCH($A38,'Zone centroid'!$C$2:$C$169,0)))^2)</f>
        <v>10387.684066913069</v>
      </c>
      <c r="AW38">
        <f>SQRT((INDEX('Station centroid'!$E$2:$E$51,MATCH(AW$1,'Station centroid'!$B$2:$B$51,0))-INDEX('Zone centroid'!$D$2:$D$169,MATCH($A38,'Zone centroid'!$C$2:$C$169,0)))^2+(INDEX('Station centroid'!$F$2:$F$51,MATCH(AW$1,'Station centroid'!$B$2:$B$51,0))-INDEX('Zone centroid'!$E$2:$E$169,MATCH($A38,'Zone centroid'!$C$2:$C$169,0)))^2)</f>
        <v>18114.161783852964</v>
      </c>
      <c r="AX38">
        <f>SQRT((INDEX('Station centroid'!$E$2:$E$51,MATCH(AX$1,'Station centroid'!$B$2:$B$51,0))-INDEX('Zone centroid'!$D$2:$D$169,MATCH($A38,'Zone centroid'!$C$2:$C$169,0)))^2+(INDEX('Station centroid'!$F$2:$F$51,MATCH(AX$1,'Station centroid'!$B$2:$B$51,0))-INDEX('Zone centroid'!$E$2:$E$169,MATCH($A38,'Zone centroid'!$C$2:$C$169,0)))^2)</f>
        <v>34204.040443861333</v>
      </c>
      <c r="AY38">
        <f>SQRT((INDEX('Station centroid'!$E$2:$E$51,MATCH(AY$1,'Station centroid'!$B$2:$B$51,0))-INDEX('Zone centroid'!$D$2:$D$169,MATCH($A38,'Zone centroid'!$C$2:$C$169,0)))^2+(INDEX('Station centroid'!$F$2:$F$51,MATCH(AY$1,'Station centroid'!$B$2:$B$51,0))-INDEX('Zone centroid'!$E$2:$E$169,MATCH($A38,'Zone centroid'!$C$2:$C$169,0)))^2)</f>
        <v>649176.92399915145</v>
      </c>
    </row>
    <row r="39" spans="1:51" x14ac:dyDescent="0.3">
      <c r="A39">
        <v>546</v>
      </c>
      <c r="B39">
        <f>SQRT((INDEX('Station centroid'!$E$2:$E$51,MATCH(B$1,'Station centroid'!$B$2:$B$51,0))-INDEX('Zone centroid'!$D$2:$D$169,MATCH($A39,'Zone centroid'!$C$2:$C$169,0)))^2+(INDEX('Station centroid'!$F$2:$F$51,MATCH(B$1,'Station centroid'!$B$2:$B$51,0))-INDEX('Zone centroid'!$E$2:$E$169,MATCH($A39,'Zone centroid'!$C$2:$C$169,0)))^2)</f>
        <v>59984.628373379914</v>
      </c>
      <c r="C39">
        <f>SQRT((INDEX('Station centroid'!$E$2:$E$51,MATCH(C$1,'Station centroid'!$B$2:$B$51,0))-INDEX('Zone centroid'!$D$2:$D$169,MATCH($A39,'Zone centroid'!$C$2:$C$169,0)))^2+(INDEX('Station centroid'!$F$2:$F$51,MATCH(C$1,'Station centroid'!$B$2:$B$51,0))-INDEX('Zone centroid'!$E$2:$E$169,MATCH($A39,'Zone centroid'!$C$2:$C$169,0)))^2)</f>
        <v>92049.129943281907</v>
      </c>
      <c r="D39">
        <f>SQRT((INDEX('Station centroid'!$E$2:$E$51,MATCH(D$1,'Station centroid'!$B$2:$B$51,0))-INDEX('Zone centroid'!$D$2:$D$169,MATCH($A39,'Zone centroid'!$C$2:$C$169,0)))^2+(INDEX('Station centroid'!$F$2:$F$51,MATCH(D$1,'Station centroid'!$B$2:$B$51,0))-INDEX('Zone centroid'!$E$2:$E$169,MATCH($A39,'Zone centroid'!$C$2:$C$169,0)))^2)</f>
        <v>142671.11889433858</v>
      </c>
      <c r="E39">
        <f>SQRT((INDEX('Station centroid'!$E$2:$E$51,MATCH(E$1,'Station centroid'!$B$2:$B$51,0))-INDEX('Zone centroid'!$D$2:$D$169,MATCH($A39,'Zone centroid'!$C$2:$C$169,0)))^2+(INDEX('Station centroid'!$F$2:$F$51,MATCH(E$1,'Station centroid'!$B$2:$B$51,0))-INDEX('Zone centroid'!$E$2:$E$169,MATCH($A39,'Zone centroid'!$C$2:$C$169,0)))^2)</f>
        <v>68871.350028581553</v>
      </c>
      <c r="F39">
        <f>SQRT((INDEX('Station centroid'!$E$2:$E$51,MATCH(F$1,'Station centroid'!$B$2:$B$51,0))-INDEX('Zone centroid'!$D$2:$D$169,MATCH($A39,'Zone centroid'!$C$2:$C$169,0)))^2+(INDEX('Station centroid'!$F$2:$F$51,MATCH(F$1,'Station centroid'!$B$2:$B$51,0))-INDEX('Zone centroid'!$E$2:$E$169,MATCH($A39,'Zone centroid'!$C$2:$C$169,0)))^2)</f>
        <v>62822.692757662058</v>
      </c>
      <c r="G39">
        <f>SQRT((INDEX('Station centroid'!$E$2:$E$51,MATCH(G$1,'Station centroid'!$B$2:$B$51,0))-INDEX('Zone centroid'!$D$2:$D$169,MATCH($A39,'Zone centroid'!$C$2:$C$169,0)))^2+(INDEX('Station centroid'!$F$2:$F$51,MATCH(G$1,'Station centroid'!$B$2:$B$51,0))-INDEX('Zone centroid'!$E$2:$E$169,MATCH($A39,'Zone centroid'!$C$2:$C$169,0)))^2)</f>
        <v>649921.62026585941</v>
      </c>
      <c r="H39">
        <f>SQRT((INDEX('Station centroid'!$E$2:$E$51,MATCH(H$1,'Station centroid'!$B$2:$B$51,0))-INDEX('Zone centroid'!$D$2:$D$169,MATCH($A39,'Zone centroid'!$C$2:$C$169,0)))^2+(INDEX('Station centroid'!$F$2:$F$51,MATCH(H$1,'Station centroid'!$B$2:$B$51,0))-INDEX('Zone centroid'!$E$2:$E$169,MATCH($A39,'Zone centroid'!$C$2:$C$169,0)))^2)</f>
        <v>42792.715747486764</v>
      </c>
      <c r="I39">
        <f>SQRT((INDEX('Station centroid'!$E$2:$E$51,MATCH(I$1,'Station centroid'!$B$2:$B$51,0))-INDEX('Zone centroid'!$D$2:$D$169,MATCH($A39,'Zone centroid'!$C$2:$C$169,0)))^2+(INDEX('Station centroid'!$F$2:$F$51,MATCH(I$1,'Station centroid'!$B$2:$B$51,0))-INDEX('Zone centroid'!$E$2:$E$169,MATCH($A39,'Zone centroid'!$C$2:$C$169,0)))^2)</f>
        <v>42919.614327643925</v>
      </c>
      <c r="J39">
        <f>SQRT((INDEX('Station centroid'!$E$2:$E$51,MATCH(J$1,'Station centroid'!$B$2:$B$51,0))-INDEX('Zone centroid'!$D$2:$D$169,MATCH($A39,'Zone centroid'!$C$2:$C$169,0)))^2+(INDEX('Station centroid'!$F$2:$F$51,MATCH(J$1,'Station centroid'!$B$2:$B$51,0))-INDEX('Zone centroid'!$E$2:$E$169,MATCH($A39,'Zone centroid'!$C$2:$C$169,0)))^2)</f>
        <v>649921.62026585941</v>
      </c>
      <c r="K39">
        <f>SQRT((INDEX('Station centroid'!$E$2:$E$51,MATCH(K$1,'Station centroid'!$B$2:$B$51,0))-INDEX('Zone centroid'!$D$2:$D$169,MATCH($A39,'Zone centroid'!$C$2:$C$169,0)))^2+(INDEX('Station centroid'!$F$2:$F$51,MATCH(K$1,'Station centroid'!$B$2:$B$51,0))-INDEX('Zone centroid'!$E$2:$E$169,MATCH($A39,'Zone centroid'!$C$2:$C$169,0)))^2)</f>
        <v>87674.985561696551</v>
      </c>
      <c r="L39">
        <f>SQRT((INDEX('Station centroid'!$E$2:$E$51,MATCH(L$1,'Station centroid'!$B$2:$B$51,0))-INDEX('Zone centroid'!$D$2:$D$169,MATCH($A39,'Zone centroid'!$C$2:$C$169,0)))^2+(INDEX('Station centroid'!$F$2:$F$51,MATCH(L$1,'Station centroid'!$B$2:$B$51,0))-INDEX('Zone centroid'!$E$2:$E$169,MATCH($A39,'Zone centroid'!$C$2:$C$169,0)))^2)</f>
        <v>47507.535529282068</v>
      </c>
      <c r="M39">
        <f>SQRT((INDEX('Station centroid'!$E$2:$E$51,MATCH(M$1,'Station centroid'!$B$2:$B$51,0))-INDEX('Zone centroid'!$D$2:$D$169,MATCH($A39,'Zone centroid'!$C$2:$C$169,0)))^2+(INDEX('Station centroid'!$F$2:$F$51,MATCH(M$1,'Station centroid'!$B$2:$B$51,0))-INDEX('Zone centroid'!$E$2:$E$169,MATCH($A39,'Zone centroid'!$C$2:$C$169,0)))^2)</f>
        <v>50276.613917305549</v>
      </c>
      <c r="N39">
        <f>SQRT((INDEX('Station centroid'!$E$2:$E$51,MATCH(N$1,'Station centroid'!$B$2:$B$51,0))-INDEX('Zone centroid'!$D$2:$D$169,MATCH($A39,'Zone centroid'!$C$2:$C$169,0)))^2+(INDEX('Station centroid'!$F$2:$F$51,MATCH(N$1,'Station centroid'!$B$2:$B$51,0))-INDEX('Zone centroid'!$E$2:$E$169,MATCH($A39,'Zone centroid'!$C$2:$C$169,0)))^2)</f>
        <v>67397.12002298022</v>
      </c>
      <c r="O39">
        <f>SQRT((INDEX('Station centroid'!$E$2:$E$51,MATCH(O$1,'Station centroid'!$B$2:$B$51,0))-INDEX('Zone centroid'!$D$2:$D$169,MATCH($A39,'Zone centroid'!$C$2:$C$169,0)))^2+(INDEX('Station centroid'!$F$2:$F$51,MATCH(O$1,'Station centroid'!$B$2:$B$51,0))-INDEX('Zone centroid'!$E$2:$E$169,MATCH($A39,'Zone centroid'!$C$2:$C$169,0)))^2)</f>
        <v>91453.289702410373</v>
      </c>
      <c r="P39">
        <f>SQRT((INDEX('Station centroid'!$E$2:$E$51,MATCH(P$1,'Station centroid'!$B$2:$B$51,0))-INDEX('Zone centroid'!$D$2:$D$169,MATCH($A39,'Zone centroid'!$C$2:$C$169,0)))^2+(INDEX('Station centroid'!$F$2:$F$51,MATCH(P$1,'Station centroid'!$B$2:$B$51,0))-INDEX('Zone centroid'!$E$2:$E$169,MATCH($A39,'Zone centroid'!$C$2:$C$169,0)))^2)</f>
        <v>93758.855978857813</v>
      </c>
      <c r="Q39">
        <f>SQRT((INDEX('Station centroid'!$E$2:$E$51,MATCH(Q$1,'Station centroid'!$B$2:$B$51,0))-INDEX('Zone centroid'!$D$2:$D$169,MATCH($A39,'Zone centroid'!$C$2:$C$169,0)))^2+(INDEX('Station centroid'!$F$2:$F$51,MATCH(Q$1,'Station centroid'!$B$2:$B$51,0))-INDEX('Zone centroid'!$E$2:$E$169,MATCH($A39,'Zone centroid'!$C$2:$C$169,0)))^2)</f>
        <v>78330.206818088423</v>
      </c>
      <c r="R39">
        <f>SQRT((INDEX('Station centroid'!$E$2:$E$51,MATCH(R$1,'Station centroid'!$B$2:$B$51,0))-INDEX('Zone centroid'!$D$2:$D$169,MATCH($A39,'Zone centroid'!$C$2:$C$169,0)))^2+(INDEX('Station centroid'!$F$2:$F$51,MATCH(R$1,'Station centroid'!$B$2:$B$51,0))-INDEX('Zone centroid'!$E$2:$E$169,MATCH($A39,'Zone centroid'!$C$2:$C$169,0)))^2)</f>
        <v>75444.37375613967</v>
      </c>
      <c r="S39">
        <f>SQRT((INDEX('Station centroid'!$E$2:$E$51,MATCH(S$1,'Station centroid'!$B$2:$B$51,0))-INDEX('Zone centroid'!$D$2:$D$169,MATCH($A39,'Zone centroid'!$C$2:$C$169,0)))^2+(INDEX('Station centroid'!$F$2:$F$51,MATCH(S$1,'Station centroid'!$B$2:$B$51,0))-INDEX('Zone centroid'!$E$2:$E$169,MATCH($A39,'Zone centroid'!$C$2:$C$169,0)))^2)</f>
        <v>72146.422020125217</v>
      </c>
      <c r="T39">
        <f>SQRT((INDEX('Station centroid'!$E$2:$E$51,MATCH(T$1,'Station centroid'!$B$2:$B$51,0))-INDEX('Zone centroid'!$D$2:$D$169,MATCH($A39,'Zone centroid'!$C$2:$C$169,0)))^2+(INDEX('Station centroid'!$F$2:$F$51,MATCH(T$1,'Station centroid'!$B$2:$B$51,0))-INDEX('Zone centroid'!$E$2:$E$169,MATCH($A39,'Zone centroid'!$C$2:$C$169,0)))^2)</f>
        <v>65077.648641262356</v>
      </c>
      <c r="U39">
        <f>SQRT((INDEX('Station centroid'!$E$2:$E$51,MATCH(U$1,'Station centroid'!$B$2:$B$51,0))-INDEX('Zone centroid'!$D$2:$D$169,MATCH($A39,'Zone centroid'!$C$2:$C$169,0)))^2+(INDEX('Station centroid'!$F$2:$F$51,MATCH(U$1,'Station centroid'!$B$2:$B$51,0))-INDEX('Zone centroid'!$E$2:$E$169,MATCH($A39,'Zone centroid'!$C$2:$C$169,0)))^2)</f>
        <v>63563.507955480207</v>
      </c>
      <c r="V39">
        <f>SQRT((INDEX('Station centroid'!$E$2:$E$51,MATCH(V$1,'Station centroid'!$B$2:$B$51,0))-INDEX('Zone centroid'!$D$2:$D$169,MATCH($A39,'Zone centroid'!$C$2:$C$169,0)))^2+(INDEX('Station centroid'!$F$2:$F$51,MATCH(V$1,'Station centroid'!$B$2:$B$51,0))-INDEX('Zone centroid'!$E$2:$E$169,MATCH($A39,'Zone centroid'!$C$2:$C$169,0)))^2)</f>
        <v>60011.835108096013</v>
      </c>
      <c r="W39">
        <f>SQRT((INDEX('Station centroid'!$E$2:$E$51,MATCH(W$1,'Station centroid'!$B$2:$B$51,0))-INDEX('Zone centroid'!$D$2:$D$169,MATCH($A39,'Zone centroid'!$C$2:$C$169,0)))^2+(INDEX('Station centroid'!$F$2:$F$51,MATCH(W$1,'Station centroid'!$B$2:$B$51,0))-INDEX('Zone centroid'!$E$2:$E$169,MATCH($A39,'Zone centroid'!$C$2:$C$169,0)))^2)</f>
        <v>74885.864319509637</v>
      </c>
      <c r="X39">
        <f>SQRT((INDEX('Station centroid'!$E$2:$E$51,MATCH(X$1,'Station centroid'!$B$2:$B$51,0))-INDEX('Zone centroid'!$D$2:$D$169,MATCH($A39,'Zone centroid'!$C$2:$C$169,0)))^2+(INDEX('Station centroid'!$F$2:$F$51,MATCH(X$1,'Station centroid'!$B$2:$B$51,0))-INDEX('Zone centroid'!$E$2:$E$169,MATCH($A39,'Zone centroid'!$C$2:$C$169,0)))^2)</f>
        <v>57260.3559992644</v>
      </c>
      <c r="Y39">
        <f>SQRT((INDEX('Station centroid'!$E$2:$E$51,MATCH(Y$1,'Station centroid'!$B$2:$B$51,0))-INDEX('Zone centroid'!$D$2:$D$169,MATCH($A39,'Zone centroid'!$C$2:$C$169,0)))^2+(INDEX('Station centroid'!$F$2:$F$51,MATCH(Y$1,'Station centroid'!$B$2:$B$51,0))-INDEX('Zone centroid'!$E$2:$E$169,MATCH($A39,'Zone centroid'!$C$2:$C$169,0)))^2)</f>
        <v>55282.773836069464</v>
      </c>
      <c r="Z39">
        <f>SQRT((INDEX('Station centroid'!$E$2:$E$51,MATCH(Z$1,'Station centroid'!$B$2:$B$51,0))-INDEX('Zone centroid'!$D$2:$D$169,MATCH($A39,'Zone centroid'!$C$2:$C$169,0)))^2+(INDEX('Station centroid'!$F$2:$F$51,MATCH(Z$1,'Station centroid'!$B$2:$B$51,0))-INDEX('Zone centroid'!$E$2:$E$169,MATCH($A39,'Zone centroid'!$C$2:$C$169,0)))^2)</f>
        <v>36064.360178853836</v>
      </c>
      <c r="AA39">
        <f>SQRT((INDEX('Station centroid'!$E$2:$E$51,MATCH(AA$1,'Station centroid'!$B$2:$B$51,0))-INDEX('Zone centroid'!$D$2:$D$169,MATCH($A39,'Zone centroid'!$C$2:$C$169,0)))^2+(INDEX('Station centroid'!$F$2:$F$51,MATCH(AA$1,'Station centroid'!$B$2:$B$51,0))-INDEX('Zone centroid'!$E$2:$E$169,MATCH($A39,'Zone centroid'!$C$2:$C$169,0)))^2)</f>
        <v>66340.203312736383</v>
      </c>
      <c r="AB39">
        <f>SQRT((INDEX('Station centroid'!$E$2:$E$51,MATCH(AB$1,'Station centroid'!$B$2:$B$51,0))-INDEX('Zone centroid'!$D$2:$D$169,MATCH($A39,'Zone centroid'!$C$2:$C$169,0)))^2+(INDEX('Station centroid'!$F$2:$F$51,MATCH(AB$1,'Station centroid'!$B$2:$B$51,0))-INDEX('Zone centroid'!$E$2:$E$169,MATCH($A39,'Zone centroid'!$C$2:$C$169,0)))^2)</f>
        <v>649921.62026585941</v>
      </c>
      <c r="AC39">
        <f>SQRT((INDEX('Station centroid'!$E$2:$E$51,MATCH(AC$1,'Station centroid'!$B$2:$B$51,0))-INDEX('Zone centroid'!$D$2:$D$169,MATCH($A39,'Zone centroid'!$C$2:$C$169,0)))^2+(INDEX('Station centroid'!$F$2:$F$51,MATCH(AC$1,'Station centroid'!$B$2:$B$51,0))-INDEX('Zone centroid'!$E$2:$E$169,MATCH($A39,'Zone centroid'!$C$2:$C$169,0)))^2)</f>
        <v>51463.939348487489</v>
      </c>
      <c r="AD39">
        <f>SQRT((INDEX('Station centroid'!$E$2:$E$51,MATCH(AD$1,'Station centroid'!$B$2:$B$51,0))-INDEX('Zone centroid'!$D$2:$D$169,MATCH($A39,'Zone centroid'!$C$2:$C$169,0)))^2+(INDEX('Station centroid'!$F$2:$F$51,MATCH(AD$1,'Station centroid'!$B$2:$B$51,0))-INDEX('Zone centroid'!$E$2:$E$169,MATCH($A39,'Zone centroid'!$C$2:$C$169,0)))^2)</f>
        <v>139013.95216532223</v>
      </c>
      <c r="AE39">
        <f>SQRT((INDEX('Station centroid'!$E$2:$E$51,MATCH(AE$1,'Station centroid'!$B$2:$B$51,0))-INDEX('Zone centroid'!$D$2:$D$169,MATCH($A39,'Zone centroid'!$C$2:$C$169,0)))^2+(INDEX('Station centroid'!$F$2:$F$51,MATCH(AE$1,'Station centroid'!$B$2:$B$51,0))-INDEX('Zone centroid'!$E$2:$E$169,MATCH($A39,'Zone centroid'!$C$2:$C$169,0)))^2)</f>
        <v>86173.519877369545</v>
      </c>
      <c r="AF39">
        <f>SQRT((INDEX('Station centroid'!$E$2:$E$51,MATCH(AF$1,'Station centroid'!$B$2:$B$51,0))-INDEX('Zone centroid'!$D$2:$D$169,MATCH($A39,'Zone centroid'!$C$2:$C$169,0)))^2+(INDEX('Station centroid'!$F$2:$F$51,MATCH(AF$1,'Station centroid'!$B$2:$B$51,0))-INDEX('Zone centroid'!$E$2:$E$169,MATCH($A39,'Zone centroid'!$C$2:$C$169,0)))^2)</f>
        <v>83609.68029463393</v>
      </c>
      <c r="AG39">
        <f>SQRT((INDEX('Station centroid'!$E$2:$E$51,MATCH(AG$1,'Station centroid'!$B$2:$B$51,0))-INDEX('Zone centroid'!$D$2:$D$169,MATCH($A39,'Zone centroid'!$C$2:$C$169,0)))^2+(INDEX('Station centroid'!$F$2:$F$51,MATCH(AG$1,'Station centroid'!$B$2:$B$51,0))-INDEX('Zone centroid'!$E$2:$E$169,MATCH($A39,'Zone centroid'!$C$2:$C$169,0)))^2)</f>
        <v>60101.264726823334</v>
      </c>
      <c r="AH39">
        <f>SQRT((INDEX('Station centroid'!$E$2:$E$51,MATCH(AH$1,'Station centroid'!$B$2:$B$51,0))-INDEX('Zone centroid'!$D$2:$D$169,MATCH($A39,'Zone centroid'!$C$2:$C$169,0)))^2+(INDEX('Station centroid'!$F$2:$F$51,MATCH(AH$1,'Station centroid'!$B$2:$B$51,0))-INDEX('Zone centroid'!$E$2:$E$169,MATCH($A39,'Zone centroid'!$C$2:$C$169,0)))^2)</f>
        <v>113832.62242700024</v>
      </c>
      <c r="AI39">
        <f>SQRT((INDEX('Station centroid'!$E$2:$E$51,MATCH(AI$1,'Station centroid'!$B$2:$B$51,0))-INDEX('Zone centroid'!$D$2:$D$169,MATCH($A39,'Zone centroid'!$C$2:$C$169,0)))^2+(INDEX('Station centroid'!$F$2:$F$51,MATCH(AI$1,'Station centroid'!$B$2:$B$51,0))-INDEX('Zone centroid'!$E$2:$E$169,MATCH($A39,'Zone centroid'!$C$2:$C$169,0)))^2)</f>
        <v>64614.753923871707</v>
      </c>
      <c r="AJ39">
        <f>SQRT((INDEX('Station centroid'!$E$2:$E$51,MATCH(AJ$1,'Station centroid'!$B$2:$B$51,0))-INDEX('Zone centroid'!$D$2:$D$169,MATCH($A39,'Zone centroid'!$C$2:$C$169,0)))^2+(INDEX('Station centroid'!$F$2:$F$51,MATCH(AJ$1,'Station centroid'!$B$2:$B$51,0))-INDEX('Zone centroid'!$E$2:$E$169,MATCH($A39,'Zone centroid'!$C$2:$C$169,0)))^2)</f>
        <v>61982.323552026479</v>
      </c>
      <c r="AK39">
        <f>SQRT((INDEX('Station centroid'!$E$2:$E$51,MATCH(AK$1,'Station centroid'!$B$2:$B$51,0))-INDEX('Zone centroid'!$D$2:$D$169,MATCH($A39,'Zone centroid'!$C$2:$C$169,0)))^2+(INDEX('Station centroid'!$F$2:$F$51,MATCH(AK$1,'Station centroid'!$B$2:$B$51,0))-INDEX('Zone centroid'!$E$2:$E$169,MATCH($A39,'Zone centroid'!$C$2:$C$169,0)))^2)</f>
        <v>64488.211163320353</v>
      </c>
      <c r="AL39">
        <f>SQRT((INDEX('Station centroid'!$E$2:$E$51,MATCH(AL$1,'Station centroid'!$B$2:$B$51,0))-INDEX('Zone centroid'!$D$2:$D$169,MATCH($A39,'Zone centroid'!$C$2:$C$169,0)))^2+(INDEX('Station centroid'!$F$2:$F$51,MATCH(AL$1,'Station centroid'!$B$2:$B$51,0))-INDEX('Zone centroid'!$E$2:$E$169,MATCH($A39,'Zone centroid'!$C$2:$C$169,0)))^2)</f>
        <v>32744.943436604048</v>
      </c>
      <c r="AM39">
        <f>SQRT((INDEX('Station centroid'!$E$2:$E$51,MATCH(AM$1,'Station centroid'!$B$2:$B$51,0))-INDEX('Zone centroid'!$D$2:$D$169,MATCH($A39,'Zone centroid'!$C$2:$C$169,0)))^2+(INDEX('Station centroid'!$F$2:$F$51,MATCH(AM$1,'Station centroid'!$B$2:$B$51,0))-INDEX('Zone centroid'!$E$2:$E$169,MATCH($A39,'Zone centroid'!$C$2:$C$169,0)))^2)</f>
        <v>82281.426422249802</v>
      </c>
      <c r="AN39">
        <f>SQRT((INDEX('Station centroid'!$E$2:$E$51,MATCH(AN$1,'Station centroid'!$B$2:$B$51,0))-INDEX('Zone centroid'!$D$2:$D$169,MATCH($A39,'Zone centroid'!$C$2:$C$169,0)))^2+(INDEX('Station centroid'!$F$2:$F$51,MATCH(AN$1,'Station centroid'!$B$2:$B$51,0))-INDEX('Zone centroid'!$E$2:$E$169,MATCH($A39,'Zone centroid'!$C$2:$C$169,0)))^2)</f>
        <v>47778.258483109203</v>
      </c>
      <c r="AO39">
        <f>SQRT((INDEX('Station centroid'!$E$2:$E$51,MATCH(AO$1,'Station centroid'!$B$2:$B$51,0))-INDEX('Zone centroid'!$D$2:$D$169,MATCH($A39,'Zone centroid'!$C$2:$C$169,0)))^2+(INDEX('Station centroid'!$F$2:$F$51,MATCH(AO$1,'Station centroid'!$B$2:$B$51,0))-INDEX('Zone centroid'!$E$2:$E$169,MATCH($A39,'Zone centroid'!$C$2:$C$169,0)))^2)</f>
        <v>46249.340813215946</v>
      </c>
      <c r="AP39">
        <f>SQRT((INDEX('Station centroid'!$E$2:$E$51,MATCH(AP$1,'Station centroid'!$B$2:$B$51,0))-INDEX('Zone centroid'!$D$2:$D$169,MATCH($A39,'Zone centroid'!$C$2:$C$169,0)))^2+(INDEX('Station centroid'!$F$2:$F$51,MATCH(AP$1,'Station centroid'!$B$2:$B$51,0))-INDEX('Zone centroid'!$E$2:$E$169,MATCH($A39,'Zone centroid'!$C$2:$C$169,0)))^2)</f>
        <v>49962.750977728385</v>
      </c>
      <c r="AQ39">
        <f>SQRT((INDEX('Station centroid'!$E$2:$E$51,MATCH(AQ$1,'Station centroid'!$B$2:$B$51,0))-INDEX('Zone centroid'!$D$2:$D$169,MATCH($A39,'Zone centroid'!$C$2:$C$169,0)))^2+(INDEX('Station centroid'!$F$2:$F$51,MATCH(AQ$1,'Station centroid'!$B$2:$B$51,0))-INDEX('Zone centroid'!$E$2:$E$169,MATCH($A39,'Zone centroid'!$C$2:$C$169,0)))^2)</f>
        <v>57854.026424650852</v>
      </c>
      <c r="AR39">
        <f>SQRT((INDEX('Station centroid'!$E$2:$E$51,MATCH(AR$1,'Station centroid'!$B$2:$B$51,0))-INDEX('Zone centroid'!$D$2:$D$169,MATCH($A39,'Zone centroid'!$C$2:$C$169,0)))^2+(INDEX('Station centroid'!$F$2:$F$51,MATCH(AR$1,'Station centroid'!$B$2:$B$51,0))-INDEX('Zone centroid'!$E$2:$E$169,MATCH($A39,'Zone centroid'!$C$2:$C$169,0)))^2)</f>
        <v>36705.931167619208</v>
      </c>
      <c r="AS39">
        <f>SQRT((INDEX('Station centroid'!$E$2:$E$51,MATCH(AS$1,'Station centroid'!$B$2:$B$51,0))-INDEX('Zone centroid'!$D$2:$D$169,MATCH($A39,'Zone centroid'!$C$2:$C$169,0)))^2+(INDEX('Station centroid'!$F$2:$F$51,MATCH(AS$1,'Station centroid'!$B$2:$B$51,0))-INDEX('Zone centroid'!$E$2:$E$169,MATCH($A39,'Zone centroid'!$C$2:$C$169,0)))^2)</f>
        <v>125847.64128945327</v>
      </c>
      <c r="AT39">
        <f>SQRT((INDEX('Station centroid'!$E$2:$E$51,MATCH(AT$1,'Station centroid'!$B$2:$B$51,0))-INDEX('Zone centroid'!$D$2:$D$169,MATCH($A39,'Zone centroid'!$C$2:$C$169,0)))^2+(INDEX('Station centroid'!$F$2:$F$51,MATCH(AT$1,'Station centroid'!$B$2:$B$51,0))-INDEX('Zone centroid'!$E$2:$E$169,MATCH($A39,'Zone centroid'!$C$2:$C$169,0)))^2)</f>
        <v>106907.11028309622</v>
      </c>
      <c r="AU39">
        <f>SQRT((INDEX('Station centroid'!$E$2:$E$51,MATCH(AU$1,'Station centroid'!$B$2:$B$51,0))-INDEX('Zone centroid'!$D$2:$D$169,MATCH($A39,'Zone centroid'!$C$2:$C$169,0)))^2+(INDEX('Station centroid'!$F$2:$F$51,MATCH(AU$1,'Station centroid'!$B$2:$B$51,0))-INDEX('Zone centroid'!$E$2:$E$169,MATCH($A39,'Zone centroid'!$C$2:$C$169,0)))^2)</f>
        <v>3005.869327582277</v>
      </c>
      <c r="AV39">
        <f>SQRT((INDEX('Station centroid'!$E$2:$E$51,MATCH(AV$1,'Station centroid'!$B$2:$B$51,0))-INDEX('Zone centroid'!$D$2:$D$169,MATCH($A39,'Zone centroid'!$C$2:$C$169,0)))^2+(INDEX('Station centroid'!$F$2:$F$51,MATCH(AV$1,'Station centroid'!$B$2:$B$51,0))-INDEX('Zone centroid'!$E$2:$E$169,MATCH($A39,'Zone centroid'!$C$2:$C$169,0)))^2)</f>
        <v>10521.739810221481</v>
      </c>
      <c r="AW39">
        <f>SQRT((INDEX('Station centroid'!$E$2:$E$51,MATCH(AW$1,'Station centroid'!$B$2:$B$51,0))-INDEX('Zone centroid'!$D$2:$D$169,MATCH($A39,'Zone centroid'!$C$2:$C$169,0)))^2+(INDEX('Station centroid'!$F$2:$F$51,MATCH(AW$1,'Station centroid'!$B$2:$B$51,0))-INDEX('Zone centroid'!$E$2:$E$169,MATCH($A39,'Zone centroid'!$C$2:$C$169,0)))^2)</f>
        <v>18154.697070774804</v>
      </c>
      <c r="AX39">
        <f>SQRT((INDEX('Station centroid'!$E$2:$E$51,MATCH(AX$1,'Station centroid'!$B$2:$B$51,0))-INDEX('Zone centroid'!$D$2:$D$169,MATCH($A39,'Zone centroid'!$C$2:$C$169,0)))^2+(INDEX('Station centroid'!$F$2:$F$51,MATCH(AX$1,'Station centroid'!$B$2:$B$51,0))-INDEX('Zone centroid'!$E$2:$E$169,MATCH($A39,'Zone centroid'!$C$2:$C$169,0)))^2)</f>
        <v>34210.76906275715</v>
      </c>
      <c r="AY39">
        <f>SQRT((INDEX('Station centroid'!$E$2:$E$51,MATCH(AY$1,'Station centroid'!$B$2:$B$51,0))-INDEX('Zone centroid'!$D$2:$D$169,MATCH($A39,'Zone centroid'!$C$2:$C$169,0)))^2+(INDEX('Station centroid'!$F$2:$F$51,MATCH(AY$1,'Station centroid'!$B$2:$B$51,0))-INDEX('Zone centroid'!$E$2:$E$169,MATCH($A39,'Zone centroid'!$C$2:$C$169,0)))^2)</f>
        <v>649921.62026585941</v>
      </c>
    </row>
    <row r="40" spans="1:51" x14ac:dyDescent="0.3">
      <c r="A40">
        <v>547</v>
      </c>
      <c r="B40">
        <f>SQRT((INDEX('Station centroid'!$E$2:$E$51,MATCH(B$1,'Station centroid'!$B$2:$B$51,0))-INDEX('Zone centroid'!$D$2:$D$169,MATCH($A40,'Zone centroid'!$C$2:$C$169,0)))^2+(INDEX('Station centroid'!$F$2:$F$51,MATCH(B$1,'Station centroid'!$B$2:$B$51,0))-INDEX('Zone centroid'!$E$2:$E$169,MATCH($A40,'Zone centroid'!$C$2:$C$169,0)))^2)</f>
        <v>60793.730421750683</v>
      </c>
      <c r="C40">
        <f>SQRT((INDEX('Station centroid'!$E$2:$E$51,MATCH(C$1,'Station centroid'!$B$2:$B$51,0))-INDEX('Zone centroid'!$D$2:$D$169,MATCH($A40,'Zone centroid'!$C$2:$C$169,0)))^2+(INDEX('Station centroid'!$F$2:$F$51,MATCH(C$1,'Station centroid'!$B$2:$B$51,0))-INDEX('Zone centroid'!$E$2:$E$169,MATCH($A40,'Zone centroid'!$C$2:$C$169,0)))^2)</f>
        <v>91877.99612374662</v>
      </c>
      <c r="D40">
        <f>SQRT((INDEX('Station centroid'!$E$2:$E$51,MATCH(D$1,'Station centroid'!$B$2:$B$51,0))-INDEX('Zone centroid'!$D$2:$D$169,MATCH($A40,'Zone centroid'!$C$2:$C$169,0)))^2+(INDEX('Station centroid'!$F$2:$F$51,MATCH(D$1,'Station centroid'!$B$2:$B$51,0))-INDEX('Zone centroid'!$E$2:$E$169,MATCH($A40,'Zone centroid'!$C$2:$C$169,0)))^2)</f>
        <v>141597.44690022661</v>
      </c>
      <c r="E40">
        <f>SQRT((INDEX('Station centroid'!$E$2:$E$51,MATCH(E$1,'Station centroid'!$B$2:$B$51,0))-INDEX('Zone centroid'!$D$2:$D$169,MATCH($A40,'Zone centroid'!$C$2:$C$169,0)))^2+(INDEX('Station centroid'!$F$2:$F$51,MATCH(E$1,'Station centroid'!$B$2:$B$51,0))-INDEX('Zone centroid'!$E$2:$E$169,MATCH($A40,'Zone centroid'!$C$2:$C$169,0)))^2)</f>
        <v>69701.85886502167</v>
      </c>
      <c r="F40">
        <f>SQRT((INDEX('Station centroid'!$E$2:$E$51,MATCH(F$1,'Station centroid'!$B$2:$B$51,0))-INDEX('Zone centroid'!$D$2:$D$169,MATCH($A40,'Zone centroid'!$C$2:$C$169,0)))^2+(INDEX('Station centroid'!$F$2:$F$51,MATCH(F$1,'Station centroid'!$B$2:$B$51,0))-INDEX('Zone centroid'!$E$2:$E$169,MATCH($A40,'Zone centroid'!$C$2:$C$169,0)))^2)</f>
        <v>63023.075546688488</v>
      </c>
      <c r="G40">
        <f>SQRT((INDEX('Station centroid'!$E$2:$E$51,MATCH(G$1,'Station centroid'!$B$2:$B$51,0))-INDEX('Zone centroid'!$D$2:$D$169,MATCH($A40,'Zone centroid'!$C$2:$C$169,0)))^2+(INDEX('Station centroid'!$F$2:$F$51,MATCH(G$1,'Station centroid'!$B$2:$B$51,0))-INDEX('Zone centroid'!$E$2:$E$169,MATCH($A40,'Zone centroid'!$C$2:$C$169,0)))^2)</f>
        <v>648618.46750227513</v>
      </c>
      <c r="H40">
        <f>SQRT((INDEX('Station centroid'!$E$2:$E$51,MATCH(H$1,'Station centroid'!$B$2:$B$51,0))-INDEX('Zone centroid'!$D$2:$D$169,MATCH($A40,'Zone centroid'!$C$2:$C$169,0)))^2+(INDEX('Station centroid'!$F$2:$F$51,MATCH(H$1,'Station centroid'!$B$2:$B$51,0))-INDEX('Zone centroid'!$E$2:$E$169,MATCH($A40,'Zone centroid'!$C$2:$C$169,0)))^2)</f>
        <v>41700.006878239263</v>
      </c>
      <c r="I40">
        <f>SQRT((INDEX('Station centroid'!$E$2:$E$51,MATCH(I$1,'Station centroid'!$B$2:$B$51,0))-INDEX('Zone centroid'!$D$2:$D$169,MATCH($A40,'Zone centroid'!$C$2:$C$169,0)))^2+(INDEX('Station centroid'!$F$2:$F$51,MATCH(I$1,'Station centroid'!$B$2:$B$51,0))-INDEX('Zone centroid'!$E$2:$E$169,MATCH($A40,'Zone centroid'!$C$2:$C$169,0)))^2)</f>
        <v>42688.125150370543</v>
      </c>
      <c r="J40">
        <f>SQRT((INDEX('Station centroid'!$E$2:$E$51,MATCH(J$1,'Station centroid'!$B$2:$B$51,0))-INDEX('Zone centroid'!$D$2:$D$169,MATCH($A40,'Zone centroid'!$C$2:$C$169,0)))^2+(INDEX('Station centroid'!$F$2:$F$51,MATCH(J$1,'Station centroid'!$B$2:$B$51,0))-INDEX('Zone centroid'!$E$2:$E$169,MATCH($A40,'Zone centroid'!$C$2:$C$169,0)))^2)</f>
        <v>648618.46750227513</v>
      </c>
      <c r="K40">
        <f>SQRT((INDEX('Station centroid'!$E$2:$E$51,MATCH(K$1,'Station centroid'!$B$2:$B$51,0))-INDEX('Zone centroid'!$D$2:$D$169,MATCH($A40,'Zone centroid'!$C$2:$C$169,0)))^2+(INDEX('Station centroid'!$F$2:$F$51,MATCH(K$1,'Station centroid'!$B$2:$B$51,0))-INDEX('Zone centroid'!$E$2:$E$169,MATCH($A40,'Zone centroid'!$C$2:$C$169,0)))^2)</f>
        <v>88546.676473054016</v>
      </c>
      <c r="L40">
        <f>SQRT((INDEX('Station centroid'!$E$2:$E$51,MATCH(L$1,'Station centroid'!$B$2:$B$51,0))-INDEX('Zone centroid'!$D$2:$D$169,MATCH($A40,'Zone centroid'!$C$2:$C$169,0)))^2+(INDEX('Station centroid'!$F$2:$F$51,MATCH(L$1,'Station centroid'!$B$2:$B$51,0))-INDEX('Zone centroid'!$E$2:$E$169,MATCH($A40,'Zone centroid'!$C$2:$C$169,0)))^2)</f>
        <v>47891.645747729301</v>
      </c>
      <c r="M40">
        <f>SQRT((INDEX('Station centroid'!$E$2:$E$51,MATCH(M$1,'Station centroid'!$B$2:$B$51,0))-INDEX('Zone centroid'!$D$2:$D$169,MATCH($A40,'Zone centroid'!$C$2:$C$169,0)))^2+(INDEX('Station centroid'!$F$2:$F$51,MATCH(M$1,'Station centroid'!$B$2:$B$51,0))-INDEX('Zone centroid'!$E$2:$E$169,MATCH($A40,'Zone centroid'!$C$2:$C$169,0)))^2)</f>
        <v>50868.037207560919</v>
      </c>
      <c r="N40">
        <f>SQRT((INDEX('Station centroid'!$E$2:$E$51,MATCH(N$1,'Station centroid'!$B$2:$B$51,0))-INDEX('Zone centroid'!$D$2:$D$169,MATCH($A40,'Zone centroid'!$C$2:$C$169,0)))^2+(INDEX('Station centroid'!$F$2:$F$51,MATCH(N$1,'Station centroid'!$B$2:$B$51,0))-INDEX('Zone centroid'!$E$2:$E$169,MATCH($A40,'Zone centroid'!$C$2:$C$169,0)))^2)</f>
        <v>68229.428362488878</v>
      </c>
      <c r="O40">
        <f>SQRT((INDEX('Station centroid'!$E$2:$E$51,MATCH(O$1,'Station centroid'!$B$2:$B$51,0))-INDEX('Zone centroid'!$D$2:$D$169,MATCH($A40,'Zone centroid'!$C$2:$C$169,0)))^2+(INDEX('Station centroid'!$F$2:$F$51,MATCH(O$1,'Station centroid'!$B$2:$B$51,0))-INDEX('Zone centroid'!$E$2:$E$169,MATCH($A40,'Zone centroid'!$C$2:$C$169,0)))^2)</f>
        <v>92152.282401864577</v>
      </c>
      <c r="P40">
        <f>SQRT((INDEX('Station centroid'!$E$2:$E$51,MATCH(P$1,'Station centroid'!$B$2:$B$51,0))-INDEX('Zone centroid'!$D$2:$D$169,MATCH($A40,'Zone centroid'!$C$2:$C$169,0)))^2+(INDEX('Station centroid'!$F$2:$F$51,MATCH(P$1,'Station centroid'!$B$2:$B$51,0))-INDEX('Zone centroid'!$E$2:$E$169,MATCH($A40,'Zone centroid'!$C$2:$C$169,0)))^2)</f>
        <v>94463.178991521345</v>
      </c>
      <c r="Q40">
        <f>SQRT((INDEX('Station centroid'!$E$2:$E$51,MATCH(Q$1,'Station centroid'!$B$2:$B$51,0))-INDEX('Zone centroid'!$D$2:$D$169,MATCH($A40,'Zone centroid'!$C$2:$C$169,0)))^2+(INDEX('Station centroid'!$F$2:$F$51,MATCH(Q$1,'Station centroid'!$B$2:$B$51,0))-INDEX('Zone centroid'!$E$2:$E$169,MATCH($A40,'Zone centroid'!$C$2:$C$169,0)))^2)</f>
        <v>79105.370347559248</v>
      </c>
      <c r="R40">
        <f>SQRT((INDEX('Station centroid'!$E$2:$E$51,MATCH(R$1,'Station centroid'!$B$2:$B$51,0))-INDEX('Zone centroid'!$D$2:$D$169,MATCH($A40,'Zone centroid'!$C$2:$C$169,0)))^2+(INDEX('Station centroid'!$F$2:$F$51,MATCH(R$1,'Station centroid'!$B$2:$B$51,0))-INDEX('Zone centroid'!$E$2:$E$169,MATCH($A40,'Zone centroid'!$C$2:$C$169,0)))^2)</f>
        <v>76318.769531459926</v>
      </c>
      <c r="S40">
        <f>SQRT((INDEX('Station centroid'!$E$2:$E$51,MATCH(S$1,'Station centroid'!$B$2:$B$51,0))-INDEX('Zone centroid'!$D$2:$D$169,MATCH($A40,'Zone centroid'!$C$2:$C$169,0)))^2+(INDEX('Station centroid'!$F$2:$F$51,MATCH(S$1,'Station centroid'!$B$2:$B$51,0))-INDEX('Zone centroid'!$E$2:$E$169,MATCH($A40,'Zone centroid'!$C$2:$C$169,0)))^2)</f>
        <v>72992.143343965508</v>
      </c>
      <c r="T40">
        <f>SQRT((INDEX('Station centroid'!$E$2:$E$51,MATCH(T$1,'Station centroid'!$B$2:$B$51,0))-INDEX('Zone centroid'!$D$2:$D$169,MATCH($A40,'Zone centroid'!$C$2:$C$169,0)))^2+(INDEX('Station centroid'!$F$2:$F$51,MATCH(T$1,'Station centroid'!$B$2:$B$51,0))-INDEX('Zone centroid'!$E$2:$E$169,MATCH($A40,'Zone centroid'!$C$2:$C$169,0)))^2)</f>
        <v>66055.739162585989</v>
      </c>
      <c r="U40">
        <f>SQRT((INDEX('Station centroid'!$E$2:$E$51,MATCH(U$1,'Station centroid'!$B$2:$B$51,0))-INDEX('Zone centroid'!$D$2:$D$169,MATCH($A40,'Zone centroid'!$C$2:$C$169,0)))^2+(INDEX('Station centroid'!$F$2:$F$51,MATCH(U$1,'Station centroid'!$B$2:$B$51,0))-INDEX('Zone centroid'!$E$2:$E$169,MATCH($A40,'Zone centroid'!$C$2:$C$169,0)))^2)</f>
        <v>64683.413648990376</v>
      </c>
      <c r="V40">
        <f>SQRT((INDEX('Station centroid'!$E$2:$E$51,MATCH(V$1,'Station centroid'!$B$2:$B$51,0))-INDEX('Zone centroid'!$D$2:$D$169,MATCH($A40,'Zone centroid'!$C$2:$C$169,0)))^2+(INDEX('Station centroid'!$F$2:$F$51,MATCH(V$1,'Station centroid'!$B$2:$B$51,0))-INDEX('Zone centroid'!$E$2:$E$169,MATCH($A40,'Zone centroid'!$C$2:$C$169,0)))^2)</f>
        <v>61260.657709016683</v>
      </c>
      <c r="W40">
        <f>SQRT((INDEX('Station centroid'!$E$2:$E$51,MATCH(W$1,'Station centroid'!$B$2:$B$51,0))-INDEX('Zone centroid'!$D$2:$D$169,MATCH($A40,'Zone centroid'!$C$2:$C$169,0)))^2+(INDEX('Station centroid'!$F$2:$F$51,MATCH(W$1,'Station centroid'!$B$2:$B$51,0))-INDEX('Zone centroid'!$E$2:$E$169,MATCH($A40,'Zone centroid'!$C$2:$C$169,0)))^2)</f>
        <v>75670.53553345587</v>
      </c>
      <c r="X40">
        <f>SQRT((INDEX('Station centroid'!$E$2:$E$51,MATCH(X$1,'Station centroid'!$B$2:$B$51,0))-INDEX('Zone centroid'!$D$2:$D$169,MATCH($A40,'Zone centroid'!$C$2:$C$169,0)))^2+(INDEX('Station centroid'!$F$2:$F$51,MATCH(X$1,'Station centroid'!$B$2:$B$51,0))-INDEX('Zone centroid'!$E$2:$E$169,MATCH($A40,'Zone centroid'!$C$2:$C$169,0)))^2)</f>
        <v>58521.033321212766</v>
      </c>
      <c r="Y40">
        <f>SQRT((INDEX('Station centroid'!$E$2:$E$51,MATCH(Y$1,'Station centroid'!$B$2:$B$51,0))-INDEX('Zone centroid'!$D$2:$D$169,MATCH($A40,'Zone centroid'!$C$2:$C$169,0)))^2+(INDEX('Station centroid'!$F$2:$F$51,MATCH(Y$1,'Station centroid'!$B$2:$B$51,0))-INDEX('Zone centroid'!$E$2:$E$169,MATCH($A40,'Zone centroid'!$C$2:$C$169,0)))^2)</f>
        <v>56553.703407027257</v>
      </c>
      <c r="Z40">
        <f>SQRT((INDEX('Station centroid'!$E$2:$E$51,MATCH(Z$1,'Station centroid'!$B$2:$B$51,0))-INDEX('Zone centroid'!$D$2:$D$169,MATCH($A40,'Zone centroid'!$C$2:$C$169,0)))^2+(INDEX('Station centroid'!$F$2:$F$51,MATCH(Z$1,'Station centroid'!$B$2:$B$51,0))-INDEX('Zone centroid'!$E$2:$E$169,MATCH($A40,'Zone centroid'!$C$2:$C$169,0)))^2)</f>
        <v>35641.030041934791</v>
      </c>
      <c r="AA40">
        <f>SQRT((INDEX('Station centroid'!$E$2:$E$51,MATCH(AA$1,'Station centroid'!$B$2:$B$51,0))-INDEX('Zone centroid'!$D$2:$D$169,MATCH($A40,'Zone centroid'!$C$2:$C$169,0)))^2+(INDEX('Station centroid'!$F$2:$F$51,MATCH(AA$1,'Station centroid'!$B$2:$B$51,0))-INDEX('Zone centroid'!$E$2:$E$169,MATCH($A40,'Zone centroid'!$C$2:$C$169,0)))^2)</f>
        <v>65220.013468069745</v>
      </c>
      <c r="AB40">
        <f>SQRT((INDEX('Station centroid'!$E$2:$E$51,MATCH(AB$1,'Station centroid'!$B$2:$B$51,0))-INDEX('Zone centroid'!$D$2:$D$169,MATCH($A40,'Zone centroid'!$C$2:$C$169,0)))^2+(INDEX('Station centroid'!$F$2:$F$51,MATCH(AB$1,'Station centroid'!$B$2:$B$51,0))-INDEX('Zone centroid'!$E$2:$E$169,MATCH($A40,'Zone centroid'!$C$2:$C$169,0)))^2)</f>
        <v>648618.46750227513</v>
      </c>
      <c r="AC40">
        <f>SQRT((INDEX('Station centroid'!$E$2:$E$51,MATCH(AC$1,'Station centroid'!$B$2:$B$51,0))-INDEX('Zone centroid'!$D$2:$D$169,MATCH($A40,'Zone centroid'!$C$2:$C$169,0)))^2+(INDEX('Station centroid'!$F$2:$F$51,MATCH(AC$1,'Station centroid'!$B$2:$B$51,0))-INDEX('Zone centroid'!$E$2:$E$169,MATCH($A40,'Zone centroid'!$C$2:$C$169,0)))^2)</f>
        <v>50185.727318280435</v>
      </c>
      <c r="AD40">
        <f>SQRT((INDEX('Station centroid'!$E$2:$E$51,MATCH(AD$1,'Station centroid'!$B$2:$B$51,0))-INDEX('Zone centroid'!$D$2:$D$169,MATCH($A40,'Zone centroid'!$C$2:$C$169,0)))^2+(INDEX('Station centroid'!$F$2:$F$51,MATCH(AD$1,'Station centroid'!$B$2:$B$51,0))-INDEX('Zone centroid'!$E$2:$E$169,MATCH($A40,'Zone centroid'!$C$2:$C$169,0)))^2)</f>
        <v>137967.24138186753</v>
      </c>
      <c r="AE40">
        <f>SQRT((INDEX('Station centroid'!$E$2:$E$51,MATCH(AE$1,'Station centroid'!$B$2:$B$51,0))-INDEX('Zone centroid'!$D$2:$D$169,MATCH($A40,'Zone centroid'!$C$2:$C$169,0)))^2+(INDEX('Station centroid'!$F$2:$F$51,MATCH(AE$1,'Station centroid'!$B$2:$B$51,0))-INDEX('Zone centroid'!$E$2:$E$169,MATCH($A40,'Zone centroid'!$C$2:$C$169,0)))^2)</f>
        <v>86897.308948755162</v>
      </c>
      <c r="AF40">
        <f>SQRT((INDEX('Station centroid'!$E$2:$E$51,MATCH(AF$1,'Station centroid'!$B$2:$B$51,0))-INDEX('Zone centroid'!$D$2:$D$169,MATCH($A40,'Zone centroid'!$C$2:$C$169,0)))^2+(INDEX('Station centroid'!$F$2:$F$51,MATCH(AF$1,'Station centroid'!$B$2:$B$51,0))-INDEX('Zone centroid'!$E$2:$E$169,MATCH($A40,'Zone centroid'!$C$2:$C$169,0)))^2)</f>
        <v>84351.393036457303</v>
      </c>
      <c r="AG40">
        <f>SQRT((INDEX('Station centroid'!$E$2:$E$51,MATCH(AG$1,'Station centroid'!$B$2:$B$51,0))-INDEX('Zone centroid'!$D$2:$D$169,MATCH($A40,'Zone centroid'!$C$2:$C$169,0)))^2+(INDEX('Station centroid'!$F$2:$F$51,MATCH(AG$1,'Station centroid'!$B$2:$B$51,0))-INDEX('Zone centroid'!$E$2:$E$169,MATCH($A40,'Zone centroid'!$C$2:$C$169,0)))^2)</f>
        <v>61338.791942323893</v>
      </c>
      <c r="AH40">
        <f>SQRT((INDEX('Station centroid'!$E$2:$E$51,MATCH(AH$1,'Station centroid'!$B$2:$B$51,0))-INDEX('Zone centroid'!$D$2:$D$169,MATCH($A40,'Zone centroid'!$C$2:$C$169,0)))^2+(INDEX('Station centroid'!$F$2:$F$51,MATCH(AH$1,'Station centroid'!$B$2:$B$51,0))-INDEX('Zone centroid'!$E$2:$E$169,MATCH($A40,'Zone centroid'!$C$2:$C$169,0)))^2)</f>
        <v>113012.27769285956</v>
      </c>
      <c r="AI40">
        <f>SQRT((INDEX('Station centroid'!$E$2:$E$51,MATCH(AI$1,'Station centroid'!$B$2:$B$51,0))-INDEX('Zone centroid'!$D$2:$D$169,MATCH($A40,'Zone centroid'!$C$2:$C$169,0)))^2+(INDEX('Station centroid'!$F$2:$F$51,MATCH(AI$1,'Station centroid'!$B$2:$B$51,0))-INDEX('Zone centroid'!$E$2:$E$169,MATCH($A40,'Zone centroid'!$C$2:$C$169,0)))^2)</f>
        <v>65682.497330281942</v>
      </c>
      <c r="AJ40">
        <f>SQRT((INDEX('Station centroid'!$E$2:$E$51,MATCH(AJ$1,'Station centroid'!$B$2:$B$51,0))-INDEX('Zone centroid'!$D$2:$D$169,MATCH($A40,'Zone centroid'!$C$2:$C$169,0)))^2+(INDEX('Station centroid'!$F$2:$F$51,MATCH(AJ$1,'Station centroid'!$B$2:$B$51,0))-INDEX('Zone centroid'!$E$2:$E$169,MATCH($A40,'Zone centroid'!$C$2:$C$169,0)))^2)</f>
        <v>63163.05275909404</v>
      </c>
      <c r="AK40">
        <f>SQRT((INDEX('Station centroid'!$E$2:$E$51,MATCH(AK$1,'Station centroid'!$B$2:$B$51,0))-INDEX('Zone centroid'!$D$2:$D$169,MATCH($A40,'Zone centroid'!$C$2:$C$169,0)))^2+(INDEX('Station centroid'!$F$2:$F$51,MATCH(AK$1,'Station centroid'!$B$2:$B$51,0))-INDEX('Zone centroid'!$E$2:$E$169,MATCH($A40,'Zone centroid'!$C$2:$C$169,0)))^2)</f>
        <v>65401.778114398359</v>
      </c>
      <c r="AL40">
        <f>SQRT((INDEX('Station centroid'!$E$2:$E$51,MATCH(AL$1,'Station centroid'!$B$2:$B$51,0))-INDEX('Zone centroid'!$D$2:$D$169,MATCH($A40,'Zone centroid'!$C$2:$C$169,0)))^2+(INDEX('Station centroid'!$F$2:$F$51,MATCH(AL$1,'Station centroid'!$B$2:$B$51,0))-INDEX('Zone centroid'!$E$2:$E$169,MATCH($A40,'Zone centroid'!$C$2:$C$169,0)))^2)</f>
        <v>31417.702840697926</v>
      </c>
      <c r="AM40">
        <f>SQRT((INDEX('Station centroid'!$E$2:$E$51,MATCH(AM$1,'Station centroid'!$B$2:$B$51,0))-INDEX('Zone centroid'!$D$2:$D$169,MATCH($A40,'Zone centroid'!$C$2:$C$169,0)))^2+(INDEX('Station centroid'!$F$2:$F$51,MATCH(AM$1,'Station centroid'!$B$2:$B$51,0))-INDEX('Zone centroid'!$E$2:$E$169,MATCH($A40,'Zone centroid'!$C$2:$C$169,0)))^2)</f>
        <v>83109.505343372773</v>
      </c>
      <c r="AN40">
        <f>SQRT((INDEX('Station centroid'!$E$2:$E$51,MATCH(AN$1,'Station centroid'!$B$2:$B$51,0))-INDEX('Zone centroid'!$D$2:$D$169,MATCH($A40,'Zone centroid'!$C$2:$C$169,0)))^2+(INDEX('Station centroid'!$F$2:$F$51,MATCH(AN$1,'Station centroid'!$B$2:$B$51,0))-INDEX('Zone centroid'!$E$2:$E$169,MATCH($A40,'Zone centroid'!$C$2:$C$169,0)))^2)</f>
        <v>48002.269580914573</v>
      </c>
      <c r="AO40">
        <f>SQRT((INDEX('Station centroid'!$E$2:$E$51,MATCH(AO$1,'Station centroid'!$B$2:$B$51,0))-INDEX('Zone centroid'!$D$2:$D$169,MATCH($A40,'Zone centroid'!$C$2:$C$169,0)))^2+(INDEX('Station centroid'!$F$2:$F$51,MATCH(AO$1,'Station centroid'!$B$2:$B$51,0))-INDEX('Zone centroid'!$E$2:$E$169,MATCH($A40,'Zone centroid'!$C$2:$C$169,0)))^2)</f>
        <v>46355.588996117855</v>
      </c>
      <c r="AP40">
        <f>SQRT((INDEX('Station centroid'!$E$2:$E$51,MATCH(AP$1,'Station centroid'!$B$2:$B$51,0))-INDEX('Zone centroid'!$D$2:$D$169,MATCH($A40,'Zone centroid'!$C$2:$C$169,0)))^2+(INDEX('Station centroid'!$F$2:$F$51,MATCH(AP$1,'Station centroid'!$B$2:$B$51,0))-INDEX('Zone centroid'!$E$2:$E$169,MATCH($A40,'Zone centroid'!$C$2:$C$169,0)))^2)</f>
        <v>50459.506677755962</v>
      </c>
      <c r="AQ40">
        <f>SQRT((INDEX('Station centroid'!$E$2:$E$51,MATCH(AQ$1,'Station centroid'!$B$2:$B$51,0))-INDEX('Zone centroid'!$D$2:$D$169,MATCH($A40,'Zone centroid'!$C$2:$C$169,0)))^2+(INDEX('Station centroid'!$F$2:$F$51,MATCH(AQ$1,'Station centroid'!$B$2:$B$51,0))-INDEX('Zone centroid'!$E$2:$E$169,MATCH($A40,'Zone centroid'!$C$2:$C$169,0)))^2)</f>
        <v>56752.912253594521</v>
      </c>
      <c r="AR40">
        <f>SQRT((INDEX('Station centroid'!$E$2:$E$51,MATCH(AR$1,'Station centroid'!$B$2:$B$51,0))-INDEX('Zone centroid'!$D$2:$D$169,MATCH($A40,'Zone centroid'!$C$2:$C$169,0)))^2+(INDEX('Station centroid'!$F$2:$F$51,MATCH(AR$1,'Station centroid'!$B$2:$B$51,0))-INDEX('Zone centroid'!$E$2:$E$169,MATCH($A40,'Zone centroid'!$C$2:$C$169,0)))^2)</f>
        <v>35816.845954410885</v>
      </c>
      <c r="AS40">
        <f>SQRT((INDEX('Station centroid'!$E$2:$E$51,MATCH(AS$1,'Station centroid'!$B$2:$B$51,0))-INDEX('Zone centroid'!$D$2:$D$169,MATCH($A40,'Zone centroid'!$C$2:$C$169,0)))^2+(INDEX('Station centroid'!$F$2:$F$51,MATCH(AS$1,'Station centroid'!$B$2:$B$51,0))-INDEX('Zone centroid'!$E$2:$E$169,MATCH($A40,'Zone centroid'!$C$2:$C$169,0)))^2)</f>
        <v>124947.90504885987</v>
      </c>
      <c r="AT40">
        <f>SQRT((INDEX('Station centroid'!$E$2:$E$51,MATCH(AT$1,'Station centroid'!$B$2:$B$51,0))-INDEX('Zone centroid'!$D$2:$D$169,MATCH($A40,'Zone centroid'!$C$2:$C$169,0)))^2+(INDEX('Station centroid'!$F$2:$F$51,MATCH(AT$1,'Station centroid'!$B$2:$B$51,0))-INDEX('Zone centroid'!$E$2:$E$169,MATCH($A40,'Zone centroid'!$C$2:$C$169,0)))^2)</f>
        <v>106208.74272084242</v>
      </c>
      <c r="AU40">
        <f>SQRT((INDEX('Station centroid'!$E$2:$E$51,MATCH(AU$1,'Station centroid'!$B$2:$B$51,0))-INDEX('Zone centroid'!$D$2:$D$169,MATCH($A40,'Zone centroid'!$C$2:$C$169,0)))^2+(INDEX('Station centroid'!$F$2:$F$51,MATCH(AU$1,'Station centroid'!$B$2:$B$51,0))-INDEX('Zone centroid'!$E$2:$E$169,MATCH($A40,'Zone centroid'!$C$2:$C$169,0)))^2)</f>
        <v>1917.5458363491457</v>
      </c>
      <c r="AV40">
        <f>SQRT((INDEX('Station centroid'!$E$2:$E$51,MATCH(AV$1,'Station centroid'!$B$2:$B$51,0))-INDEX('Zone centroid'!$D$2:$D$169,MATCH($A40,'Zone centroid'!$C$2:$C$169,0)))^2+(INDEX('Station centroid'!$F$2:$F$51,MATCH(AV$1,'Station centroid'!$B$2:$B$51,0))-INDEX('Zone centroid'!$E$2:$E$169,MATCH($A40,'Zone centroid'!$C$2:$C$169,0)))^2)</f>
        <v>9352.0503951807095</v>
      </c>
      <c r="AW40">
        <f>SQRT((INDEX('Station centroid'!$E$2:$E$51,MATCH(AW$1,'Station centroid'!$B$2:$B$51,0))-INDEX('Zone centroid'!$D$2:$D$169,MATCH($A40,'Zone centroid'!$C$2:$C$169,0)))^2+(INDEX('Station centroid'!$F$2:$F$51,MATCH(AW$1,'Station centroid'!$B$2:$B$51,0))-INDEX('Zone centroid'!$E$2:$E$169,MATCH($A40,'Zone centroid'!$C$2:$C$169,0)))^2)</f>
        <v>17057.063900085479</v>
      </c>
      <c r="AX40">
        <f>SQRT((INDEX('Station centroid'!$E$2:$E$51,MATCH(AX$1,'Station centroid'!$B$2:$B$51,0))-INDEX('Zone centroid'!$D$2:$D$169,MATCH($A40,'Zone centroid'!$C$2:$C$169,0)))^2+(INDEX('Station centroid'!$F$2:$F$51,MATCH(AX$1,'Station centroid'!$B$2:$B$51,0))-INDEX('Zone centroid'!$E$2:$E$169,MATCH($A40,'Zone centroid'!$C$2:$C$169,0)))^2)</f>
        <v>33142.061360230779</v>
      </c>
      <c r="AY40">
        <f>SQRT((INDEX('Station centroid'!$E$2:$E$51,MATCH(AY$1,'Station centroid'!$B$2:$B$51,0))-INDEX('Zone centroid'!$D$2:$D$169,MATCH($A40,'Zone centroid'!$C$2:$C$169,0)))^2+(INDEX('Station centroid'!$F$2:$F$51,MATCH(AY$1,'Station centroid'!$B$2:$B$51,0))-INDEX('Zone centroid'!$E$2:$E$169,MATCH($A40,'Zone centroid'!$C$2:$C$169,0)))^2)</f>
        <v>648618.46750227513</v>
      </c>
    </row>
    <row r="41" spans="1:51" x14ac:dyDescent="0.3">
      <c r="A41">
        <v>548</v>
      </c>
      <c r="B41">
        <f>SQRT((INDEX('Station centroid'!$E$2:$E$51,MATCH(B$1,'Station centroid'!$B$2:$B$51,0))-INDEX('Zone centroid'!$D$2:$D$169,MATCH($A41,'Zone centroid'!$C$2:$C$169,0)))^2+(INDEX('Station centroid'!$F$2:$F$51,MATCH(B$1,'Station centroid'!$B$2:$B$51,0))-INDEX('Zone centroid'!$E$2:$E$169,MATCH($A41,'Zone centroid'!$C$2:$C$169,0)))^2)</f>
        <v>61522.856995530485</v>
      </c>
      <c r="C41">
        <f>SQRT((INDEX('Station centroid'!$E$2:$E$51,MATCH(C$1,'Station centroid'!$B$2:$B$51,0))-INDEX('Zone centroid'!$D$2:$D$169,MATCH($A41,'Zone centroid'!$C$2:$C$169,0)))^2+(INDEX('Station centroid'!$F$2:$F$51,MATCH(C$1,'Station centroid'!$B$2:$B$51,0))-INDEX('Zone centroid'!$E$2:$E$169,MATCH($A41,'Zone centroid'!$C$2:$C$169,0)))^2)</f>
        <v>92335.24428123422</v>
      </c>
      <c r="D41">
        <f>SQRT((INDEX('Station centroid'!$E$2:$E$51,MATCH(D$1,'Station centroid'!$B$2:$B$51,0))-INDEX('Zone centroid'!$D$2:$D$169,MATCH($A41,'Zone centroid'!$C$2:$C$169,0)))^2+(INDEX('Station centroid'!$F$2:$F$51,MATCH(D$1,'Station centroid'!$B$2:$B$51,0))-INDEX('Zone centroid'!$E$2:$E$169,MATCH($A41,'Zone centroid'!$C$2:$C$169,0)))^2)</f>
        <v>141492.6361379365</v>
      </c>
      <c r="E41">
        <f>SQRT((INDEX('Station centroid'!$E$2:$E$51,MATCH(E$1,'Station centroid'!$B$2:$B$51,0))-INDEX('Zone centroid'!$D$2:$D$169,MATCH($A41,'Zone centroid'!$C$2:$C$169,0)))^2+(INDEX('Station centroid'!$F$2:$F$51,MATCH(E$1,'Station centroid'!$B$2:$B$51,0))-INDEX('Zone centroid'!$E$2:$E$169,MATCH($A41,'Zone centroid'!$C$2:$C$169,0)))^2)</f>
        <v>70432.470260948539</v>
      </c>
      <c r="F41">
        <f>SQRT((INDEX('Station centroid'!$E$2:$E$51,MATCH(F$1,'Station centroid'!$B$2:$B$51,0))-INDEX('Zone centroid'!$D$2:$D$169,MATCH($A41,'Zone centroid'!$C$2:$C$169,0)))^2+(INDEX('Station centroid'!$F$2:$F$51,MATCH(F$1,'Station centroid'!$B$2:$B$51,0))-INDEX('Zone centroid'!$E$2:$E$169,MATCH($A41,'Zone centroid'!$C$2:$C$169,0)))^2)</f>
        <v>63622.838652197875</v>
      </c>
      <c r="G41">
        <f>SQRT((INDEX('Station centroid'!$E$2:$E$51,MATCH(G$1,'Station centroid'!$B$2:$B$51,0))-INDEX('Zone centroid'!$D$2:$D$169,MATCH($A41,'Zone centroid'!$C$2:$C$169,0)))^2+(INDEX('Station centroid'!$F$2:$F$51,MATCH(G$1,'Station centroid'!$B$2:$B$51,0))-INDEX('Zone centroid'!$E$2:$E$169,MATCH($A41,'Zone centroid'!$C$2:$C$169,0)))^2)</f>
        <v>648008.95879300928</v>
      </c>
      <c r="H41">
        <f>SQRT((INDEX('Station centroid'!$E$2:$E$51,MATCH(H$1,'Station centroid'!$B$2:$B$51,0))-INDEX('Zone centroid'!$D$2:$D$169,MATCH($A41,'Zone centroid'!$C$2:$C$169,0)))^2+(INDEX('Station centroid'!$F$2:$F$51,MATCH(H$1,'Station centroid'!$B$2:$B$51,0))-INDEX('Zone centroid'!$E$2:$E$169,MATCH($A41,'Zone centroid'!$C$2:$C$169,0)))^2)</f>
        <v>41586.275089327268</v>
      </c>
      <c r="I41">
        <f>SQRT((INDEX('Station centroid'!$E$2:$E$51,MATCH(I$1,'Station centroid'!$B$2:$B$51,0))-INDEX('Zone centroid'!$D$2:$D$169,MATCH($A41,'Zone centroid'!$C$2:$C$169,0)))^2+(INDEX('Station centroid'!$F$2:$F$51,MATCH(I$1,'Station centroid'!$B$2:$B$51,0))-INDEX('Zone centroid'!$E$2:$E$169,MATCH($A41,'Zone centroid'!$C$2:$C$169,0)))^2)</f>
        <v>43125.579900955512</v>
      </c>
      <c r="J41">
        <f>SQRT((INDEX('Station centroid'!$E$2:$E$51,MATCH(J$1,'Station centroid'!$B$2:$B$51,0))-INDEX('Zone centroid'!$D$2:$D$169,MATCH($A41,'Zone centroid'!$C$2:$C$169,0)))^2+(INDEX('Station centroid'!$F$2:$F$51,MATCH(J$1,'Station centroid'!$B$2:$B$51,0))-INDEX('Zone centroid'!$E$2:$E$169,MATCH($A41,'Zone centroid'!$C$2:$C$169,0)))^2)</f>
        <v>648008.95879300928</v>
      </c>
      <c r="K41">
        <f>SQRT((INDEX('Station centroid'!$E$2:$E$51,MATCH(K$1,'Station centroid'!$B$2:$B$51,0))-INDEX('Zone centroid'!$D$2:$D$169,MATCH($A41,'Zone centroid'!$C$2:$C$169,0)))^2+(INDEX('Station centroid'!$F$2:$F$51,MATCH(K$1,'Station centroid'!$B$2:$B$51,0))-INDEX('Zone centroid'!$E$2:$E$169,MATCH($A41,'Zone centroid'!$C$2:$C$169,0)))^2)</f>
        <v>89279.473214080397</v>
      </c>
      <c r="L41">
        <f>SQRT((INDEX('Station centroid'!$E$2:$E$51,MATCH(L$1,'Station centroid'!$B$2:$B$51,0))-INDEX('Zone centroid'!$D$2:$D$169,MATCH($A41,'Zone centroid'!$C$2:$C$169,0)))^2+(INDEX('Station centroid'!$F$2:$F$51,MATCH(L$1,'Station centroid'!$B$2:$B$51,0))-INDEX('Zone centroid'!$E$2:$E$169,MATCH($A41,'Zone centroid'!$C$2:$C$169,0)))^2)</f>
        <v>48546.189851583593</v>
      </c>
      <c r="M41">
        <f>SQRT((INDEX('Station centroid'!$E$2:$E$51,MATCH(M$1,'Station centroid'!$B$2:$B$51,0))-INDEX('Zone centroid'!$D$2:$D$169,MATCH($A41,'Zone centroid'!$C$2:$C$169,0)))^2+(INDEX('Station centroid'!$F$2:$F$51,MATCH(M$1,'Station centroid'!$B$2:$B$51,0))-INDEX('Zone centroid'!$E$2:$E$169,MATCH($A41,'Zone centroid'!$C$2:$C$169,0)))^2)</f>
        <v>51568.272687475212</v>
      </c>
      <c r="N41">
        <f>SQRT((INDEX('Station centroid'!$E$2:$E$51,MATCH(N$1,'Station centroid'!$B$2:$B$51,0))-INDEX('Zone centroid'!$D$2:$D$169,MATCH($A41,'Zone centroid'!$C$2:$C$169,0)))^2+(INDEX('Station centroid'!$F$2:$F$51,MATCH(N$1,'Station centroid'!$B$2:$B$51,0))-INDEX('Zone centroid'!$E$2:$E$169,MATCH($A41,'Zone centroid'!$C$2:$C$169,0)))^2)</f>
        <v>68960.172573391959</v>
      </c>
      <c r="O41">
        <f>SQRT((INDEX('Station centroid'!$E$2:$E$51,MATCH(O$1,'Station centroid'!$B$2:$B$51,0))-INDEX('Zone centroid'!$D$2:$D$169,MATCH($A41,'Zone centroid'!$C$2:$C$169,0)))^2+(INDEX('Station centroid'!$F$2:$F$51,MATCH(O$1,'Station centroid'!$B$2:$B$51,0))-INDEX('Zone centroid'!$E$2:$E$169,MATCH($A41,'Zone centroid'!$C$2:$C$169,0)))^2)</f>
        <v>92868.801518340915</v>
      </c>
      <c r="P41">
        <f>SQRT((INDEX('Station centroid'!$E$2:$E$51,MATCH(P$1,'Station centroid'!$B$2:$B$51,0))-INDEX('Zone centroid'!$D$2:$D$169,MATCH($A41,'Zone centroid'!$C$2:$C$169,0)))^2+(INDEX('Station centroid'!$F$2:$F$51,MATCH(P$1,'Station centroid'!$B$2:$B$51,0))-INDEX('Zone centroid'!$E$2:$E$169,MATCH($A41,'Zone centroid'!$C$2:$C$169,0)))^2)</f>
        <v>95180.410719455293</v>
      </c>
      <c r="Q41">
        <f>SQRT((INDEX('Station centroid'!$E$2:$E$51,MATCH(Q$1,'Station centroid'!$B$2:$B$51,0))-INDEX('Zone centroid'!$D$2:$D$169,MATCH($A41,'Zone centroid'!$C$2:$C$169,0)))^2+(INDEX('Station centroid'!$F$2:$F$51,MATCH(Q$1,'Station centroid'!$B$2:$B$51,0))-INDEX('Zone centroid'!$E$2:$E$169,MATCH($A41,'Zone centroid'!$C$2:$C$169,0)))^2)</f>
        <v>79831.224825781697</v>
      </c>
      <c r="R41">
        <f>SQRT((INDEX('Station centroid'!$E$2:$E$51,MATCH(R$1,'Station centroid'!$B$2:$B$51,0))-INDEX('Zone centroid'!$D$2:$D$169,MATCH($A41,'Zone centroid'!$C$2:$C$169,0)))^2+(INDEX('Station centroid'!$F$2:$F$51,MATCH(R$1,'Station centroid'!$B$2:$B$51,0))-INDEX('Zone centroid'!$E$2:$E$169,MATCH($A41,'Zone centroid'!$C$2:$C$169,0)))^2)</f>
        <v>77051.717357863585</v>
      </c>
      <c r="S41">
        <f>SQRT((INDEX('Station centroid'!$E$2:$E$51,MATCH(S$1,'Station centroid'!$B$2:$B$51,0))-INDEX('Zone centroid'!$D$2:$D$169,MATCH($A41,'Zone centroid'!$C$2:$C$169,0)))^2+(INDEX('Station centroid'!$F$2:$F$51,MATCH(S$1,'Station centroid'!$B$2:$B$51,0))-INDEX('Zone centroid'!$E$2:$E$169,MATCH($A41,'Zone centroid'!$C$2:$C$169,0)))^2)</f>
        <v>73723.691978806979</v>
      </c>
      <c r="T41">
        <f>SQRT((INDEX('Station centroid'!$E$2:$E$51,MATCH(T$1,'Station centroid'!$B$2:$B$51,0))-INDEX('Zone centroid'!$D$2:$D$169,MATCH($A41,'Zone centroid'!$C$2:$C$169,0)))^2+(INDEX('Station centroid'!$F$2:$F$51,MATCH(T$1,'Station centroid'!$B$2:$B$51,0))-INDEX('Zone centroid'!$E$2:$E$169,MATCH($A41,'Zone centroid'!$C$2:$C$169,0)))^2)</f>
        <v>66788.75379939047</v>
      </c>
      <c r="U41">
        <f>SQRT((INDEX('Station centroid'!$E$2:$E$51,MATCH(U$1,'Station centroid'!$B$2:$B$51,0))-INDEX('Zone centroid'!$D$2:$D$169,MATCH($A41,'Zone centroid'!$C$2:$C$169,0)))^2+(INDEX('Station centroid'!$F$2:$F$51,MATCH(U$1,'Station centroid'!$B$2:$B$51,0))-INDEX('Zone centroid'!$E$2:$E$169,MATCH($A41,'Zone centroid'!$C$2:$C$169,0)))^2)</f>
        <v>65398.795488956792</v>
      </c>
      <c r="V41">
        <f>SQRT((INDEX('Station centroid'!$E$2:$E$51,MATCH(V$1,'Station centroid'!$B$2:$B$51,0))-INDEX('Zone centroid'!$D$2:$D$169,MATCH($A41,'Zone centroid'!$C$2:$C$169,0)))^2+(INDEX('Station centroid'!$F$2:$F$51,MATCH(V$1,'Station centroid'!$B$2:$B$51,0))-INDEX('Zone centroid'!$E$2:$E$169,MATCH($A41,'Zone centroid'!$C$2:$C$169,0)))^2)</f>
        <v>61924.238976036722</v>
      </c>
      <c r="W41">
        <f>SQRT((INDEX('Station centroid'!$E$2:$E$51,MATCH(W$1,'Station centroid'!$B$2:$B$51,0))-INDEX('Zone centroid'!$D$2:$D$169,MATCH($A41,'Zone centroid'!$C$2:$C$169,0)))^2+(INDEX('Station centroid'!$F$2:$F$51,MATCH(W$1,'Station centroid'!$B$2:$B$51,0))-INDEX('Zone centroid'!$E$2:$E$169,MATCH($A41,'Zone centroid'!$C$2:$C$169,0)))^2)</f>
        <v>76397.35431256771</v>
      </c>
      <c r="X41">
        <f>SQRT((INDEX('Station centroid'!$E$2:$E$51,MATCH(X$1,'Station centroid'!$B$2:$B$51,0))-INDEX('Zone centroid'!$D$2:$D$169,MATCH($A41,'Zone centroid'!$C$2:$C$169,0)))^2+(INDEX('Station centroid'!$F$2:$F$51,MATCH(X$1,'Station centroid'!$B$2:$B$51,0))-INDEX('Zone centroid'!$E$2:$E$169,MATCH($A41,'Zone centroid'!$C$2:$C$169,0)))^2)</f>
        <v>59176.041768121795</v>
      </c>
      <c r="Y41">
        <f>SQRT((INDEX('Station centroid'!$E$2:$E$51,MATCH(Y$1,'Station centroid'!$B$2:$B$51,0))-INDEX('Zone centroid'!$D$2:$D$169,MATCH($A41,'Zone centroid'!$C$2:$C$169,0)))^2+(INDEX('Station centroid'!$F$2:$F$51,MATCH(Y$1,'Station centroid'!$B$2:$B$51,0))-INDEX('Zone centroid'!$E$2:$E$169,MATCH($A41,'Zone centroid'!$C$2:$C$169,0)))^2)</f>
        <v>57200.294554224165</v>
      </c>
      <c r="Z41">
        <f>SQRT((INDEX('Station centroid'!$E$2:$E$51,MATCH(Z$1,'Station centroid'!$B$2:$B$51,0))-INDEX('Zone centroid'!$D$2:$D$169,MATCH($A41,'Zone centroid'!$C$2:$C$169,0)))^2+(INDEX('Station centroid'!$F$2:$F$51,MATCH(Z$1,'Station centroid'!$B$2:$B$51,0))-INDEX('Zone centroid'!$E$2:$E$169,MATCH($A41,'Zone centroid'!$C$2:$C$169,0)))^2)</f>
        <v>35989.012869348029</v>
      </c>
      <c r="AA41">
        <f>SQRT((INDEX('Station centroid'!$E$2:$E$51,MATCH(AA$1,'Station centroid'!$B$2:$B$51,0))-INDEX('Zone centroid'!$D$2:$D$169,MATCH($A41,'Zone centroid'!$C$2:$C$169,0)))^2+(INDEX('Station centroid'!$F$2:$F$51,MATCH(AA$1,'Station centroid'!$B$2:$B$51,0))-INDEX('Zone centroid'!$E$2:$E$169,MATCH($A41,'Zone centroid'!$C$2:$C$169,0)))^2)</f>
        <v>65074.479699304546</v>
      </c>
      <c r="AB41">
        <f>SQRT((INDEX('Station centroid'!$E$2:$E$51,MATCH(AB$1,'Station centroid'!$B$2:$B$51,0))-INDEX('Zone centroid'!$D$2:$D$169,MATCH($A41,'Zone centroid'!$C$2:$C$169,0)))^2+(INDEX('Station centroid'!$F$2:$F$51,MATCH(AB$1,'Station centroid'!$B$2:$B$51,0))-INDEX('Zone centroid'!$E$2:$E$169,MATCH($A41,'Zone centroid'!$C$2:$C$169,0)))^2)</f>
        <v>648008.95879300928</v>
      </c>
      <c r="AC41">
        <f>SQRT((INDEX('Station centroid'!$E$2:$E$51,MATCH(AC$1,'Station centroid'!$B$2:$B$51,0))-INDEX('Zone centroid'!$D$2:$D$169,MATCH($A41,'Zone centroid'!$C$2:$C$169,0)))^2+(INDEX('Station centroid'!$F$2:$F$51,MATCH(AC$1,'Station centroid'!$B$2:$B$51,0))-INDEX('Zone centroid'!$E$2:$E$169,MATCH($A41,'Zone centroid'!$C$2:$C$169,0)))^2)</f>
        <v>49545.776425289761</v>
      </c>
      <c r="AD41">
        <f>SQRT((INDEX('Station centroid'!$E$2:$E$51,MATCH(AD$1,'Station centroid'!$B$2:$B$51,0))-INDEX('Zone centroid'!$D$2:$D$169,MATCH($A41,'Zone centroid'!$C$2:$C$169,0)))^2+(INDEX('Station centroid'!$F$2:$F$51,MATCH(AD$1,'Station centroid'!$B$2:$B$51,0))-INDEX('Zone centroid'!$E$2:$E$169,MATCH($A41,'Zone centroid'!$C$2:$C$169,0)))^2)</f>
        <v>137887.10385899944</v>
      </c>
      <c r="AE41">
        <f>SQRT((INDEX('Station centroid'!$E$2:$E$51,MATCH(AE$1,'Station centroid'!$B$2:$B$51,0))-INDEX('Zone centroid'!$D$2:$D$169,MATCH($A41,'Zone centroid'!$C$2:$C$169,0)))^2+(INDEX('Station centroid'!$F$2:$F$51,MATCH(AE$1,'Station centroid'!$B$2:$B$51,0))-INDEX('Zone centroid'!$E$2:$E$169,MATCH($A41,'Zone centroid'!$C$2:$C$169,0)))^2)</f>
        <v>87617.209393106124</v>
      </c>
      <c r="AF41">
        <f>SQRT((INDEX('Station centroid'!$E$2:$E$51,MATCH(AF$1,'Station centroid'!$B$2:$B$51,0))-INDEX('Zone centroid'!$D$2:$D$169,MATCH($A41,'Zone centroid'!$C$2:$C$169,0)))^2+(INDEX('Station centroid'!$F$2:$F$51,MATCH(AF$1,'Station centroid'!$B$2:$B$51,0))-INDEX('Zone centroid'!$E$2:$E$169,MATCH($A41,'Zone centroid'!$C$2:$C$169,0)))^2)</f>
        <v>85073.528079484851</v>
      </c>
      <c r="AG41">
        <f>SQRT((INDEX('Station centroid'!$E$2:$E$51,MATCH(AG$1,'Station centroid'!$B$2:$B$51,0))-INDEX('Zone centroid'!$D$2:$D$169,MATCH($A41,'Zone centroid'!$C$2:$C$169,0)))^2+(INDEX('Station centroid'!$F$2:$F$51,MATCH(AG$1,'Station centroid'!$B$2:$B$51,0))-INDEX('Zone centroid'!$E$2:$E$169,MATCH($A41,'Zone centroid'!$C$2:$C$169,0)))^2)</f>
        <v>62009.588951255748</v>
      </c>
      <c r="AH41">
        <f>SQRT((INDEX('Station centroid'!$E$2:$E$51,MATCH(AH$1,'Station centroid'!$B$2:$B$51,0))-INDEX('Zone centroid'!$D$2:$D$169,MATCH($A41,'Zone centroid'!$C$2:$C$169,0)))^2+(INDEX('Station centroid'!$F$2:$F$51,MATCH(AH$1,'Station centroid'!$B$2:$B$51,0))-INDEX('Zone centroid'!$E$2:$E$169,MATCH($A41,'Zone centroid'!$C$2:$C$169,0)))^2)</f>
        <v>113110.49888249986</v>
      </c>
      <c r="AI41">
        <f>SQRT((INDEX('Station centroid'!$E$2:$E$51,MATCH(AI$1,'Station centroid'!$B$2:$B$51,0))-INDEX('Zone centroid'!$D$2:$D$169,MATCH($A41,'Zone centroid'!$C$2:$C$169,0)))^2+(INDEX('Station centroid'!$F$2:$F$51,MATCH(AI$1,'Station centroid'!$B$2:$B$51,0))-INDEX('Zone centroid'!$E$2:$E$169,MATCH($A41,'Zone centroid'!$C$2:$C$169,0)))^2)</f>
        <v>66407.430501732961</v>
      </c>
      <c r="AJ41">
        <f>SQRT((INDEX('Station centroid'!$E$2:$E$51,MATCH(AJ$1,'Station centroid'!$B$2:$B$51,0))-INDEX('Zone centroid'!$D$2:$D$169,MATCH($A41,'Zone centroid'!$C$2:$C$169,0)))^2+(INDEX('Station centroid'!$F$2:$F$51,MATCH(AJ$1,'Station centroid'!$B$2:$B$51,0))-INDEX('Zone centroid'!$E$2:$E$169,MATCH($A41,'Zone centroid'!$C$2:$C$169,0)))^2)</f>
        <v>63860.68800215119</v>
      </c>
      <c r="AK41">
        <f>SQRT((INDEX('Station centroid'!$E$2:$E$51,MATCH(AK$1,'Station centroid'!$B$2:$B$51,0))-INDEX('Zone centroid'!$D$2:$D$169,MATCH($A41,'Zone centroid'!$C$2:$C$169,0)))^2+(INDEX('Station centroid'!$F$2:$F$51,MATCH(AK$1,'Station centroid'!$B$2:$B$51,0))-INDEX('Zone centroid'!$E$2:$E$169,MATCH($A41,'Zone centroid'!$C$2:$C$169,0)))^2)</f>
        <v>66135.762311362196</v>
      </c>
      <c r="AL41">
        <f>SQRT((INDEX('Station centroid'!$E$2:$E$51,MATCH(AL$1,'Station centroid'!$B$2:$B$51,0))-INDEX('Zone centroid'!$D$2:$D$169,MATCH($A41,'Zone centroid'!$C$2:$C$169,0)))^2+(INDEX('Station centroid'!$F$2:$F$51,MATCH(AL$1,'Station centroid'!$B$2:$B$51,0))-INDEX('Zone centroid'!$E$2:$E$169,MATCH($A41,'Zone centroid'!$C$2:$C$169,0)))^2)</f>
        <v>30940.101774014878</v>
      </c>
      <c r="AM41">
        <f>SQRT((INDEX('Station centroid'!$E$2:$E$51,MATCH(AM$1,'Station centroid'!$B$2:$B$51,0))-INDEX('Zone centroid'!$D$2:$D$169,MATCH($A41,'Zone centroid'!$C$2:$C$169,0)))^2+(INDEX('Station centroid'!$F$2:$F$51,MATCH(AM$1,'Station centroid'!$B$2:$B$51,0))-INDEX('Zone centroid'!$E$2:$E$169,MATCH($A41,'Zone centroid'!$C$2:$C$169,0)))^2)</f>
        <v>83839.855979838772</v>
      </c>
      <c r="AN41">
        <f>SQRT((INDEX('Station centroid'!$E$2:$E$51,MATCH(AN$1,'Station centroid'!$B$2:$B$51,0))-INDEX('Zone centroid'!$D$2:$D$169,MATCH($A41,'Zone centroid'!$C$2:$C$169,0)))^2+(INDEX('Station centroid'!$F$2:$F$51,MATCH(AN$1,'Station centroid'!$B$2:$B$51,0))-INDEX('Zone centroid'!$E$2:$E$169,MATCH($A41,'Zone centroid'!$C$2:$C$169,0)))^2)</f>
        <v>48611.254589845717</v>
      </c>
      <c r="AO41">
        <f>SQRT((INDEX('Station centroid'!$E$2:$E$51,MATCH(AO$1,'Station centroid'!$B$2:$B$51,0))-INDEX('Zone centroid'!$D$2:$D$169,MATCH($A41,'Zone centroid'!$C$2:$C$169,0)))^2+(INDEX('Station centroid'!$F$2:$F$51,MATCH(AO$1,'Station centroid'!$B$2:$B$51,0))-INDEX('Zone centroid'!$E$2:$E$169,MATCH($A41,'Zone centroid'!$C$2:$C$169,0)))^2)</f>
        <v>46926.224691498493</v>
      </c>
      <c r="AP41">
        <f>SQRT((INDEX('Station centroid'!$E$2:$E$51,MATCH(AP$1,'Station centroid'!$B$2:$B$51,0))-INDEX('Zone centroid'!$D$2:$D$169,MATCH($A41,'Zone centroid'!$C$2:$C$169,0)))^2+(INDEX('Station centroid'!$F$2:$F$51,MATCH(AP$1,'Station centroid'!$B$2:$B$51,0))-INDEX('Zone centroid'!$E$2:$E$169,MATCH($A41,'Zone centroid'!$C$2:$C$169,0)))^2)</f>
        <v>51140.72282987892</v>
      </c>
      <c r="AQ41">
        <f>SQRT((INDEX('Station centroid'!$E$2:$E$51,MATCH(AQ$1,'Station centroid'!$B$2:$B$51,0))-INDEX('Zone centroid'!$D$2:$D$169,MATCH($A41,'Zone centroid'!$C$2:$C$169,0)))^2+(INDEX('Station centroid'!$F$2:$F$51,MATCH(AQ$1,'Station centroid'!$B$2:$B$51,0))-INDEX('Zone centroid'!$E$2:$E$169,MATCH($A41,'Zone centroid'!$C$2:$C$169,0)))^2)</f>
        <v>56627.592474024525</v>
      </c>
      <c r="AR41">
        <f>SQRT((INDEX('Station centroid'!$E$2:$E$51,MATCH(AR$1,'Station centroid'!$B$2:$B$51,0))-INDEX('Zone centroid'!$D$2:$D$169,MATCH($A41,'Zone centroid'!$C$2:$C$169,0)))^2+(INDEX('Station centroid'!$F$2:$F$51,MATCH(AR$1,'Station centroid'!$B$2:$B$51,0))-INDEX('Zone centroid'!$E$2:$E$169,MATCH($A41,'Zone centroid'!$C$2:$C$169,0)))^2)</f>
        <v>35877.536159022951</v>
      </c>
      <c r="AS41">
        <f>SQRT((INDEX('Station centroid'!$E$2:$E$51,MATCH(AS$1,'Station centroid'!$B$2:$B$51,0))-INDEX('Zone centroid'!$D$2:$D$169,MATCH($A41,'Zone centroid'!$C$2:$C$169,0)))^2+(INDEX('Station centroid'!$F$2:$F$51,MATCH(AS$1,'Station centroid'!$B$2:$B$51,0))-INDEX('Zone centroid'!$E$2:$E$169,MATCH($A41,'Zone centroid'!$C$2:$C$169,0)))^2)</f>
        <v>124988.15795905988</v>
      </c>
      <c r="AT41">
        <f>SQRT((INDEX('Station centroid'!$E$2:$E$51,MATCH(AT$1,'Station centroid'!$B$2:$B$51,0))-INDEX('Zone centroid'!$D$2:$D$169,MATCH($A41,'Zone centroid'!$C$2:$C$169,0)))^2+(INDEX('Station centroid'!$F$2:$F$51,MATCH(AT$1,'Station centroid'!$B$2:$B$51,0))-INDEX('Zone centroid'!$E$2:$E$169,MATCH($A41,'Zone centroid'!$C$2:$C$169,0)))^2)</f>
        <v>106388.16428946455</v>
      </c>
      <c r="AU41">
        <f>SQRT((INDEX('Station centroid'!$E$2:$E$51,MATCH(AU$1,'Station centroid'!$B$2:$B$51,0))-INDEX('Zone centroid'!$D$2:$D$169,MATCH($A41,'Zone centroid'!$C$2:$C$169,0)))^2+(INDEX('Station centroid'!$F$2:$F$51,MATCH(AU$1,'Station centroid'!$B$2:$B$51,0))-INDEX('Zone centroid'!$E$2:$E$169,MATCH($A41,'Zone centroid'!$C$2:$C$169,0)))^2)</f>
        <v>1183.483711125745</v>
      </c>
      <c r="AV41">
        <f>SQRT((INDEX('Station centroid'!$E$2:$E$51,MATCH(AV$1,'Station centroid'!$B$2:$B$51,0))-INDEX('Zone centroid'!$D$2:$D$169,MATCH($A41,'Zone centroid'!$C$2:$C$169,0)))^2+(INDEX('Station centroid'!$F$2:$F$51,MATCH(AV$1,'Station centroid'!$B$2:$B$51,0))-INDEX('Zone centroid'!$E$2:$E$169,MATCH($A41,'Zone centroid'!$C$2:$C$169,0)))^2)</f>
        <v>9197.1800000869662</v>
      </c>
      <c r="AW41">
        <f>SQRT((INDEX('Station centroid'!$E$2:$E$51,MATCH(AW$1,'Station centroid'!$B$2:$B$51,0))-INDEX('Zone centroid'!$D$2:$D$169,MATCH($A41,'Zone centroid'!$C$2:$C$169,0)))^2+(INDEX('Station centroid'!$F$2:$F$51,MATCH(AW$1,'Station centroid'!$B$2:$B$51,0))-INDEX('Zone centroid'!$E$2:$E$169,MATCH($A41,'Zone centroid'!$C$2:$C$169,0)))^2)</f>
        <v>16956.950294542923</v>
      </c>
      <c r="AX41">
        <f>SQRT((INDEX('Station centroid'!$E$2:$E$51,MATCH(AX$1,'Station centroid'!$B$2:$B$51,0))-INDEX('Zone centroid'!$D$2:$D$169,MATCH($A41,'Zone centroid'!$C$2:$C$169,0)))^2+(INDEX('Station centroid'!$F$2:$F$51,MATCH(AX$1,'Station centroid'!$B$2:$B$51,0))-INDEX('Zone centroid'!$E$2:$E$169,MATCH($A41,'Zone centroid'!$C$2:$C$169,0)))^2)</f>
        <v>33054.581727580546</v>
      </c>
      <c r="AY41">
        <f>SQRT((INDEX('Station centroid'!$E$2:$E$51,MATCH(AY$1,'Station centroid'!$B$2:$B$51,0))-INDEX('Zone centroid'!$D$2:$D$169,MATCH($A41,'Zone centroid'!$C$2:$C$169,0)))^2+(INDEX('Station centroid'!$F$2:$F$51,MATCH(AY$1,'Station centroid'!$B$2:$B$51,0))-INDEX('Zone centroid'!$E$2:$E$169,MATCH($A41,'Zone centroid'!$C$2:$C$169,0)))^2)</f>
        <v>648008.95879300928</v>
      </c>
    </row>
    <row r="42" spans="1:51" x14ac:dyDescent="0.3">
      <c r="A42">
        <v>551</v>
      </c>
      <c r="B42">
        <f>SQRT((INDEX('Station centroid'!$E$2:$E$51,MATCH(B$1,'Station centroid'!$B$2:$B$51,0))-INDEX('Zone centroid'!$D$2:$D$169,MATCH($A42,'Zone centroid'!$C$2:$C$169,0)))^2+(INDEX('Station centroid'!$F$2:$F$51,MATCH(B$1,'Station centroid'!$B$2:$B$51,0))-INDEX('Zone centroid'!$E$2:$E$169,MATCH($A42,'Zone centroid'!$C$2:$C$169,0)))^2)</f>
        <v>63037.235409656845</v>
      </c>
      <c r="C42">
        <f>SQRT((INDEX('Station centroid'!$E$2:$E$51,MATCH(C$1,'Station centroid'!$B$2:$B$51,0))-INDEX('Zone centroid'!$D$2:$D$169,MATCH($A42,'Zone centroid'!$C$2:$C$169,0)))^2+(INDEX('Station centroid'!$F$2:$F$51,MATCH(C$1,'Station centroid'!$B$2:$B$51,0))-INDEX('Zone centroid'!$E$2:$E$169,MATCH($A42,'Zone centroid'!$C$2:$C$169,0)))^2)</f>
        <v>92150.025351679622</v>
      </c>
      <c r="D42">
        <f>SQRT((INDEX('Station centroid'!$E$2:$E$51,MATCH(D$1,'Station centroid'!$B$2:$B$51,0))-INDEX('Zone centroid'!$D$2:$D$169,MATCH($A42,'Zone centroid'!$C$2:$C$169,0)))^2+(INDEX('Station centroid'!$F$2:$F$51,MATCH(D$1,'Station centroid'!$B$2:$B$51,0))-INDEX('Zone centroid'!$E$2:$E$169,MATCH($A42,'Zone centroid'!$C$2:$C$169,0)))^2)</f>
        <v>139652.63582497288</v>
      </c>
      <c r="E42">
        <f>SQRT((INDEX('Station centroid'!$E$2:$E$51,MATCH(E$1,'Station centroid'!$B$2:$B$51,0))-INDEX('Zone centroid'!$D$2:$D$169,MATCH($A42,'Zone centroid'!$C$2:$C$169,0)))^2+(INDEX('Station centroid'!$F$2:$F$51,MATCH(E$1,'Station centroid'!$B$2:$B$51,0))-INDEX('Zone centroid'!$E$2:$E$169,MATCH($A42,'Zone centroid'!$C$2:$C$169,0)))^2)</f>
        <v>71976.745373067548</v>
      </c>
      <c r="F42">
        <f>SQRT((INDEX('Station centroid'!$E$2:$E$51,MATCH(F$1,'Station centroid'!$B$2:$B$51,0))-INDEX('Zone centroid'!$D$2:$D$169,MATCH($A42,'Zone centroid'!$C$2:$C$169,0)))^2+(INDEX('Station centroid'!$F$2:$F$51,MATCH(F$1,'Station centroid'!$B$2:$B$51,0))-INDEX('Zone centroid'!$E$2:$E$169,MATCH($A42,'Zone centroid'!$C$2:$C$169,0)))^2)</f>
        <v>64111.958331060239</v>
      </c>
      <c r="G42">
        <f>SQRT((INDEX('Station centroid'!$E$2:$E$51,MATCH(G$1,'Station centroid'!$B$2:$B$51,0))-INDEX('Zone centroid'!$D$2:$D$169,MATCH($A42,'Zone centroid'!$C$2:$C$169,0)))^2+(INDEX('Station centroid'!$F$2:$F$51,MATCH(G$1,'Station centroid'!$B$2:$B$51,0))-INDEX('Zone centroid'!$E$2:$E$169,MATCH($A42,'Zone centroid'!$C$2:$C$169,0)))^2)</f>
        <v>645701.65935980063</v>
      </c>
      <c r="H42">
        <f>SQRT((INDEX('Station centroid'!$E$2:$E$51,MATCH(H$1,'Station centroid'!$B$2:$B$51,0))-INDEX('Zone centroid'!$D$2:$D$169,MATCH($A42,'Zone centroid'!$C$2:$C$169,0)))^2+(INDEX('Station centroid'!$F$2:$F$51,MATCH(H$1,'Station centroid'!$B$2:$B$51,0))-INDEX('Zone centroid'!$E$2:$E$169,MATCH($A42,'Zone centroid'!$C$2:$C$169,0)))^2)</f>
        <v>39755.754899702275</v>
      </c>
      <c r="I42">
        <f>SQRT((INDEX('Station centroid'!$E$2:$E$51,MATCH(I$1,'Station centroid'!$B$2:$B$51,0))-INDEX('Zone centroid'!$D$2:$D$169,MATCH($A42,'Zone centroid'!$C$2:$C$169,0)))^2+(INDEX('Station centroid'!$F$2:$F$51,MATCH(I$1,'Station centroid'!$B$2:$B$51,0))-INDEX('Zone centroid'!$E$2:$E$169,MATCH($A42,'Zone centroid'!$C$2:$C$169,0)))^2)</f>
        <v>42903.366592770988</v>
      </c>
      <c r="J42">
        <f>SQRT((INDEX('Station centroid'!$E$2:$E$51,MATCH(J$1,'Station centroid'!$B$2:$B$51,0))-INDEX('Zone centroid'!$D$2:$D$169,MATCH($A42,'Zone centroid'!$C$2:$C$169,0)))^2+(INDEX('Station centroid'!$F$2:$F$51,MATCH(J$1,'Station centroid'!$B$2:$B$51,0))-INDEX('Zone centroid'!$E$2:$E$169,MATCH($A42,'Zone centroid'!$C$2:$C$169,0)))^2)</f>
        <v>645701.65935980063</v>
      </c>
      <c r="K42">
        <f>SQRT((INDEX('Station centroid'!$E$2:$E$51,MATCH(K$1,'Station centroid'!$B$2:$B$51,0))-INDEX('Zone centroid'!$D$2:$D$169,MATCH($A42,'Zone centroid'!$C$2:$C$169,0)))^2+(INDEX('Station centroid'!$F$2:$F$51,MATCH(K$1,'Station centroid'!$B$2:$B$51,0))-INDEX('Zone centroid'!$E$2:$E$169,MATCH($A42,'Zone centroid'!$C$2:$C$169,0)))^2)</f>
        <v>90884.616441858292</v>
      </c>
      <c r="L42">
        <f>SQRT((INDEX('Station centroid'!$E$2:$E$51,MATCH(L$1,'Station centroid'!$B$2:$B$51,0))-INDEX('Zone centroid'!$D$2:$D$169,MATCH($A42,'Zone centroid'!$C$2:$C$169,0)))^2+(INDEX('Station centroid'!$F$2:$F$51,MATCH(L$1,'Station centroid'!$B$2:$B$51,0))-INDEX('Zone centroid'!$E$2:$E$169,MATCH($A42,'Zone centroid'!$C$2:$C$169,0)))^2)</f>
        <v>49370.967713282655</v>
      </c>
      <c r="M42">
        <f>SQRT((INDEX('Station centroid'!$E$2:$E$51,MATCH(M$1,'Station centroid'!$B$2:$B$51,0))-INDEX('Zone centroid'!$D$2:$D$169,MATCH($A42,'Zone centroid'!$C$2:$C$169,0)))^2+(INDEX('Station centroid'!$F$2:$F$51,MATCH(M$1,'Station centroid'!$B$2:$B$51,0))-INDEX('Zone centroid'!$E$2:$E$169,MATCH($A42,'Zone centroid'!$C$2:$C$169,0)))^2)</f>
        <v>52733.669202605299</v>
      </c>
      <c r="N42">
        <f>SQRT((INDEX('Station centroid'!$E$2:$E$51,MATCH(N$1,'Station centroid'!$B$2:$B$51,0))-INDEX('Zone centroid'!$D$2:$D$169,MATCH($A42,'Zone centroid'!$C$2:$C$169,0)))^2+(INDEX('Station centroid'!$F$2:$F$51,MATCH(N$1,'Station centroid'!$B$2:$B$51,0))-INDEX('Zone centroid'!$E$2:$E$169,MATCH($A42,'Zone centroid'!$C$2:$C$169,0)))^2)</f>
        <v>70508.19440201261</v>
      </c>
      <c r="O42">
        <f>SQRT((INDEX('Station centroid'!$E$2:$E$51,MATCH(O$1,'Station centroid'!$B$2:$B$51,0))-INDEX('Zone centroid'!$D$2:$D$169,MATCH($A42,'Zone centroid'!$C$2:$C$169,0)))^2+(INDEX('Station centroid'!$F$2:$F$51,MATCH(O$1,'Station centroid'!$B$2:$B$51,0))-INDEX('Zone centroid'!$E$2:$E$169,MATCH($A42,'Zone centroid'!$C$2:$C$169,0)))^2)</f>
        <v>94183.695308333481</v>
      </c>
      <c r="P42">
        <f>SQRT((INDEX('Station centroid'!$E$2:$E$51,MATCH(P$1,'Station centroid'!$B$2:$B$51,0))-INDEX('Zone centroid'!$D$2:$D$169,MATCH($A42,'Zone centroid'!$C$2:$C$169,0)))^2+(INDEX('Station centroid'!$F$2:$F$51,MATCH(P$1,'Station centroid'!$B$2:$B$51,0))-INDEX('Zone centroid'!$E$2:$E$169,MATCH($A42,'Zone centroid'!$C$2:$C$169,0)))^2)</f>
        <v>96503.428525230134</v>
      </c>
      <c r="Q42">
        <f>SQRT((INDEX('Station centroid'!$E$2:$E$51,MATCH(Q$1,'Station centroid'!$B$2:$B$51,0))-INDEX('Zone centroid'!$D$2:$D$169,MATCH($A42,'Zone centroid'!$C$2:$C$169,0)))^2+(INDEX('Station centroid'!$F$2:$F$51,MATCH(Q$1,'Station centroid'!$B$2:$B$51,0))-INDEX('Zone centroid'!$E$2:$E$169,MATCH($A42,'Zone centroid'!$C$2:$C$169,0)))^2)</f>
        <v>81279.117560075087</v>
      </c>
      <c r="R42">
        <f>SQRT((INDEX('Station centroid'!$E$2:$E$51,MATCH(R$1,'Station centroid'!$B$2:$B$51,0))-INDEX('Zone centroid'!$D$2:$D$169,MATCH($A42,'Zone centroid'!$C$2:$C$169,0)))^2+(INDEX('Station centroid'!$F$2:$F$51,MATCH(R$1,'Station centroid'!$B$2:$B$51,0))-INDEX('Zone centroid'!$E$2:$E$169,MATCH($A42,'Zone centroid'!$C$2:$C$169,0)))^2)</f>
        <v>78665.527463280232</v>
      </c>
      <c r="S42">
        <f>SQRT((INDEX('Station centroid'!$E$2:$E$51,MATCH(S$1,'Station centroid'!$B$2:$B$51,0))-INDEX('Zone centroid'!$D$2:$D$169,MATCH($A42,'Zone centroid'!$C$2:$C$169,0)))^2+(INDEX('Station centroid'!$F$2:$F$51,MATCH(S$1,'Station centroid'!$B$2:$B$51,0))-INDEX('Zone centroid'!$E$2:$E$169,MATCH($A42,'Zone centroid'!$C$2:$C$169,0)))^2)</f>
        <v>75291.50606825453</v>
      </c>
      <c r="T42">
        <f>SQRT((INDEX('Station centroid'!$E$2:$E$51,MATCH(T$1,'Station centroid'!$B$2:$B$51,0))-INDEX('Zone centroid'!$D$2:$D$169,MATCH($A42,'Zone centroid'!$C$2:$C$169,0)))^2+(INDEX('Station centroid'!$F$2:$F$51,MATCH(T$1,'Station centroid'!$B$2:$B$51,0))-INDEX('Zone centroid'!$E$2:$E$169,MATCH($A42,'Zone centroid'!$C$2:$C$169,0)))^2)</f>
        <v>68576.850583820153</v>
      </c>
      <c r="U42">
        <f>SQRT((INDEX('Station centroid'!$E$2:$E$51,MATCH(U$1,'Station centroid'!$B$2:$B$51,0))-INDEX('Zone centroid'!$D$2:$D$169,MATCH($A42,'Zone centroid'!$C$2:$C$169,0)))^2+(INDEX('Station centroid'!$F$2:$F$51,MATCH(U$1,'Station centroid'!$B$2:$B$51,0))-INDEX('Zone centroid'!$E$2:$E$169,MATCH($A42,'Zone centroid'!$C$2:$C$169,0)))^2)</f>
        <v>67416.753128924829</v>
      </c>
      <c r="V42">
        <f>SQRT((INDEX('Station centroid'!$E$2:$E$51,MATCH(V$1,'Station centroid'!$B$2:$B$51,0))-INDEX('Zone centroid'!$D$2:$D$169,MATCH($A42,'Zone centroid'!$C$2:$C$169,0)))^2+(INDEX('Station centroid'!$F$2:$F$51,MATCH(V$1,'Station centroid'!$B$2:$B$51,0))-INDEX('Zone centroid'!$E$2:$E$169,MATCH($A42,'Zone centroid'!$C$2:$C$169,0)))^2)</f>
        <v>64147.283362908718</v>
      </c>
      <c r="W42">
        <f>SQRT((INDEX('Station centroid'!$E$2:$E$51,MATCH(W$1,'Station centroid'!$B$2:$B$51,0))-INDEX('Zone centroid'!$D$2:$D$169,MATCH($A42,'Zone centroid'!$C$2:$C$169,0)))^2+(INDEX('Station centroid'!$F$2:$F$51,MATCH(W$1,'Station centroid'!$B$2:$B$51,0))-INDEX('Zone centroid'!$E$2:$E$169,MATCH($A42,'Zone centroid'!$C$2:$C$169,0)))^2)</f>
        <v>77862.675922421316</v>
      </c>
      <c r="X42">
        <f>SQRT((INDEX('Station centroid'!$E$2:$E$51,MATCH(X$1,'Station centroid'!$B$2:$B$51,0))-INDEX('Zone centroid'!$D$2:$D$169,MATCH($A42,'Zone centroid'!$C$2:$C$169,0)))^2+(INDEX('Station centroid'!$F$2:$F$51,MATCH(X$1,'Station centroid'!$B$2:$B$51,0))-INDEX('Zone centroid'!$E$2:$E$169,MATCH($A42,'Zone centroid'!$C$2:$C$169,0)))^2)</f>
        <v>61417.684751401153</v>
      </c>
      <c r="Y42">
        <f>SQRT((INDEX('Station centroid'!$E$2:$E$51,MATCH(Y$1,'Station centroid'!$B$2:$B$51,0))-INDEX('Zone centroid'!$D$2:$D$169,MATCH($A42,'Zone centroid'!$C$2:$C$169,0)))^2+(INDEX('Station centroid'!$F$2:$F$51,MATCH(Y$1,'Station centroid'!$B$2:$B$51,0))-INDEX('Zone centroid'!$E$2:$E$169,MATCH($A42,'Zone centroid'!$C$2:$C$169,0)))^2)</f>
        <v>59457.8755837274</v>
      </c>
      <c r="Z42">
        <f>SQRT((INDEX('Station centroid'!$E$2:$E$51,MATCH(Z$1,'Station centroid'!$B$2:$B$51,0))-INDEX('Zone centroid'!$D$2:$D$169,MATCH($A42,'Zone centroid'!$C$2:$C$169,0)))^2+(INDEX('Station centroid'!$F$2:$F$51,MATCH(Z$1,'Station centroid'!$B$2:$B$51,0))-INDEX('Zone centroid'!$E$2:$E$169,MATCH($A42,'Zone centroid'!$C$2:$C$169,0)))^2)</f>
        <v>35448.713912215462</v>
      </c>
      <c r="AA42">
        <f>SQRT((INDEX('Station centroid'!$E$2:$E$51,MATCH(AA$1,'Station centroid'!$B$2:$B$51,0))-INDEX('Zone centroid'!$D$2:$D$169,MATCH($A42,'Zone centroid'!$C$2:$C$169,0)))^2+(INDEX('Station centroid'!$F$2:$F$51,MATCH(AA$1,'Station centroid'!$B$2:$B$51,0))-INDEX('Zone centroid'!$E$2:$E$169,MATCH($A42,'Zone centroid'!$C$2:$C$169,0)))^2)</f>
        <v>63167.012815038193</v>
      </c>
      <c r="AB42">
        <f>SQRT((INDEX('Station centroid'!$E$2:$E$51,MATCH(AB$1,'Station centroid'!$B$2:$B$51,0))-INDEX('Zone centroid'!$D$2:$D$169,MATCH($A42,'Zone centroid'!$C$2:$C$169,0)))^2+(INDEX('Station centroid'!$F$2:$F$51,MATCH(AB$1,'Station centroid'!$B$2:$B$51,0))-INDEX('Zone centroid'!$E$2:$E$169,MATCH($A42,'Zone centroid'!$C$2:$C$169,0)))^2)</f>
        <v>645701.65935980063</v>
      </c>
      <c r="AC42">
        <f>SQRT((INDEX('Station centroid'!$E$2:$E$51,MATCH(AC$1,'Station centroid'!$B$2:$B$51,0))-INDEX('Zone centroid'!$D$2:$D$169,MATCH($A42,'Zone centroid'!$C$2:$C$169,0)))^2+(INDEX('Station centroid'!$F$2:$F$51,MATCH(AC$1,'Station centroid'!$B$2:$B$51,0))-INDEX('Zone centroid'!$E$2:$E$169,MATCH($A42,'Zone centroid'!$C$2:$C$169,0)))^2)</f>
        <v>47279.671492775822</v>
      </c>
      <c r="AD42">
        <f>SQRT((INDEX('Station centroid'!$E$2:$E$51,MATCH(AD$1,'Station centroid'!$B$2:$B$51,0))-INDEX('Zone centroid'!$D$2:$D$169,MATCH($A42,'Zone centroid'!$C$2:$C$169,0)))^2+(INDEX('Station centroid'!$F$2:$F$51,MATCH(AD$1,'Station centroid'!$B$2:$B$51,0))-INDEX('Zone centroid'!$E$2:$E$169,MATCH($A42,'Zone centroid'!$C$2:$C$169,0)))^2)</f>
        <v>136097.99737623805</v>
      </c>
      <c r="AE42">
        <f>SQRT((INDEX('Station centroid'!$E$2:$E$51,MATCH(AE$1,'Station centroid'!$B$2:$B$51,0))-INDEX('Zone centroid'!$D$2:$D$169,MATCH($A42,'Zone centroid'!$C$2:$C$169,0)))^2+(INDEX('Station centroid'!$F$2:$F$51,MATCH(AE$1,'Station centroid'!$B$2:$B$51,0))-INDEX('Zone centroid'!$E$2:$E$169,MATCH($A42,'Zone centroid'!$C$2:$C$169,0)))^2)</f>
        <v>88975.842806884408</v>
      </c>
      <c r="AF42">
        <f>SQRT((INDEX('Station centroid'!$E$2:$E$51,MATCH(AF$1,'Station centroid'!$B$2:$B$51,0))-INDEX('Zone centroid'!$D$2:$D$169,MATCH($A42,'Zone centroid'!$C$2:$C$169,0)))^2+(INDEX('Station centroid'!$F$2:$F$51,MATCH(AF$1,'Station centroid'!$B$2:$B$51,0))-INDEX('Zone centroid'!$E$2:$E$169,MATCH($A42,'Zone centroid'!$C$2:$C$169,0)))^2)</f>
        <v>86463.256999322533</v>
      </c>
      <c r="AG42">
        <f>SQRT((INDEX('Station centroid'!$E$2:$E$51,MATCH(AG$1,'Station centroid'!$B$2:$B$51,0))-INDEX('Zone centroid'!$D$2:$D$169,MATCH($A42,'Zone centroid'!$C$2:$C$169,0)))^2+(INDEX('Station centroid'!$F$2:$F$51,MATCH(AG$1,'Station centroid'!$B$2:$B$51,0))-INDEX('Zone centroid'!$E$2:$E$169,MATCH($A42,'Zone centroid'!$C$2:$C$169,0)))^2)</f>
        <v>64214.942702642809</v>
      </c>
      <c r="AH42">
        <f>SQRT((INDEX('Station centroid'!$E$2:$E$51,MATCH(AH$1,'Station centroid'!$B$2:$B$51,0))-INDEX('Zone centroid'!$D$2:$D$169,MATCH($A42,'Zone centroid'!$C$2:$C$169,0)))^2+(INDEX('Station centroid'!$F$2:$F$51,MATCH(AH$1,'Station centroid'!$B$2:$B$51,0))-INDEX('Zone centroid'!$E$2:$E$169,MATCH($A42,'Zone centroid'!$C$2:$C$169,0)))^2)</f>
        <v>111746.00902120845</v>
      </c>
      <c r="AI42">
        <f>SQRT((INDEX('Station centroid'!$E$2:$E$51,MATCH(AI$1,'Station centroid'!$B$2:$B$51,0))-INDEX('Zone centroid'!$D$2:$D$169,MATCH($A42,'Zone centroid'!$C$2:$C$169,0)))^2+(INDEX('Station centroid'!$F$2:$F$51,MATCH(AI$1,'Station centroid'!$B$2:$B$51,0))-INDEX('Zone centroid'!$E$2:$E$169,MATCH($A42,'Zone centroid'!$C$2:$C$169,0)))^2)</f>
        <v>68341.127279570777</v>
      </c>
      <c r="AJ42">
        <f>SQRT((INDEX('Station centroid'!$E$2:$E$51,MATCH(AJ$1,'Station centroid'!$B$2:$B$51,0))-INDEX('Zone centroid'!$D$2:$D$169,MATCH($A42,'Zone centroid'!$C$2:$C$169,0)))^2+(INDEX('Station centroid'!$F$2:$F$51,MATCH(AJ$1,'Station centroid'!$B$2:$B$51,0))-INDEX('Zone centroid'!$E$2:$E$169,MATCH($A42,'Zone centroid'!$C$2:$C$169,0)))^2)</f>
        <v>65976.109673336279</v>
      </c>
      <c r="AK42">
        <f>SQRT((INDEX('Station centroid'!$E$2:$E$51,MATCH(AK$1,'Station centroid'!$B$2:$B$51,0))-INDEX('Zone centroid'!$D$2:$D$169,MATCH($A42,'Zone centroid'!$C$2:$C$169,0)))^2+(INDEX('Station centroid'!$F$2:$F$51,MATCH(AK$1,'Station centroid'!$B$2:$B$51,0))-INDEX('Zone centroid'!$E$2:$E$169,MATCH($A42,'Zone centroid'!$C$2:$C$169,0)))^2)</f>
        <v>67818.774071675725</v>
      </c>
      <c r="AL42">
        <f>SQRT((INDEX('Station centroid'!$E$2:$E$51,MATCH(AL$1,'Station centroid'!$B$2:$B$51,0))-INDEX('Zone centroid'!$D$2:$D$169,MATCH($A42,'Zone centroid'!$C$2:$C$169,0)))^2+(INDEX('Station centroid'!$F$2:$F$51,MATCH(AL$1,'Station centroid'!$B$2:$B$51,0))-INDEX('Zone centroid'!$E$2:$E$169,MATCH($A42,'Zone centroid'!$C$2:$C$169,0)))^2)</f>
        <v>28610.213365621705</v>
      </c>
      <c r="AM42">
        <f>SQRT((INDEX('Station centroid'!$E$2:$E$51,MATCH(AM$1,'Station centroid'!$B$2:$B$51,0))-INDEX('Zone centroid'!$D$2:$D$169,MATCH($A42,'Zone centroid'!$C$2:$C$169,0)))^2+(INDEX('Station centroid'!$F$2:$F$51,MATCH(AM$1,'Station centroid'!$B$2:$B$51,0))-INDEX('Zone centroid'!$E$2:$E$169,MATCH($A42,'Zone centroid'!$C$2:$C$169,0)))^2)</f>
        <v>85374.241895317042</v>
      </c>
      <c r="AN42">
        <f>SQRT((INDEX('Station centroid'!$E$2:$E$51,MATCH(AN$1,'Station centroid'!$B$2:$B$51,0))-INDEX('Zone centroid'!$D$2:$D$169,MATCH($A42,'Zone centroid'!$C$2:$C$169,0)))^2+(INDEX('Station centroid'!$F$2:$F$51,MATCH(AN$1,'Station centroid'!$B$2:$B$51,0))-INDEX('Zone centroid'!$E$2:$E$169,MATCH($A42,'Zone centroid'!$C$2:$C$169,0)))^2)</f>
        <v>49165.287819749377</v>
      </c>
      <c r="AO42">
        <f>SQRT((INDEX('Station centroid'!$E$2:$E$51,MATCH(AO$1,'Station centroid'!$B$2:$B$51,0))-INDEX('Zone centroid'!$D$2:$D$169,MATCH($A42,'Zone centroid'!$C$2:$C$169,0)))^2+(INDEX('Station centroid'!$F$2:$F$51,MATCH(AO$1,'Station centroid'!$B$2:$B$51,0))-INDEX('Zone centroid'!$E$2:$E$169,MATCH($A42,'Zone centroid'!$C$2:$C$169,0)))^2)</f>
        <v>47282.721982950628</v>
      </c>
      <c r="AP42">
        <f>SQRT((INDEX('Station centroid'!$E$2:$E$51,MATCH(AP$1,'Station centroid'!$B$2:$B$51,0))-INDEX('Zone centroid'!$D$2:$D$169,MATCH($A42,'Zone centroid'!$C$2:$C$169,0)))^2+(INDEX('Station centroid'!$F$2:$F$51,MATCH(AP$1,'Station centroid'!$B$2:$B$51,0))-INDEX('Zone centroid'!$E$2:$E$169,MATCH($A42,'Zone centroid'!$C$2:$C$169,0)))^2)</f>
        <v>52149.463544340491</v>
      </c>
      <c r="AQ42">
        <f>SQRT((INDEX('Station centroid'!$E$2:$E$51,MATCH(AQ$1,'Station centroid'!$B$2:$B$51,0))-INDEX('Zone centroid'!$D$2:$D$169,MATCH($A42,'Zone centroid'!$C$2:$C$169,0)))^2+(INDEX('Station centroid'!$F$2:$F$51,MATCH(AQ$1,'Station centroid'!$B$2:$B$51,0))-INDEX('Zone centroid'!$E$2:$E$169,MATCH($A42,'Zone centroid'!$C$2:$C$169,0)))^2)</f>
        <v>54763.217803596963</v>
      </c>
      <c r="AR42">
        <f>SQRT((INDEX('Station centroid'!$E$2:$E$51,MATCH(AR$1,'Station centroid'!$B$2:$B$51,0))-INDEX('Zone centroid'!$D$2:$D$169,MATCH($A42,'Zone centroid'!$C$2:$C$169,0)))^2+(INDEX('Station centroid'!$F$2:$F$51,MATCH(AR$1,'Station centroid'!$B$2:$B$51,0))-INDEX('Zone centroid'!$E$2:$E$169,MATCH($A42,'Zone centroid'!$C$2:$C$169,0)))^2)</f>
        <v>34462.857017403527</v>
      </c>
      <c r="AS42">
        <f>SQRT((INDEX('Station centroid'!$E$2:$E$51,MATCH(AS$1,'Station centroid'!$B$2:$B$51,0))-INDEX('Zone centroid'!$D$2:$D$169,MATCH($A42,'Zone centroid'!$C$2:$C$169,0)))^2+(INDEX('Station centroid'!$F$2:$F$51,MATCH(AS$1,'Station centroid'!$B$2:$B$51,0))-INDEX('Zone centroid'!$E$2:$E$169,MATCH($A42,'Zone centroid'!$C$2:$C$169,0)))^2)</f>
        <v>123474.15394226804</v>
      </c>
      <c r="AT42">
        <f>SQRT((INDEX('Station centroid'!$E$2:$E$51,MATCH(AT$1,'Station centroid'!$B$2:$B$51,0))-INDEX('Zone centroid'!$D$2:$D$169,MATCH($A42,'Zone centroid'!$C$2:$C$169,0)))^2+(INDEX('Station centroid'!$F$2:$F$51,MATCH(AT$1,'Station centroid'!$B$2:$B$51,0))-INDEX('Zone centroid'!$E$2:$E$169,MATCH($A42,'Zone centroid'!$C$2:$C$169,0)))^2)</f>
        <v>105249.38317615975</v>
      </c>
      <c r="AU42">
        <f>SQRT((INDEX('Station centroid'!$E$2:$E$51,MATCH(AU$1,'Station centroid'!$B$2:$B$51,0))-INDEX('Zone centroid'!$D$2:$D$169,MATCH($A42,'Zone centroid'!$C$2:$C$169,0)))^2+(INDEX('Station centroid'!$F$2:$F$51,MATCH(AU$1,'Station centroid'!$B$2:$B$51,0))-INDEX('Zone centroid'!$E$2:$E$169,MATCH($A42,'Zone centroid'!$C$2:$C$169,0)))^2)</f>
        <v>1700.4203522952773</v>
      </c>
      <c r="AV42">
        <f>SQRT((INDEX('Station centroid'!$E$2:$E$51,MATCH(AV$1,'Station centroid'!$B$2:$B$51,0))-INDEX('Zone centroid'!$D$2:$D$169,MATCH($A42,'Zone centroid'!$C$2:$C$169,0)))^2+(INDEX('Station centroid'!$F$2:$F$51,MATCH(AV$1,'Station centroid'!$B$2:$B$51,0))-INDEX('Zone centroid'!$E$2:$E$169,MATCH($A42,'Zone centroid'!$C$2:$C$169,0)))^2)</f>
        <v>7432.4260987916896</v>
      </c>
      <c r="AW42">
        <f>SQRT((INDEX('Station centroid'!$E$2:$E$51,MATCH(AW$1,'Station centroid'!$B$2:$B$51,0))-INDEX('Zone centroid'!$D$2:$D$169,MATCH($A42,'Zone centroid'!$C$2:$C$169,0)))^2+(INDEX('Station centroid'!$F$2:$F$51,MATCH(AW$1,'Station centroid'!$B$2:$B$51,0))-INDEX('Zone centroid'!$E$2:$E$169,MATCH($A42,'Zone centroid'!$C$2:$C$169,0)))^2)</f>
        <v>15219.530466200307</v>
      </c>
      <c r="AX42">
        <f>SQRT((INDEX('Station centroid'!$E$2:$E$51,MATCH(AX$1,'Station centroid'!$B$2:$B$51,0))-INDEX('Zone centroid'!$D$2:$D$169,MATCH($A42,'Zone centroid'!$C$2:$C$169,0)))^2+(INDEX('Station centroid'!$F$2:$F$51,MATCH(AX$1,'Station centroid'!$B$2:$B$51,0))-INDEX('Zone centroid'!$E$2:$E$169,MATCH($A42,'Zone centroid'!$C$2:$C$169,0)))^2)</f>
        <v>31290.632981537809</v>
      </c>
      <c r="AY42">
        <f>SQRT((INDEX('Station centroid'!$E$2:$E$51,MATCH(AY$1,'Station centroid'!$B$2:$B$51,0))-INDEX('Zone centroid'!$D$2:$D$169,MATCH($A42,'Zone centroid'!$C$2:$C$169,0)))^2+(INDEX('Station centroid'!$F$2:$F$51,MATCH(AY$1,'Station centroid'!$B$2:$B$51,0))-INDEX('Zone centroid'!$E$2:$E$169,MATCH($A42,'Zone centroid'!$C$2:$C$169,0)))^2)</f>
        <v>645701.65935980063</v>
      </c>
    </row>
    <row r="43" spans="1:51" x14ac:dyDescent="0.3">
      <c r="A43">
        <v>562</v>
      </c>
      <c r="B43">
        <f>SQRT((INDEX('Station centroid'!$E$2:$E$51,MATCH(B$1,'Station centroid'!$B$2:$B$51,0))-INDEX('Zone centroid'!$D$2:$D$169,MATCH($A43,'Zone centroid'!$C$2:$C$169,0)))^2+(INDEX('Station centroid'!$F$2:$F$51,MATCH(B$1,'Station centroid'!$B$2:$B$51,0))-INDEX('Zone centroid'!$E$2:$E$169,MATCH($A43,'Zone centroid'!$C$2:$C$169,0)))^2)</f>
        <v>62868.887713180469</v>
      </c>
      <c r="C43">
        <f>SQRT((INDEX('Station centroid'!$E$2:$E$51,MATCH(C$1,'Station centroid'!$B$2:$B$51,0))-INDEX('Zone centroid'!$D$2:$D$169,MATCH($A43,'Zone centroid'!$C$2:$C$169,0)))^2+(INDEX('Station centroid'!$F$2:$F$51,MATCH(C$1,'Station centroid'!$B$2:$B$51,0))-INDEX('Zone centroid'!$E$2:$E$169,MATCH($A43,'Zone centroid'!$C$2:$C$169,0)))^2)</f>
        <v>92126.047830975571</v>
      </c>
      <c r="D43">
        <f>SQRT((INDEX('Station centroid'!$E$2:$E$51,MATCH(D$1,'Station centroid'!$B$2:$B$51,0))-INDEX('Zone centroid'!$D$2:$D$169,MATCH($A43,'Zone centroid'!$C$2:$C$169,0)))^2+(INDEX('Station centroid'!$F$2:$F$51,MATCH(D$1,'Station centroid'!$B$2:$B$51,0))-INDEX('Zone centroid'!$E$2:$E$169,MATCH($A43,'Zone centroid'!$C$2:$C$169,0)))^2)</f>
        <v>139794.84207245451</v>
      </c>
      <c r="E43">
        <f>SQRT((INDEX('Station centroid'!$E$2:$E$51,MATCH(E$1,'Station centroid'!$B$2:$B$51,0))-INDEX('Zone centroid'!$D$2:$D$169,MATCH($A43,'Zone centroid'!$C$2:$C$169,0)))^2+(INDEX('Station centroid'!$F$2:$F$51,MATCH(E$1,'Station centroid'!$B$2:$B$51,0))-INDEX('Zone centroid'!$E$2:$E$169,MATCH($A43,'Zone centroid'!$C$2:$C$169,0)))^2)</f>
        <v>71806.387475066585</v>
      </c>
      <c r="F43">
        <f>SQRT((INDEX('Station centroid'!$E$2:$E$51,MATCH(F$1,'Station centroid'!$B$2:$B$51,0))-INDEX('Zone centroid'!$D$2:$D$169,MATCH($A43,'Zone centroid'!$C$2:$C$169,0)))^2+(INDEX('Station centroid'!$F$2:$F$51,MATCH(F$1,'Station centroid'!$B$2:$B$51,0))-INDEX('Zone centroid'!$E$2:$E$169,MATCH($A43,'Zone centroid'!$C$2:$C$169,0)))^2)</f>
        <v>64026.810766768671</v>
      </c>
      <c r="G43">
        <f>SQRT((INDEX('Station centroid'!$E$2:$E$51,MATCH(G$1,'Station centroid'!$B$2:$B$51,0))-INDEX('Zone centroid'!$D$2:$D$169,MATCH($A43,'Zone centroid'!$C$2:$C$169,0)))^2+(INDEX('Station centroid'!$F$2:$F$51,MATCH(G$1,'Station centroid'!$B$2:$B$51,0))-INDEX('Zone centroid'!$E$2:$E$169,MATCH($A43,'Zone centroid'!$C$2:$C$169,0)))^2)</f>
        <v>645917.48274218431</v>
      </c>
      <c r="H43">
        <f>SQRT((INDEX('Station centroid'!$E$2:$E$51,MATCH(H$1,'Station centroid'!$B$2:$B$51,0))-INDEX('Zone centroid'!$D$2:$D$169,MATCH($A43,'Zone centroid'!$C$2:$C$169,0)))^2+(INDEX('Station centroid'!$F$2:$F$51,MATCH(H$1,'Station centroid'!$B$2:$B$51,0))-INDEX('Zone centroid'!$E$2:$E$169,MATCH($A43,'Zone centroid'!$C$2:$C$169,0)))^2)</f>
        <v>39895.010533714631</v>
      </c>
      <c r="I43">
        <f>SQRT((INDEX('Station centroid'!$E$2:$E$51,MATCH(I$1,'Station centroid'!$B$2:$B$51,0))-INDEX('Zone centroid'!$D$2:$D$169,MATCH($A43,'Zone centroid'!$C$2:$C$169,0)))^2+(INDEX('Station centroid'!$F$2:$F$51,MATCH(I$1,'Station centroid'!$B$2:$B$51,0))-INDEX('Zone centroid'!$E$2:$E$169,MATCH($A43,'Zone centroid'!$C$2:$C$169,0)))^2)</f>
        <v>42879.967223794585</v>
      </c>
      <c r="J43">
        <f>SQRT((INDEX('Station centroid'!$E$2:$E$51,MATCH(J$1,'Station centroid'!$B$2:$B$51,0))-INDEX('Zone centroid'!$D$2:$D$169,MATCH($A43,'Zone centroid'!$C$2:$C$169,0)))^2+(INDEX('Station centroid'!$F$2:$F$51,MATCH(J$1,'Station centroid'!$B$2:$B$51,0))-INDEX('Zone centroid'!$E$2:$E$169,MATCH($A43,'Zone centroid'!$C$2:$C$169,0)))^2)</f>
        <v>645917.48274218431</v>
      </c>
      <c r="K43">
        <f>SQRT((INDEX('Station centroid'!$E$2:$E$51,MATCH(K$1,'Station centroid'!$B$2:$B$51,0))-INDEX('Zone centroid'!$D$2:$D$169,MATCH($A43,'Zone centroid'!$C$2:$C$169,0)))^2+(INDEX('Station centroid'!$F$2:$F$51,MATCH(K$1,'Station centroid'!$B$2:$B$51,0))-INDEX('Zone centroid'!$E$2:$E$169,MATCH($A43,'Zone centroid'!$C$2:$C$169,0)))^2)</f>
        <v>90710.052884251476</v>
      </c>
      <c r="L43">
        <f>SQRT((INDEX('Station centroid'!$E$2:$E$51,MATCH(L$1,'Station centroid'!$B$2:$B$51,0))-INDEX('Zone centroid'!$D$2:$D$169,MATCH($A43,'Zone centroid'!$C$2:$C$169,0)))^2+(INDEX('Station centroid'!$F$2:$F$51,MATCH(L$1,'Station centroid'!$B$2:$B$51,0))-INDEX('Zone centroid'!$E$2:$E$169,MATCH($A43,'Zone centroid'!$C$2:$C$169,0)))^2)</f>
        <v>49256.503563955877</v>
      </c>
      <c r="M43">
        <f>SQRT((INDEX('Station centroid'!$E$2:$E$51,MATCH(M$1,'Station centroid'!$B$2:$B$51,0))-INDEX('Zone centroid'!$D$2:$D$169,MATCH($A43,'Zone centroid'!$C$2:$C$169,0)))^2+(INDEX('Station centroid'!$F$2:$F$51,MATCH(M$1,'Station centroid'!$B$2:$B$51,0))-INDEX('Zone centroid'!$E$2:$E$169,MATCH($A43,'Zone centroid'!$C$2:$C$169,0)))^2)</f>
        <v>52591.808471755394</v>
      </c>
      <c r="N43">
        <f>SQRT((INDEX('Station centroid'!$E$2:$E$51,MATCH(N$1,'Station centroid'!$B$2:$B$51,0))-INDEX('Zone centroid'!$D$2:$D$169,MATCH($A43,'Zone centroid'!$C$2:$C$169,0)))^2+(INDEX('Station centroid'!$F$2:$F$51,MATCH(N$1,'Station centroid'!$B$2:$B$51,0))-INDEX('Zone centroid'!$E$2:$E$169,MATCH($A43,'Zone centroid'!$C$2:$C$169,0)))^2)</f>
        <v>70337.526163435701</v>
      </c>
      <c r="O43">
        <f>SQRT((INDEX('Station centroid'!$E$2:$E$51,MATCH(O$1,'Station centroid'!$B$2:$B$51,0))-INDEX('Zone centroid'!$D$2:$D$169,MATCH($A43,'Zone centroid'!$C$2:$C$169,0)))^2+(INDEX('Station centroid'!$F$2:$F$51,MATCH(O$1,'Station centroid'!$B$2:$B$51,0))-INDEX('Zone centroid'!$E$2:$E$169,MATCH($A43,'Zone centroid'!$C$2:$C$169,0)))^2)</f>
        <v>94031.27936539521</v>
      </c>
      <c r="P43">
        <f>SQRT((INDEX('Station centroid'!$E$2:$E$51,MATCH(P$1,'Station centroid'!$B$2:$B$51,0))-INDEX('Zone centroid'!$D$2:$D$169,MATCH($A43,'Zone centroid'!$C$2:$C$169,0)))^2+(INDEX('Station centroid'!$F$2:$F$51,MATCH(P$1,'Station centroid'!$B$2:$B$51,0))-INDEX('Zone centroid'!$E$2:$E$169,MATCH($A43,'Zone centroid'!$C$2:$C$169,0)))^2)</f>
        <v>96350.411949530346</v>
      </c>
      <c r="Q43">
        <f>SQRT((INDEX('Station centroid'!$E$2:$E$51,MATCH(Q$1,'Station centroid'!$B$2:$B$51,0))-INDEX('Zone centroid'!$D$2:$D$169,MATCH($A43,'Zone centroid'!$C$2:$C$169,0)))^2+(INDEX('Station centroid'!$F$2:$F$51,MATCH(Q$1,'Station centroid'!$B$2:$B$51,0))-INDEX('Zone centroid'!$E$2:$E$169,MATCH($A43,'Zone centroid'!$C$2:$C$169,0)))^2)</f>
        <v>81116.205742530306</v>
      </c>
      <c r="R43">
        <f>SQRT((INDEX('Station centroid'!$E$2:$E$51,MATCH(R$1,'Station centroid'!$B$2:$B$51,0))-INDEX('Zone centroid'!$D$2:$D$169,MATCH($A43,'Zone centroid'!$C$2:$C$169,0)))^2+(INDEX('Station centroid'!$F$2:$F$51,MATCH(R$1,'Station centroid'!$B$2:$B$51,0))-INDEX('Zone centroid'!$E$2:$E$169,MATCH($A43,'Zone centroid'!$C$2:$C$169,0)))^2)</f>
        <v>78490.154275527428</v>
      </c>
      <c r="S43">
        <f>SQRT((INDEX('Station centroid'!$E$2:$E$51,MATCH(S$1,'Station centroid'!$B$2:$B$51,0))-INDEX('Zone centroid'!$D$2:$D$169,MATCH($A43,'Zone centroid'!$C$2:$C$169,0)))^2+(INDEX('Station centroid'!$F$2:$F$51,MATCH(S$1,'Station centroid'!$B$2:$B$51,0))-INDEX('Zone centroid'!$E$2:$E$169,MATCH($A43,'Zone centroid'!$C$2:$C$169,0)))^2)</f>
        <v>75119.465581871715</v>
      </c>
      <c r="T43">
        <f>SQRT((INDEX('Station centroid'!$E$2:$E$51,MATCH(T$1,'Station centroid'!$B$2:$B$51,0))-INDEX('Zone centroid'!$D$2:$D$169,MATCH($A43,'Zone centroid'!$C$2:$C$169,0)))^2+(INDEX('Station centroid'!$F$2:$F$51,MATCH(T$1,'Station centroid'!$B$2:$B$51,0))-INDEX('Zone centroid'!$E$2:$E$169,MATCH($A43,'Zone centroid'!$C$2:$C$169,0)))^2)</f>
        <v>68388.873707318766</v>
      </c>
      <c r="U43">
        <f>SQRT((INDEX('Station centroid'!$E$2:$E$51,MATCH(U$1,'Station centroid'!$B$2:$B$51,0))-INDEX('Zone centroid'!$D$2:$D$169,MATCH($A43,'Zone centroid'!$C$2:$C$169,0)))^2+(INDEX('Station centroid'!$F$2:$F$51,MATCH(U$1,'Station centroid'!$B$2:$B$51,0))-INDEX('Zone centroid'!$E$2:$E$169,MATCH($A43,'Zone centroid'!$C$2:$C$169,0)))^2)</f>
        <v>67213.73143909208</v>
      </c>
      <c r="V43">
        <f>SQRT((INDEX('Station centroid'!$E$2:$E$51,MATCH(V$1,'Station centroid'!$B$2:$B$51,0))-INDEX('Zone centroid'!$D$2:$D$169,MATCH($A43,'Zone centroid'!$C$2:$C$169,0)))^2+(INDEX('Station centroid'!$F$2:$F$51,MATCH(V$1,'Station centroid'!$B$2:$B$51,0))-INDEX('Zone centroid'!$E$2:$E$169,MATCH($A43,'Zone centroid'!$C$2:$C$169,0)))^2)</f>
        <v>63933.499162186527</v>
      </c>
      <c r="W43">
        <f>SQRT((INDEX('Station centroid'!$E$2:$E$51,MATCH(W$1,'Station centroid'!$B$2:$B$51,0))-INDEX('Zone centroid'!$D$2:$D$169,MATCH($A43,'Zone centroid'!$C$2:$C$169,0)))^2+(INDEX('Station centroid'!$F$2:$F$51,MATCH(W$1,'Station centroid'!$B$2:$B$51,0))-INDEX('Zone centroid'!$E$2:$E$169,MATCH($A43,'Zone centroid'!$C$2:$C$169,0)))^2)</f>
        <v>77698.373614124052</v>
      </c>
      <c r="X43">
        <f>SQRT((INDEX('Station centroid'!$E$2:$E$51,MATCH(X$1,'Station centroid'!$B$2:$B$51,0))-INDEX('Zone centroid'!$D$2:$D$169,MATCH($A43,'Zone centroid'!$C$2:$C$169,0)))^2+(INDEX('Station centroid'!$F$2:$F$51,MATCH(X$1,'Station centroid'!$B$2:$B$51,0))-INDEX('Zone centroid'!$E$2:$E$169,MATCH($A43,'Zone centroid'!$C$2:$C$169,0)))^2)</f>
        <v>61203.205437480923</v>
      </c>
      <c r="Y43">
        <f>SQRT((INDEX('Station centroid'!$E$2:$E$51,MATCH(Y$1,'Station centroid'!$B$2:$B$51,0))-INDEX('Zone centroid'!$D$2:$D$169,MATCH($A43,'Zone centroid'!$C$2:$C$169,0)))^2+(INDEX('Station centroid'!$F$2:$F$51,MATCH(Y$1,'Station centroid'!$B$2:$B$51,0))-INDEX('Zone centroid'!$E$2:$E$169,MATCH($A43,'Zone centroid'!$C$2:$C$169,0)))^2)</f>
        <v>59242.880022919264</v>
      </c>
      <c r="Z43">
        <f>SQRT((INDEX('Station centroid'!$E$2:$E$51,MATCH(Z$1,'Station centroid'!$B$2:$B$51,0))-INDEX('Zone centroid'!$D$2:$D$169,MATCH($A43,'Zone centroid'!$C$2:$C$169,0)))^2+(INDEX('Station centroid'!$F$2:$F$51,MATCH(Z$1,'Station centroid'!$B$2:$B$51,0))-INDEX('Zone centroid'!$E$2:$E$169,MATCH($A43,'Zone centroid'!$C$2:$C$169,0)))^2)</f>
        <v>35454.042900494409</v>
      </c>
      <c r="AA43">
        <f>SQRT((INDEX('Station centroid'!$E$2:$E$51,MATCH(AA$1,'Station centroid'!$B$2:$B$51,0))-INDEX('Zone centroid'!$D$2:$D$169,MATCH($A43,'Zone centroid'!$C$2:$C$169,0)))^2+(INDEX('Station centroid'!$F$2:$F$51,MATCH(AA$1,'Station centroid'!$B$2:$B$51,0))-INDEX('Zone centroid'!$E$2:$E$169,MATCH($A43,'Zone centroid'!$C$2:$C$169,0)))^2)</f>
        <v>63316.080859566777</v>
      </c>
      <c r="AB43">
        <f>SQRT((INDEX('Station centroid'!$E$2:$E$51,MATCH(AB$1,'Station centroid'!$B$2:$B$51,0))-INDEX('Zone centroid'!$D$2:$D$169,MATCH($A43,'Zone centroid'!$C$2:$C$169,0)))^2+(INDEX('Station centroid'!$F$2:$F$51,MATCH(AB$1,'Station centroid'!$B$2:$B$51,0))-INDEX('Zone centroid'!$E$2:$E$169,MATCH($A43,'Zone centroid'!$C$2:$C$169,0)))^2)</f>
        <v>645917.48274218431</v>
      </c>
      <c r="AC43">
        <f>SQRT((INDEX('Station centroid'!$E$2:$E$51,MATCH(AC$1,'Station centroid'!$B$2:$B$51,0))-INDEX('Zone centroid'!$D$2:$D$169,MATCH($A43,'Zone centroid'!$C$2:$C$169,0)))^2+(INDEX('Station centroid'!$F$2:$F$51,MATCH(AC$1,'Station centroid'!$B$2:$B$51,0))-INDEX('Zone centroid'!$E$2:$E$169,MATCH($A43,'Zone centroid'!$C$2:$C$169,0)))^2)</f>
        <v>47494.716562421963</v>
      </c>
      <c r="AD43">
        <f>SQRT((INDEX('Station centroid'!$E$2:$E$51,MATCH(AD$1,'Station centroid'!$B$2:$B$51,0))-INDEX('Zone centroid'!$D$2:$D$169,MATCH($A43,'Zone centroid'!$C$2:$C$169,0)))^2+(INDEX('Station centroid'!$F$2:$F$51,MATCH(AD$1,'Station centroid'!$B$2:$B$51,0))-INDEX('Zone centroid'!$E$2:$E$169,MATCH($A43,'Zone centroid'!$C$2:$C$169,0)))^2)</f>
        <v>136234.49335767538</v>
      </c>
      <c r="AE43">
        <f>SQRT((INDEX('Station centroid'!$E$2:$E$51,MATCH(AE$1,'Station centroid'!$B$2:$B$51,0))-INDEX('Zone centroid'!$D$2:$D$169,MATCH($A43,'Zone centroid'!$C$2:$C$169,0)))^2+(INDEX('Station centroid'!$F$2:$F$51,MATCH(AE$1,'Station centroid'!$B$2:$B$51,0))-INDEX('Zone centroid'!$E$2:$E$169,MATCH($A43,'Zone centroid'!$C$2:$C$169,0)))^2)</f>
        <v>88819.933089568382</v>
      </c>
      <c r="AF43">
        <f>SQRT((INDEX('Station centroid'!$E$2:$E$51,MATCH(AF$1,'Station centroid'!$B$2:$B$51,0))-INDEX('Zone centroid'!$D$2:$D$169,MATCH($A43,'Zone centroid'!$C$2:$C$169,0)))^2+(INDEX('Station centroid'!$F$2:$F$51,MATCH(AF$1,'Station centroid'!$B$2:$B$51,0))-INDEX('Zone centroid'!$E$2:$E$169,MATCH($A43,'Zone centroid'!$C$2:$C$169,0)))^2)</f>
        <v>86304.898074737896</v>
      </c>
      <c r="AG43">
        <f>SQRT((INDEX('Station centroid'!$E$2:$E$51,MATCH(AG$1,'Station centroid'!$B$2:$B$51,0))-INDEX('Zone centroid'!$D$2:$D$169,MATCH($A43,'Zone centroid'!$C$2:$C$169,0)))^2+(INDEX('Station centroid'!$F$2:$F$51,MATCH(AG$1,'Station centroid'!$B$2:$B$51,0))-INDEX('Zone centroid'!$E$2:$E$169,MATCH($A43,'Zone centroid'!$C$2:$C$169,0)))^2)</f>
        <v>64001.885243980891</v>
      </c>
      <c r="AH43">
        <f>SQRT((INDEX('Station centroid'!$E$2:$E$51,MATCH(AH$1,'Station centroid'!$B$2:$B$51,0))-INDEX('Zone centroid'!$D$2:$D$169,MATCH($A43,'Zone centroid'!$C$2:$C$169,0)))^2+(INDEX('Station centroid'!$F$2:$F$51,MATCH(AH$1,'Station centroid'!$B$2:$B$51,0))-INDEX('Zone centroid'!$E$2:$E$169,MATCH($A43,'Zone centroid'!$C$2:$C$169,0)))^2)</f>
        <v>111836.93959693282</v>
      </c>
      <c r="AI43">
        <f>SQRT((INDEX('Station centroid'!$E$2:$E$51,MATCH(AI$1,'Station centroid'!$B$2:$B$51,0))-INDEX('Zone centroid'!$D$2:$D$169,MATCH($A43,'Zone centroid'!$C$2:$C$169,0)))^2+(INDEX('Station centroid'!$F$2:$F$51,MATCH(AI$1,'Station centroid'!$B$2:$B$51,0))-INDEX('Zone centroid'!$E$2:$E$169,MATCH($A43,'Zone centroid'!$C$2:$C$169,0)))^2)</f>
        <v>68143.394157045725</v>
      </c>
      <c r="AJ43">
        <f>SQRT((INDEX('Station centroid'!$E$2:$E$51,MATCH(AJ$1,'Station centroid'!$B$2:$B$51,0))-INDEX('Zone centroid'!$D$2:$D$169,MATCH($A43,'Zone centroid'!$C$2:$C$169,0)))^2+(INDEX('Station centroid'!$F$2:$F$51,MATCH(AJ$1,'Station centroid'!$B$2:$B$51,0))-INDEX('Zone centroid'!$E$2:$E$169,MATCH($A43,'Zone centroid'!$C$2:$C$169,0)))^2)</f>
        <v>65767.468036926104</v>
      </c>
      <c r="AK43">
        <f>SQRT((INDEX('Station centroid'!$E$2:$E$51,MATCH(AK$1,'Station centroid'!$B$2:$B$51,0))-INDEX('Zone centroid'!$D$2:$D$169,MATCH($A43,'Zone centroid'!$C$2:$C$169,0)))^2+(INDEX('Station centroid'!$F$2:$F$51,MATCH(AK$1,'Station centroid'!$B$2:$B$51,0))-INDEX('Zone centroid'!$E$2:$E$169,MATCH($A43,'Zone centroid'!$C$2:$C$169,0)))^2)</f>
        <v>67638.188291415645</v>
      </c>
      <c r="AL43">
        <f>SQRT((INDEX('Station centroid'!$E$2:$E$51,MATCH(AL$1,'Station centroid'!$B$2:$B$51,0))-INDEX('Zone centroid'!$D$2:$D$169,MATCH($A43,'Zone centroid'!$C$2:$C$169,0)))^2+(INDEX('Station centroid'!$F$2:$F$51,MATCH(AL$1,'Station centroid'!$B$2:$B$51,0))-INDEX('Zone centroid'!$E$2:$E$169,MATCH($A43,'Zone centroid'!$C$2:$C$169,0)))^2)</f>
        <v>28817.001006114409</v>
      </c>
      <c r="AM43">
        <f>SQRT((INDEX('Station centroid'!$E$2:$E$51,MATCH(AM$1,'Station centroid'!$B$2:$B$51,0))-INDEX('Zone centroid'!$D$2:$D$169,MATCH($A43,'Zone centroid'!$C$2:$C$169,0)))^2+(INDEX('Station centroid'!$F$2:$F$51,MATCH(AM$1,'Station centroid'!$B$2:$B$51,0))-INDEX('Zone centroid'!$E$2:$E$169,MATCH($A43,'Zone centroid'!$C$2:$C$169,0)))^2)</f>
        <v>85204.862458196061</v>
      </c>
      <c r="AN43">
        <f>SQRT((INDEX('Station centroid'!$E$2:$E$51,MATCH(AN$1,'Station centroid'!$B$2:$B$51,0))-INDEX('Zone centroid'!$D$2:$D$169,MATCH($A43,'Zone centroid'!$C$2:$C$169,0)))^2+(INDEX('Station centroid'!$F$2:$F$51,MATCH(AN$1,'Station centroid'!$B$2:$B$51,0))-INDEX('Zone centroid'!$E$2:$E$169,MATCH($A43,'Zone centroid'!$C$2:$C$169,0)))^2)</f>
        <v>49073.587207771925</v>
      </c>
      <c r="AO43">
        <f>SQRT((INDEX('Station centroid'!$E$2:$E$51,MATCH(AO$1,'Station centroid'!$B$2:$B$51,0))-INDEX('Zone centroid'!$D$2:$D$169,MATCH($A43,'Zone centroid'!$C$2:$C$169,0)))^2+(INDEX('Station centroid'!$F$2:$F$51,MATCH(AO$1,'Station centroid'!$B$2:$B$51,0))-INDEX('Zone centroid'!$E$2:$E$169,MATCH($A43,'Zone centroid'!$C$2:$C$169,0)))^2)</f>
        <v>47207.896836832319</v>
      </c>
      <c r="AP43">
        <f>SQRT((INDEX('Station centroid'!$E$2:$E$51,MATCH(AP$1,'Station centroid'!$B$2:$B$51,0))-INDEX('Zone centroid'!$D$2:$D$169,MATCH($A43,'Zone centroid'!$C$2:$C$169,0)))^2+(INDEX('Station centroid'!$F$2:$F$51,MATCH(AP$1,'Station centroid'!$B$2:$B$51,0))-INDEX('Zone centroid'!$E$2:$E$169,MATCH($A43,'Zone centroid'!$C$2:$C$169,0)))^2)</f>
        <v>52020.120710764393</v>
      </c>
      <c r="AQ43">
        <f>SQRT((INDEX('Station centroid'!$E$2:$E$51,MATCH(AQ$1,'Station centroid'!$B$2:$B$51,0))-INDEX('Zone centroid'!$D$2:$D$169,MATCH($A43,'Zone centroid'!$C$2:$C$169,0)))^2+(INDEX('Station centroid'!$F$2:$F$51,MATCH(AQ$1,'Station centroid'!$B$2:$B$51,0))-INDEX('Zone centroid'!$E$2:$E$169,MATCH($A43,'Zone centroid'!$C$2:$C$169,0)))^2)</f>
        <v>54907.070276278624</v>
      </c>
      <c r="AR43">
        <f>SQRT((INDEX('Station centroid'!$E$2:$E$51,MATCH(AR$1,'Station centroid'!$B$2:$B$51,0))-INDEX('Zone centroid'!$D$2:$D$169,MATCH($A43,'Zone centroid'!$C$2:$C$169,0)))^2+(INDEX('Station centroid'!$F$2:$F$51,MATCH(AR$1,'Station centroid'!$B$2:$B$51,0))-INDEX('Zone centroid'!$E$2:$E$169,MATCH($A43,'Zone centroid'!$C$2:$C$169,0)))^2)</f>
        <v>34555.780584469503</v>
      </c>
      <c r="AS43">
        <f>SQRT((INDEX('Station centroid'!$E$2:$E$51,MATCH(AS$1,'Station centroid'!$B$2:$B$51,0))-INDEX('Zone centroid'!$D$2:$D$169,MATCH($A43,'Zone centroid'!$C$2:$C$169,0)))^2+(INDEX('Station centroid'!$F$2:$F$51,MATCH(AS$1,'Station centroid'!$B$2:$B$51,0))-INDEX('Zone centroid'!$E$2:$E$169,MATCH($A43,'Zone centroid'!$C$2:$C$169,0)))^2)</f>
        <v>123580.8224321189</v>
      </c>
      <c r="AT43">
        <f>SQRT((INDEX('Station centroid'!$E$2:$E$51,MATCH(AT$1,'Station centroid'!$B$2:$B$51,0))-INDEX('Zone centroid'!$D$2:$D$169,MATCH($A43,'Zone centroid'!$C$2:$C$169,0)))^2+(INDEX('Station centroid'!$F$2:$F$51,MATCH(AT$1,'Station centroid'!$B$2:$B$51,0))-INDEX('Zone centroid'!$E$2:$E$169,MATCH($A43,'Zone centroid'!$C$2:$C$169,0)))^2)</f>
        <v>105317.22086820415</v>
      </c>
      <c r="AU43">
        <f>SQRT((INDEX('Station centroid'!$E$2:$E$51,MATCH(AU$1,'Station centroid'!$B$2:$B$51,0))-INDEX('Zone centroid'!$D$2:$D$169,MATCH($A43,'Zone centroid'!$C$2:$C$169,0)))^2+(INDEX('Station centroid'!$F$2:$F$51,MATCH(AU$1,'Station centroid'!$B$2:$B$51,0))-INDEX('Zone centroid'!$E$2:$E$169,MATCH($A43,'Zone centroid'!$C$2:$C$169,0)))^2)</f>
        <v>1538.8799740395584</v>
      </c>
      <c r="AV43">
        <f>SQRT((INDEX('Station centroid'!$E$2:$E$51,MATCH(AV$1,'Station centroid'!$B$2:$B$51,0))-INDEX('Zone centroid'!$D$2:$D$169,MATCH($A43,'Zone centroid'!$C$2:$C$169,0)))^2+(INDEX('Station centroid'!$F$2:$F$51,MATCH(AV$1,'Station centroid'!$B$2:$B$51,0))-INDEX('Zone centroid'!$E$2:$E$169,MATCH($A43,'Zone centroid'!$C$2:$C$169,0)))^2)</f>
        <v>7552.0286568576948</v>
      </c>
      <c r="AW43">
        <f>SQRT((INDEX('Station centroid'!$E$2:$E$51,MATCH(AW$1,'Station centroid'!$B$2:$B$51,0))-INDEX('Zone centroid'!$D$2:$D$169,MATCH($A43,'Zone centroid'!$C$2:$C$169,0)))^2+(INDEX('Station centroid'!$F$2:$F$51,MATCH(AW$1,'Station centroid'!$B$2:$B$51,0))-INDEX('Zone centroid'!$E$2:$E$169,MATCH($A43,'Zone centroid'!$C$2:$C$169,0)))^2)</f>
        <v>15343.458869876746</v>
      </c>
      <c r="AX43">
        <f>SQRT((INDEX('Station centroid'!$E$2:$E$51,MATCH(AX$1,'Station centroid'!$B$2:$B$51,0))-INDEX('Zone centroid'!$D$2:$D$169,MATCH($A43,'Zone centroid'!$C$2:$C$169,0)))^2+(INDEX('Station centroid'!$F$2:$F$51,MATCH(AX$1,'Station centroid'!$B$2:$B$51,0))-INDEX('Zone centroid'!$E$2:$E$169,MATCH($A43,'Zone centroid'!$C$2:$C$169,0)))^2)</f>
        <v>31421.519530813621</v>
      </c>
      <c r="AY43">
        <f>SQRT((INDEX('Station centroid'!$E$2:$E$51,MATCH(AY$1,'Station centroid'!$B$2:$B$51,0))-INDEX('Zone centroid'!$D$2:$D$169,MATCH($A43,'Zone centroid'!$C$2:$C$169,0)))^2+(INDEX('Station centroid'!$F$2:$F$51,MATCH(AY$1,'Station centroid'!$B$2:$B$51,0))-INDEX('Zone centroid'!$E$2:$E$169,MATCH($A43,'Zone centroid'!$C$2:$C$169,0)))^2)</f>
        <v>645917.48274218431</v>
      </c>
    </row>
    <row r="44" spans="1:51" x14ac:dyDescent="0.3">
      <c r="A44">
        <v>566</v>
      </c>
      <c r="B44">
        <f>SQRT((INDEX('Station centroid'!$E$2:$E$51,MATCH(B$1,'Station centroid'!$B$2:$B$51,0))-INDEX('Zone centroid'!$D$2:$D$169,MATCH($A44,'Zone centroid'!$C$2:$C$169,0)))^2+(INDEX('Station centroid'!$F$2:$F$51,MATCH(B$1,'Station centroid'!$B$2:$B$51,0))-INDEX('Zone centroid'!$E$2:$E$169,MATCH($A44,'Zone centroid'!$C$2:$C$169,0)))^2)</f>
        <v>62815.415806094083</v>
      </c>
      <c r="C44">
        <f>SQRT((INDEX('Station centroid'!$E$2:$E$51,MATCH(C$1,'Station centroid'!$B$2:$B$51,0))-INDEX('Zone centroid'!$D$2:$D$169,MATCH($A44,'Zone centroid'!$C$2:$C$169,0)))^2+(INDEX('Station centroid'!$F$2:$F$51,MATCH(C$1,'Station centroid'!$B$2:$B$51,0))-INDEX('Zone centroid'!$E$2:$E$169,MATCH($A44,'Zone centroid'!$C$2:$C$169,0)))^2)</f>
        <v>92256.025219360046</v>
      </c>
      <c r="D44">
        <f>SQRT((INDEX('Station centroid'!$E$2:$E$51,MATCH(D$1,'Station centroid'!$B$2:$B$51,0))-INDEX('Zone centroid'!$D$2:$D$169,MATCH($A44,'Zone centroid'!$C$2:$C$169,0)))^2+(INDEX('Station centroid'!$F$2:$F$51,MATCH(D$1,'Station centroid'!$B$2:$B$51,0))-INDEX('Zone centroid'!$E$2:$E$169,MATCH($A44,'Zone centroid'!$C$2:$C$169,0)))^2)</f>
        <v>140034.91226141606</v>
      </c>
      <c r="E44">
        <f>SQRT((INDEX('Station centroid'!$E$2:$E$51,MATCH(E$1,'Station centroid'!$B$2:$B$51,0))-INDEX('Zone centroid'!$D$2:$D$169,MATCH($A44,'Zone centroid'!$C$2:$C$169,0)))^2+(INDEX('Station centroid'!$F$2:$F$51,MATCH(E$1,'Station centroid'!$B$2:$B$51,0))-INDEX('Zone centroid'!$E$2:$E$169,MATCH($A44,'Zone centroid'!$C$2:$C$169,0)))^2)</f>
        <v>71749.251193997843</v>
      </c>
      <c r="F44">
        <f>SQRT((INDEX('Station centroid'!$E$2:$E$51,MATCH(F$1,'Station centroid'!$B$2:$B$51,0))-INDEX('Zone centroid'!$D$2:$D$169,MATCH($A44,'Zone centroid'!$C$2:$C$169,0)))^2+(INDEX('Station centroid'!$F$2:$F$51,MATCH(F$1,'Station centroid'!$B$2:$B$51,0))-INDEX('Zone centroid'!$E$2:$E$169,MATCH($A44,'Zone centroid'!$C$2:$C$169,0)))^2)</f>
        <v>64091.575241084567</v>
      </c>
      <c r="G44">
        <f>SQRT((INDEX('Station centroid'!$E$2:$E$51,MATCH(G$1,'Station centroid'!$B$2:$B$51,0))-INDEX('Zone centroid'!$D$2:$D$169,MATCH($A44,'Zone centroid'!$C$2:$C$169,0)))^2+(INDEX('Station centroid'!$F$2:$F$51,MATCH(G$1,'Station centroid'!$B$2:$B$51,0))-INDEX('Zone centroid'!$E$2:$E$169,MATCH($A44,'Zone centroid'!$C$2:$C$169,0)))^2)</f>
        <v>646109.00061522122</v>
      </c>
      <c r="H44">
        <f>SQRT((INDEX('Station centroid'!$E$2:$E$51,MATCH(H$1,'Station centroid'!$B$2:$B$51,0))-INDEX('Zone centroid'!$D$2:$D$169,MATCH($A44,'Zone centroid'!$C$2:$C$169,0)))^2+(INDEX('Station centroid'!$F$2:$F$51,MATCH(H$1,'Station centroid'!$B$2:$B$51,0))-INDEX('Zone centroid'!$E$2:$E$169,MATCH($A44,'Zone centroid'!$C$2:$C$169,0)))^2)</f>
        <v>40134.346365740173</v>
      </c>
      <c r="I44">
        <f>SQRT((INDEX('Station centroid'!$E$2:$E$51,MATCH(I$1,'Station centroid'!$B$2:$B$51,0))-INDEX('Zone centroid'!$D$2:$D$169,MATCH($A44,'Zone centroid'!$C$2:$C$169,0)))^2+(INDEX('Station centroid'!$F$2:$F$51,MATCH(I$1,'Station centroid'!$B$2:$B$51,0))-INDEX('Zone centroid'!$E$2:$E$169,MATCH($A44,'Zone centroid'!$C$2:$C$169,0)))^2)</f>
        <v>43011.039373092317</v>
      </c>
      <c r="J44">
        <f>SQRT((INDEX('Station centroid'!$E$2:$E$51,MATCH(J$1,'Station centroid'!$B$2:$B$51,0))-INDEX('Zone centroid'!$D$2:$D$169,MATCH($A44,'Zone centroid'!$C$2:$C$169,0)))^2+(INDEX('Station centroid'!$F$2:$F$51,MATCH(J$1,'Station centroid'!$B$2:$B$51,0))-INDEX('Zone centroid'!$E$2:$E$169,MATCH($A44,'Zone centroid'!$C$2:$C$169,0)))^2)</f>
        <v>646109.00061522122</v>
      </c>
      <c r="K44">
        <f>SQRT((INDEX('Station centroid'!$E$2:$E$51,MATCH(K$1,'Station centroid'!$B$2:$B$51,0))-INDEX('Zone centroid'!$D$2:$D$169,MATCH($A44,'Zone centroid'!$C$2:$C$169,0)))^2+(INDEX('Station centroid'!$F$2:$F$51,MATCH(K$1,'Station centroid'!$B$2:$B$51,0))-INDEX('Zone centroid'!$E$2:$E$169,MATCH($A44,'Zone centroid'!$C$2:$C$169,0)))^2)</f>
        <v>90645.121033752817</v>
      </c>
      <c r="L44">
        <f>SQRT((INDEX('Station centroid'!$E$2:$E$51,MATCH(L$1,'Station centroid'!$B$2:$B$51,0))-INDEX('Zone centroid'!$D$2:$D$169,MATCH($A44,'Zone centroid'!$C$2:$C$169,0)))^2+(INDEX('Station centroid'!$F$2:$F$51,MATCH(L$1,'Station centroid'!$B$2:$B$51,0))-INDEX('Zone centroid'!$E$2:$E$169,MATCH($A44,'Zone centroid'!$C$2:$C$169,0)))^2)</f>
        <v>49284.768137691361</v>
      </c>
      <c r="M44">
        <f>SQRT((INDEX('Station centroid'!$E$2:$E$51,MATCH(M$1,'Station centroid'!$B$2:$B$51,0))-INDEX('Zone centroid'!$D$2:$D$169,MATCH($A44,'Zone centroid'!$C$2:$C$169,0)))^2+(INDEX('Station centroid'!$F$2:$F$51,MATCH(M$1,'Station centroid'!$B$2:$B$51,0))-INDEX('Zone centroid'!$E$2:$E$169,MATCH($A44,'Zone centroid'!$C$2:$C$169,0)))^2)</f>
        <v>52581.426070902664</v>
      </c>
      <c r="N44">
        <f>SQRT((INDEX('Station centroid'!$E$2:$E$51,MATCH(N$1,'Station centroid'!$B$2:$B$51,0))-INDEX('Zone centroid'!$D$2:$D$169,MATCH($A44,'Zone centroid'!$C$2:$C$169,0)))^2+(INDEX('Station centroid'!$F$2:$F$51,MATCH(N$1,'Station centroid'!$B$2:$B$51,0))-INDEX('Zone centroid'!$E$2:$E$169,MATCH($A44,'Zone centroid'!$C$2:$C$169,0)))^2)</f>
        <v>70279.84545509475</v>
      </c>
      <c r="O44">
        <f>SQRT((INDEX('Station centroid'!$E$2:$E$51,MATCH(O$1,'Station centroid'!$B$2:$B$51,0))-INDEX('Zone centroid'!$D$2:$D$169,MATCH($A44,'Zone centroid'!$C$2:$C$169,0)))^2+(INDEX('Station centroid'!$F$2:$F$51,MATCH(O$1,'Station centroid'!$B$2:$B$51,0))-INDEX('Zone centroid'!$E$2:$E$169,MATCH($A44,'Zone centroid'!$C$2:$C$169,0)))^2)</f>
        <v>94004.196953609469</v>
      </c>
      <c r="P44">
        <f>SQRT((INDEX('Station centroid'!$E$2:$E$51,MATCH(P$1,'Station centroid'!$B$2:$B$51,0))-INDEX('Zone centroid'!$D$2:$D$169,MATCH($A44,'Zone centroid'!$C$2:$C$169,0)))^2+(INDEX('Station centroid'!$F$2:$F$51,MATCH(P$1,'Station centroid'!$B$2:$B$51,0))-INDEX('Zone centroid'!$E$2:$E$169,MATCH($A44,'Zone centroid'!$C$2:$C$169,0)))^2)</f>
        <v>96322.361516338467</v>
      </c>
      <c r="Q44">
        <f>SQRT((INDEX('Station centroid'!$E$2:$E$51,MATCH(Q$1,'Station centroid'!$B$2:$B$51,0))-INDEX('Zone centroid'!$D$2:$D$169,MATCH($A44,'Zone centroid'!$C$2:$C$169,0)))^2+(INDEX('Station centroid'!$F$2:$F$51,MATCH(Q$1,'Station centroid'!$B$2:$B$51,0))-INDEX('Zone centroid'!$E$2:$E$169,MATCH($A44,'Zone centroid'!$C$2:$C$169,0)))^2)</f>
        <v>81071.980903790085</v>
      </c>
      <c r="R44">
        <f>SQRT((INDEX('Station centroid'!$E$2:$E$51,MATCH(R$1,'Station centroid'!$B$2:$B$51,0))-INDEX('Zone centroid'!$D$2:$D$169,MATCH($A44,'Zone centroid'!$C$2:$C$169,0)))^2+(INDEX('Station centroid'!$F$2:$F$51,MATCH(R$1,'Station centroid'!$B$2:$B$51,0))-INDEX('Zone centroid'!$E$2:$E$169,MATCH($A44,'Zone centroid'!$C$2:$C$169,0)))^2)</f>
        <v>78423.787328310646</v>
      </c>
      <c r="S44">
        <f>SQRT((INDEX('Station centroid'!$E$2:$E$51,MATCH(S$1,'Station centroid'!$B$2:$B$51,0))-INDEX('Zone centroid'!$D$2:$D$169,MATCH($A44,'Zone centroid'!$C$2:$C$169,0)))^2+(INDEX('Station centroid'!$F$2:$F$51,MATCH(S$1,'Station centroid'!$B$2:$B$51,0))-INDEX('Zone centroid'!$E$2:$E$169,MATCH($A44,'Zone centroid'!$C$2:$C$169,0)))^2)</f>
        <v>75059.265203610994</v>
      </c>
      <c r="T44">
        <f>SQRT((INDEX('Station centroid'!$E$2:$E$51,MATCH(T$1,'Station centroid'!$B$2:$B$51,0))-INDEX('Zone centroid'!$D$2:$D$169,MATCH($A44,'Zone centroid'!$C$2:$C$169,0)))^2+(INDEX('Station centroid'!$F$2:$F$51,MATCH(T$1,'Station centroid'!$B$2:$B$51,0))-INDEX('Zone centroid'!$E$2:$E$169,MATCH($A44,'Zone centroid'!$C$2:$C$169,0)))^2)</f>
        <v>68297.472363152614</v>
      </c>
      <c r="U44">
        <f>SQRT((INDEX('Station centroid'!$E$2:$E$51,MATCH(U$1,'Station centroid'!$B$2:$B$51,0))-INDEX('Zone centroid'!$D$2:$D$169,MATCH($A44,'Zone centroid'!$C$2:$C$169,0)))^2+(INDEX('Station centroid'!$F$2:$F$51,MATCH(U$1,'Station centroid'!$B$2:$B$51,0))-INDEX('Zone centroid'!$E$2:$E$169,MATCH($A44,'Zone centroid'!$C$2:$C$169,0)))^2)</f>
        <v>67085.829627771571</v>
      </c>
      <c r="V44">
        <f>SQRT((INDEX('Station centroid'!$E$2:$E$51,MATCH(V$1,'Station centroid'!$B$2:$B$51,0))-INDEX('Zone centroid'!$D$2:$D$169,MATCH($A44,'Zone centroid'!$C$2:$C$169,0)))^2+(INDEX('Station centroid'!$F$2:$F$51,MATCH(V$1,'Station centroid'!$B$2:$B$51,0))-INDEX('Zone centroid'!$E$2:$E$169,MATCH($A44,'Zone centroid'!$C$2:$C$169,0)))^2)</f>
        <v>63765.25797925784</v>
      </c>
      <c r="W44">
        <f>SQRT((INDEX('Station centroid'!$E$2:$E$51,MATCH(W$1,'Station centroid'!$B$2:$B$51,0))-INDEX('Zone centroid'!$D$2:$D$169,MATCH($A44,'Zone centroid'!$C$2:$C$169,0)))^2+(INDEX('Station centroid'!$F$2:$F$51,MATCH(W$1,'Station centroid'!$B$2:$B$51,0))-INDEX('Zone centroid'!$E$2:$E$169,MATCH($A44,'Zone centroid'!$C$2:$C$169,0)))^2)</f>
        <v>77651.80198218202</v>
      </c>
      <c r="X44">
        <f>SQRT((INDEX('Station centroid'!$E$2:$E$51,MATCH(X$1,'Station centroid'!$B$2:$B$51,0))-INDEX('Zone centroid'!$D$2:$D$169,MATCH($A44,'Zone centroid'!$C$2:$C$169,0)))^2+(INDEX('Station centroid'!$F$2:$F$51,MATCH(X$1,'Station centroid'!$B$2:$B$51,0))-INDEX('Zone centroid'!$E$2:$E$169,MATCH($A44,'Zone centroid'!$C$2:$C$169,0)))^2)</f>
        <v>61030.440803770165</v>
      </c>
      <c r="Y44">
        <f>SQRT((INDEX('Station centroid'!$E$2:$E$51,MATCH(Y$1,'Station centroid'!$B$2:$B$51,0))-INDEX('Zone centroid'!$D$2:$D$169,MATCH($A44,'Zone centroid'!$C$2:$C$169,0)))^2+(INDEX('Station centroid'!$F$2:$F$51,MATCH(Y$1,'Station centroid'!$B$2:$B$51,0))-INDEX('Zone centroid'!$E$2:$E$169,MATCH($A44,'Zone centroid'!$C$2:$C$169,0)))^2)</f>
        <v>59066.018878962939</v>
      </c>
      <c r="Z44">
        <f>SQRT((INDEX('Station centroid'!$E$2:$E$51,MATCH(Z$1,'Station centroid'!$B$2:$B$51,0))-INDEX('Zone centroid'!$D$2:$D$169,MATCH($A44,'Zone centroid'!$C$2:$C$169,0)))^2+(INDEX('Station centroid'!$F$2:$F$51,MATCH(Z$1,'Station centroid'!$B$2:$B$51,0))-INDEX('Zone centroid'!$E$2:$E$169,MATCH($A44,'Zone centroid'!$C$2:$C$169,0)))^2)</f>
        <v>35611.454786769078</v>
      </c>
      <c r="AA44">
        <f>SQRT((INDEX('Station centroid'!$E$2:$E$51,MATCH(AA$1,'Station centroid'!$B$2:$B$51,0))-INDEX('Zone centroid'!$D$2:$D$169,MATCH($A44,'Zone centroid'!$C$2:$C$169,0)))^2+(INDEX('Station centroid'!$F$2:$F$51,MATCH(AA$1,'Station centroid'!$B$2:$B$51,0))-INDEX('Zone centroid'!$E$2:$E$169,MATCH($A44,'Zone centroid'!$C$2:$C$169,0)))^2)</f>
        <v>63557.834193238516</v>
      </c>
      <c r="AB44">
        <f>SQRT((INDEX('Station centroid'!$E$2:$E$51,MATCH(AB$1,'Station centroid'!$B$2:$B$51,0))-INDEX('Zone centroid'!$D$2:$D$169,MATCH($A44,'Zone centroid'!$C$2:$C$169,0)))^2+(INDEX('Station centroid'!$F$2:$F$51,MATCH(AB$1,'Station centroid'!$B$2:$B$51,0))-INDEX('Zone centroid'!$E$2:$E$169,MATCH($A44,'Zone centroid'!$C$2:$C$169,0)))^2)</f>
        <v>646109.00061522122</v>
      </c>
      <c r="AC44">
        <f>SQRT((INDEX('Station centroid'!$E$2:$E$51,MATCH(AC$1,'Station centroid'!$B$2:$B$51,0))-INDEX('Zone centroid'!$D$2:$D$169,MATCH($A44,'Zone centroid'!$C$2:$C$169,0)))^2+(INDEX('Station centroid'!$F$2:$F$51,MATCH(AC$1,'Station centroid'!$B$2:$B$51,0))-INDEX('Zone centroid'!$E$2:$E$169,MATCH($A44,'Zone centroid'!$C$2:$C$169,0)))^2)</f>
        <v>47672.614847360732</v>
      </c>
      <c r="AD44">
        <f>SQRT((INDEX('Station centroid'!$E$2:$E$51,MATCH(AD$1,'Station centroid'!$B$2:$B$51,0))-INDEX('Zone centroid'!$D$2:$D$169,MATCH($A44,'Zone centroid'!$C$2:$C$169,0)))^2+(INDEX('Station centroid'!$F$2:$F$51,MATCH(AD$1,'Station centroid'!$B$2:$B$51,0))-INDEX('Zone centroid'!$E$2:$E$169,MATCH($A44,'Zone centroid'!$C$2:$C$169,0)))^2)</f>
        <v>136472.91019034694</v>
      </c>
      <c r="AE44">
        <f>SQRT((INDEX('Station centroid'!$E$2:$E$51,MATCH(AE$1,'Station centroid'!$B$2:$B$51,0))-INDEX('Zone centroid'!$D$2:$D$169,MATCH($A44,'Zone centroid'!$C$2:$C$169,0)))^2+(INDEX('Station centroid'!$F$2:$F$51,MATCH(AE$1,'Station centroid'!$B$2:$B$51,0))-INDEX('Zone centroid'!$E$2:$E$169,MATCH($A44,'Zone centroid'!$C$2:$C$169,0)))^2)</f>
        <v>88787.272637892223</v>
      </c>
      <c r="AF44">
        <f>SQRT((INDEX('Station centroid'!$E$2:$E$51,MATCH(AF$1,'Station centroid'!$B$2:$B$51,0))-INDEX('Zone centroid'!$D$2:$D$169,MATCH($A44,'Zone centroid'!$C$2:$C$169,0)))^2+(INDEX('Station centroid'!$F$2:$F$51,MATCH(AF$1,'Station centroid'!$B$2:$B$51,0))-INDEX('Zone centroid'!$E$2:$E$169,MATCH($A44,'Zone centroid'!$C$2:$C$169,0)))^2)</f>
        <v>86268.250050936447</v>
      </c>
      <c r="AG44">
        <f>SQRT((INDEX('Station centroid'!$E$2:$E$51,MATCH(AG$1,'Station centroid'!$B$2:$B$51,0))-INDEX('Zone centroid'!$D$2:$D$169,MATCH($A44,'Zone centroid'!$C$2:$C$169,0)))^2+(INDEX('Station centroid'!$F$2:$F$51,MATCH(AG$1,'Station centroid'!$B$2:$B$51,0))-INDEX('Zone centroid'!$E$2:$E$169,MATCH($A44,'Zone centroid'!$C$2:$C$169,0)))^2)</f>
        <v>63837.709418052422</v>
      </c>
      <c r="AH44">
        <f>SQRT((INDEX('Station centroid'!$E$2:$E$51,MATCH(AH$1,'Station centroid'!$B$2:$B$51,0))-INDEX('Zone centroid'!$D$2:$D$169,MATCH($A44,'Zone centroid'!$C$2:$C$169,0)))^2+(INDEX('Station centroid'!$F$2:$F$51,MATCH(AH$1,'Station centroid'!$B$2:$B$51,0))-INDEX('Zone centroid'!$E$2:$E$169,MATCH($A44,'Zone centroid'!$C$2:$C$169,0)))^2)</f>
        <v>112055.17791520391</v>
      </c>
      <c r="AI44">
        <f>SQRT((INDEX('Station centroid'!$E$2:$E$51,MATCH(AI$1,'Station centroid'!$B$2:$B$51,0))-INDEX('Zone centroid'!$D$2:$D$169,MATCH($A44,'Zone centroid'!$C$2:$C$169,0)))^2+(INDEX('Station centroid'!$F$2:$F$51,MATCH(AI$1,'Station centroid'!$B$2:$B$51,0))-INDEX('Zone centroid'!$E$2:$E$169,MATCH($A44,'Zone centroid'!$C$2:$C$169,0)))^2)</f>
        <v>68029.545838866907</v>
      </c>
      <c r="AJ44">
        <f>SQRT((INDEX('Station centroid'!$E$2:$E$51,MATCH(AJ$1,'Station centroid'!$B$2:$B$51,0))-INDEX('Zone centroid'!$D$2:$D$169,MATCH($A44,'Zone centroid'!$C$2:$C$169,0)))^2+(INDEX('Station centroid'!$F$2:$F$51,MATCH(AJ$1,'Station centroid'!$B$2:$B$51,0))-INDEX('Zone centroid'!$E$2:$E$169,MATCH($A44,'Zone centroid'!$C$2:$C$169,0)))^2)</f>
        <v>65621.869568217095</v>
      </c>
      <c r="AK44">
        <f>SQRT((INDEX('Station centroid'!$E$2:$E$51,MATCH(AK$1,'Station centroid'!$B$2:$B$51,0))-INDEX('Zone centroid'!$D$2:$D$169,MATCH($A44,'Zone centroid'!$C$2:$C$169,0)))^2+(INDEX('Station centroid'!$F$2:$F$51,MATCH(AK$1,'Station centroid'!$B$2:$B$51,0))-INDEX('Zone centroid'!$E$2:$E$169,MATCH($A44,'Zone centroid'!$C$2:$C$169,0)))^2)</f>
        <v>67561.920531798052</v>
      </c>
      <c r="AL44">
        <f>SQRT((INDEX('Station centroid'!$E$2:$E$51,MATCH(AL$1,'Station centroid'!$B$2:$B$51,0))-INDEX('Zone centroid'!$D$2:$D$169,MATCH($A44,'Zone centroid'!$C$2:$C$169,0)))^2+(INDEX('Station centroid'!$F$2:$F$51,MATCH(AL$1,'Station centroid'!$B$2:$B$51,0))-INDEX('Zone centroid'!$E$2:$E$169,MATCH($A44,'Zone centroid'!$C$2:$C$169,0)))^2)</f>
        <v>29043.610484001445</v>
      </c>
      <c r="AM44">
        <f>SQRT((INDEX('Station centroid'!$E$2:$E$51,MATCH(AM$1,'Station centroid'!$B$2:$B$51,0))-INDEX('Zone centroid'!$D$2:$D$169,MATCH($A44,'Zone centroid'!$C$2:$C$169,0)))^2+(INDEX('Station centroid'!$F$2:$F$51,MATCH(AM$1,'Station centroid'!$B$2:$B$51,0))-INDEX('Zone centroid'!$E$2:$E$169,MATCH($A44,'Zone centroid'!$C$2:$C$169,0)))^2)</f>
        <v>85149.377295668513</v>
      </c>
      <c r="AN44">
        <f>SQRT((INDEX('Station centroid'!$E$2:$E$51,MATCH(AN$1,'Station centroid'!$B$2:$B$51,0))-INDEX('Zone centroid'!$D$2:$D$169,MATCH($A44,'Zone centroid'!$C$2:$C$169,0)))^2+(INDEX('Station centroid'!$F$2:$F$51,MATCH(AN$1,'Station centroid'!$B$2:$B$51,0))-INDEX('Zone centroid'!$E$2:$E$169,MATCH($A44,'Zone centroid'!$C$2:$C$169,0)))^2)</f>
        <v>49130.728489600035</v>
      </c>
      <c r="AO44">
        <f>SQRT((INDEX('Station centroid'!$E$2:$E$51,MATCH(AO$1,'Station centroid'!$B$2:$B$51,0))-INDEX('Zone centroid'!$D$2:$D$169,MATCH($A44,'Zone centroid'!$C$2:$C$169,0)))^2+(INDEX('Station centroid'!$F$2:$F$51,MATCH(AO$1,'Station centroid'!$B$2:$B$51,0))-INDEX('Zone centroid'!$E$2:$E$169,MATCH($A44,'Zone centroid'!$C$2:$C$169,0)))^2)</f>
        <v>47284.966642232102</v>
      </c>
      <c r="AP44">
        <f>SQRT((INDEX('Station centroid'!$E$2:$E$51,MATCH(AP$1,'Station centroid'!$B$2:$B$51,0))-INDEX('Zone centroid'!$D$2:$D$169,MATCH($A44,'Zone centroid'!$C$2:$C$169,0)))^2+(INDEX('Station centroid'!$F$2:$F$51,MATCH(AP$1,'Station centroid'!$B$2:$B$51,0))-INDEX('Zone centroid'!$E$2:$E$169,MATCH($A44,'Zone centroid'!$C$2:$C$169,0)))^2)</f>
        <v>52027.972214593356</v>
      </c>
      <c r="AQ44">
        <f>SQRT((INDEX('Station centroid'!$E$2:$E$51,MATCH(AQ$1,'Station centroid'!$B$2:$B$51,0))-INDEX('Zone centroid'!$D$2:$D$169,MATCH($A44,'Zone centroid'!$C$2:$C$169,0)))^2+(INDEX('Station centroid'!$F$2:$F$51,MATCH(AQ$1,'Station centroid'!$B$2:$B$51,0))-INDEX('Zone centroid'!$E$2:$E$169,MATCH($A44,'Zone centroid'!$C$2:$C$169,0)))^2)</f>
        <v>55147.617979058712</v>
      </c>
      <c r="AR44">
        <f>SQRT((INDEX('Station centroid'!$E$2:$E$51,MATCH(AR$1,'Station centroid'!$B$2:$B$51,0))-INDEX('Zone centroid'!$D$2:$D$169,MATCH($A44,'Zone centroid'!$C$2:$C$169,0)))^2+(INDEX('Station centroid'!$F$2:$F$51,MATCH(AR$1,'Station centroid'!$B$2:$B$51,0))-INDEX('Zone centroid'!$E$2:$E$169,MATCH($A44,'Zone centroid'!$C$2:$C$169,0)))^2)</f>
        <v>34775.440419382176</v>
      </c>
      <c r="AS44">
        <f>SQRT((INDEX('Station centroid'!$E$2:$E$51,MATCH(AS$1,'Station centroid'!$B$2:$B$51,0))-INDEX('Zone centroid'!$D$2:$D$169,MATCH($A44,'Zone centroid'!$C$2:$C$169,0)))^2+(INDEX('Station centroid'!$F$2:$F$51,MATCH(AS$1,'Station centroid'!$B$2:$B$51,0))-INDEX('Zone centroid'!$E$2:$E$169,MATCH($A44,'Zone centroid'!$C$2:$C$169,0)))^2)</f>
        <v>123807.25109879026</v>
      </c>
      <c r="AT44">
        <f>SQRT((INDEX('Station centroid'!$E$2:$E$51,MATCH(AT$1,'Station centroid'!$B$2:$B$51,0))-INDEX('Zone centroid'!$D$2:$D$169,MATCH($A44,'Zone centroid'!$C$2:$C$169,0)))^2+(INDEX('Station centroid'!$F$2:$F$51,MATCH(AT$1,'Station centroid'!$B$2:$B$51,0))-INDEX('Zone centroid'!$E$2:$E$169,MATCH($A44,'Zone centroid'!$C$2:$C$169,0)))^2)</f>
        <v>105521.50524401221</v>
      </c>
      <c r="AU44">
        <f>SQRT((INDEX('Station centroid'!$E$2:$E$51,MATCH(AU$1,'Station centroid'!$B$2:$B$51,0))-INDEX('Zone centroid'!$D$2:$D$169,MATCH($A44,'Zone centroid'!$C$2:$C$169,0)))^2+(INDEX('Station centroid'!$F$2:$F$51,MATCH(AU$1,'Station centroid'!$B$2:$B$51,0))-INDEX('Zone centroid'!$E$2:$E$169,MATCH($A44,'Zone centroid'!$C$2:$C$169,0)))^2)</f>
        <v>1296.3076234057994</v>
      </c>
      <c r="AV44">
        <f>SQRT((INDEX('Station centroid'!$E$2:$E$51,MATCH(AV$1,'Station centroid'!$B$2:$B$51,0))-INDEX('Zone centroid'!$D$2:$D$169,MATCH($A44,'Zone centroid'!$C$2:$C$169,0)))^2+(INDEX('Station centroid'!$F$2:$F$51,MATCH(AV$1,'Station centroid'!$B$2:$B$51,0))-INDEX('Zone centroid'!$E$2:$E$169,MATCH($A44,'Zone centroid'!$C$2:$C$169,0)))^2)</f>
        <v>7785.424255234896</v>
      </c>
      <c r="AW44">
        <f>SQRT((INDEX('Station centroid'!$E$2:$E$51,MATCH(AW$1,'Station centroid'!$B$2:$B$51,0))-INDEX('Zone centroid'!$D$2:$D$169,MATCH($A44,'Zone centroid'!$C$2:$C$169,0)))^2+(INDEX('Station centroid'!$F$2:$F$51,MATCH(AW$1,'Station centroid'!$B$2:$B$51,0))-INDEX('Zone centroid'!$E$2:$E$169,MATCH($A44,'Zone centroid'!$C$2:$C$169,0)))^2)</f>
        <v>15577.937802276634</v>
      </c>
      <c r="AX44">
        <f>SQRT((INDEX('Station centroid'!$E$2:$E$51,MATCH(AX$1,'Station centroid'!$B$2:$B$51,0))-INDEX('Zone centroid'!$D$2:$D$169,MATCH($A44,'Zone centroid'!$C$2:$C$169,0)))^2+(INDEX('Station centroid'!$F$2:$F$51,MATCH(AX$1,'Station centroid'!$B$2:$B$51,0))-INDEX('Zone centroid'!$E$2:$E$169,MATCH($A44,'Zone centroid'!$C$2:$C$169,0)))^2)</f>
        <v>31658.256823541342</v>
      </c>
      <c r="AY44">
        <f>SQRT((INDEX('Station centroid'!$E$2:$E$51,MATCH(AY$1,'Station centroid'!$B$2:$B$51,0))-INDEX('Zone centroid'!$D$2:$D$169,MATCH($A44,'Zone centroid'!$C$2:$C$169,0)))^2+(INDEX('Station centroid'!$F$2:$F$51,MATCH(AY$1,'Station centroid'!$B$2:$B$51,0))-INDEX('Zone centroid'!$E$2:$E$169,MATCH($A44,'Zone centroid'!$C$2:$C$169,0)))^2)</f>
        <v>646109.00061522122</v>
      </c>
    </row>
    <row r="45" spans="1:51" x14ac:dyDescent="0.3">
      <c r="A45">
        <v>567</v>
      </c>
      <c r="B45">
        <f>SQRT((INDEX('Station centroid'!$E$2:$E$51,MATCH(B$1,'Station centroid'!$B$2:$B$51,0))-INDEX('Zone centroid'!$D$2:$D$169,MATCH($A45,'Zone centroid'!$C$2:$C$169,0)))^2+(INDEX('Station centroid'!$F$2:$F$51,MATCH(B$1,'Station centroid'!$B$2:$B$51,0))-INDEX('Zone centroid'!$E$2:$E$169,MATCH($A45,'Zone centroid'!$C$2:$C$169,0)))^2)</f>
        <v>62521.781575643654</v>
      </c>
      <c r="C45">
        <f>SQRT((INDEX('Station centroid'!$E$2:$E$51,MATCH(C$1,'Station centroid'!$B$2:$B$51,0))-INDEX('Zone centroid'!$D$2:$D$169,MATCH($A45,'Zone centroid'!$C$2:$C$169,0)))^2+(INDEX('Station centroid'!$F$2:$F$51,MATCH(C$1,'Station centroid'!$B$2:$B$51,0))-INDEX('Zone centroid'!$E$2:$E$169,MATCH($A45,'Zone centroid'!$C$2:$C$169,0)))^2)</f>
        <v>91943.266031152045</v>
      </c>
      <c r="D45">
        <f>SQRT((INDEX('Station centroid'!$E$2:$E$51,MATCH(D$1,'Station centroid'!$B$2:$B$51,0))-INDEX('Zone centroid'!$D$2:$D$169,MATCH($A45,'Zone centroid'!$C$2:$C$169,0)))^2+(INDEX('Station centroid'!$F$2:$F$51,MATCH(D$1,'Station centroid'!$B$2:$B$51,0))-INDEX('Zone centroid'!$E$2:$E$169,MATCH($A45,'Zone centroid'!$C$2:$C$169,0)))^2)</f>
        <v>139898.81414995089</v>
      </c>
      <c r="E45">
        <f>SQRT((INDEX('Station centroid'!$E$2:$E$51,MATCH(E$1,'Station centroid'!$B$2:$B$51,0))-INDEX('Zone centroid'!$D$2:$D$169,MATCH($A45,'Zone centroid'!$C$2:$C$169,0)))^2+(INDEX('Station centroid'!$F$2:$F$51,MATCH(E$1,'Station centroid'!$B$2:$B$51,0))-INDEX('Zone centroid'!$E$2:$E$169,MATCH($A45,'Zone centroid'!$C$2:$C$169,0)))^2)</f>
        <v>71457.959553148452</v>
      </c>
      <c r="F45">
        <f>SQRT((INDEX('Station centroid'!$E$2:$E$51,MATCH(F$1,'Station centroid'!$B$2:$B$51,0))-INDEX('Zone centroid'!$D$2:$D$169,MATCH($A45,'Zone centroid'!$C$2:$C$169,0)))^2+(INDEX('Station centroid'!$F$2:$F$51,MATCH(F$1,'Station centroid'!$B$2:$B$51,0))-INDEX('Zone centroid'!$E$2:$E$169,MATCH($A45,'Zone centroid'!$C$2:$C$169,0)))^2)</f>
        <v>63762.646663102096</v>
      </c>
      <c r="G45">
        <f>SQRT((INDEX('Station centroid'!$E$2:$E$51,MATCH(G$1,'Station centroid'!$B$2:$B$51,0))-INDEX('Zone centroid'!$D$2:$D$169,MATCH($A45,'Zone centroid'!$C$2:$C$169,0)))^2+(INDEX('Station centroid'!$F$2:$F$51,MATCH(G$1,'Station centroid'!$B$2:$B$51,0))-INDEX('Zone centroid'!$E$2:$E$169,MATCH($A45,'Zone centroid'!$C$2:$C$169,0)))^2)</f>
        <v>646243.34449648298</v>
      </c>
      <c r="H45">
        <f>SQRT((INDEX('Station centroid'!$E$2:$E$51,MATCH(H$1,'Station centroid'!$B$2:$B$51,0))-INDEX('Zone centroid'!$D$2:$D$169,MATCH($A45,'Zone centroid'!$C$2:$C$169,0)))^2+(INDEX('Station centroid'!$F$2:$F$51,MATCH(H$1,'Station centroid'!$B$2:$B$51,0))-INDEX('Zone centroid'!$E$2:$E$169,MATCH($A45,'Zone centroid'!$C$2:$C$169,0)))^2)</f>
        <v>39994.357707121657</v>
      </c>
      <c r="I45">
        <f>SQRT((INDEX('Station centroid'!$E$2:$E$51,MATCH(I$1,'Station centroid'!$B$2:$B$51,0))-INDEX('Zone centroid'!$D$2:$D$169,MATCH($A45,'Zone centroid'!$C$2:$C$169,0)))^2+(INDEX('Station centroid'!$F$2:$F$51,MATCH(I$1,'Station centroid'!$B$2:$B$51,0))-INDEX('Zone centroid'!$E$2:$E$169,MATCH($A45,'Zone centroid'!$C$2:$C$169,0)))^2)</f>
        <v>42699.028549297203</v>
      </c>
      <c r="J45">
        <f>SQRT((INDEX('Station centroid'!$E$2:$E$51,MATCH(J$1,'Station centroid'!$B$2:$B$51,0))-INDEX('Zone centroid'!$D$2:$D$169,MATCH($A45,'Zone centroid'!$C$2:$C$169,0)))^2+(INDEX('Station centroid'!$F$2:$F$51,MATCH(J$1,'Station centroid'!$B$2:$B$51,0))-INDEX('Zone centroid'!$E$2:$E$169,MATCH($A45,'Zone centroid'!$C$2:$C$169,0)))^2)</f>
        <v>646243.34449648298</v>
      </c>
      <c r="K45">
        <f>SQRT((INDEX('Station centroid'!$E$2:$E$51,MATCH(K$1,'Station centroid'!$B$2:$B$51,0))-INDEX('Zone centroid'!$D$2:$D$169,MATCH($A45,'Zone centroid'!$C$2:$C$169,0)))^2+(INDEX('Station centroid'!$F$2:$F$51,MATCH(K$1,'Station centroid'!$B$2:$B$51,0))-INDEX('Zone centroid'!$E$2:$E$169,MATCH($A45,'Zone centroid'!$C$2:$C$169,0)))^2)</f>
        <v>90359.065008020625</v>
      </c>
      <c r="L45">
        <f>SQRT((INDEX('Station centroid'!$E$2:$E$51,MATCH(L$1,'Station centroid'!$B$2:$B$51,0))-INDEX('Zone centroid'!$D$2:$D$169,MATCH($A45,'Zone centroid'!$C$2:$C$169,0)))^2+(INDEX('Station centroid'!$F$2:$F$51,MATCH(L$1,'Station centroid'!$B$2:$B$51,0))-INDEX('Zone centroid'!$E$2:$E$169,MATCH($A45,'Zone centroid'!$C$2:$C$169,0)))^2)</f>
        <v>48958.516494947005</v>
      </c>
      <c r="M45">
        <f>SQRT((INDEX('Station centroid'!$E$2:$E$51,MATCH(M$1,'Station centroid'!$B$2:$B$51,0))-INDEX('Zone centroid'!$D$2:$D$169,MATCH($A45,'Zone centroid'!$C$2:$C$169,0)))^2+(INDEX('Station centroid'!$F$2:$F$51,MATCH(M$1,'Station centroid'!$B$2:$B$51,0))-INDEX('Zone centroid'!$E$2:$E$169,MATCH($A45,'Zone centroid'!$C$2:$C$169,0)))^2)</f>
        <v>52266.049788077558</v>
      </c>
      <c r="N45">
        <f>SQRT((INDEX('Station centroid'!$E$2:$E$51,MATCH(N$1,'Station centroid'!$B$2:$B$51,0))-INDEX('Zone centroid'!$D$2:$D$169,MATCH($A45,'Zone centroid'!$C$2:$C$169,0)))^2+(INDEX('Station centroid'!$F$2:$F$51,MATCH(N$1,'Station centroid'!$B$2:$B$51,0))-INDEX('Zone centroid'!$E$2:$E$169,MATCH($A45,'Zone centroid'!$C$2:$C$169,0)))^2)</f>
        <v>69988.904734907817</v>
      </c>
      <c r="O45">
        <f>SQRT((INDEX('Station centroid'!$E$2:$E$51,MATCH(O$1,'Station centroid'!$B$2:$B$51,0))-INDEX('Zone centroid'!$D$2:$D$169,MATCH($A45,'Zone centroid'!$C$2:$C$169,0)))^2+(INDEX('Station centroid'!$F$2:$F$51,MATCH(O$1,'Station centroid'!$B$2:$B$51,0))-INDEX('Zone centroid'!$E$2:$E$169,MATCH($A45,'Zone centroid'!$C$2:$C$169,0)))^2)</f>
        <v>93696.081159742214</v>
      </c>
      <c r="P45">
        <f>SQRT((INDEX('Station centroid'!$E$2:$E$51,MATCH(P$1,'Station centroid'!$B$2:$B$51,0))-INDEX('Zone centroid'!$D$2:$D$169,MATCH($A45,'Zone centroid'!$C$2:$C$169,0)))^2+(INDEX('Station centroid'!$F$2:$F$51,MATCH(P$1,'Station centroid'!$B$2:$B$51,0))-INDEX('Zone centroid'!$E$2:$E$169,MATCH($A45,'Zone centroid'!$C$2:$C$169,0)))^2)</f>
        <v>96014.711605483666</v>
      </c>
      <c r="Q45">
        <f>SQRT((INDEX('Station centroid'!$E$2:$E$51,MATCH(Q$1,'Station centroid'!$B$2:$B$51,0))-INDEX('Zone centroid'!$D$2:$D$169,MATCH($A45,'Zone centroid'!$C$2:$C$169,0)))^2+(INDEX('Station centroid'!$F$2:$F$51,MATCH(Q$1,'Station centroid'!$B$2:$B$51,0))-INDEX('Zone centroid'!$E$2:$E$169,MATCH($A45,'Zone centroid'!$C$2:$C$169,0)))^2)</f>
        <v>80772.837122169396</v>
      </c>
      <c r="R45">
        <f>SQRT((INDEX('Station centroid'!$E$2:$E$51,MATCH(R$1,'Station centroid'!$B$2:$B$51,0))-INDEX('Zone centroid'!$D$2:$D$169,MATCH($A45,'Zone centroid'!$C$2:$C$169,0)))^2+(INDEX('Station centroid'!$F$2:$F$51,MATCH(R$1,'Station centroid'!$B$2:$B$51,0))-INDEX('Zone centroid'!$E$2:$E$169,MATCH($A45,'Zone centroid'!$C$2:$C$169,0)))^2)</f>
        <v>78138.721259156126</v>
      </c>
      <c r="S45">
        <f>SQRT((INDEX('Station centroid'!$E$2:$E$51,MATCH(S$1,'Station centroid'!$B$2:$B$51,0))-INDEX('Zone centroid'!$D$2:$D$169,MATCH($A45,'Zone centroid'!$C$2:$C$169,0)))^2+(INDEX('Station centroid'!$F$2:$F$51,MATCH(S$1,'Station centroid'!$B$2:$B$51,0))-INDEX('Zone centroid'!$E$2:$E$169,MATCH($A45,'Zone centroid'!$C$2:$C$169,0)))^2)</f>
        <v>74769.985597872146</v>
      </c>
      <c r="T45">
        <f>SQRT((INDEX('Station centroid'!$E$2:$E$51,MATCH(T$1,'Station centroid'!$B$2:$B$51,0))-INDEX('Zone centroid'!$D$2:$D$169,MATCH($A45,'Zone centroid'!$C$2:$C$169,0)))^2+(INDEX('Station centroid'!$F$2:$F$51,MATCH(T$1,'Station centroid'!$B$2:$B$51,0))-INDEX('Zone centroid'!$E$2:$E$169,MATCH($A45,'Zone centroid'!$C$2:$C$169,0)))^2)</f>
        <v>68031.911886963717</v>
      </c>
      <c r="U45">
        <f>SQRT((INDEX('Station centroid'!$E$2:$E$51,MATCH(U$1,'Station centroid'!$B$2:$B$51,0))-INDEX('Zone centroid'!$D$2:$D$169,MATCH($A45,'Zone centroid'!$C$2:$C$169,0)))^2+(INDEX('Station centroid'!$F$2:$F$51,MATCH(U$1,'Station centroid'!$B$2:$B$51,0))-INDEX('Zone centroid'!$E$2:$E$169,MATCH($A45,'Zone centroid'!$C$2:$C$169,0)))^2)</f>
        <v>66856.542405709217</v>
      </c>
      <c r="V45">
        <f>SQRT((INDEX('Station centroid'!$E$2:$E$51,MATCH(V$1,'Station centroid'!$B$2:$B$51,0))-INDEX('Zone centroid'!$D$2:$D$169,MATCH($A45,'Zone centroid'!$C$2:$C$169,0)))^2+(INDEX('Station centroid'!$F$2:$F$51,MATCH(V$1,'Station centroid'!$B$2:$B$51,0))-INDEX('Zone centroid'!$E$2:$E$169,MATCH($A45,'Zone centroid'!$C$2:$C$169,0)))^2)</f>
        <v>63590.093930275849</v>
      </c>
      <c r="W45">
        <f>SQRT((INDEX('Station centroid'!$E$2:$E$51,MATCH(W$1,'Station centroid'!$B$2:$B$51,0))-INDEX('Zone centroid'!$D$2:$D$169,MATCH($A45,'Zone centroid'!$C$2:$C$169,0)))^2+(INDEX('Station centroid'!$F$2:$F$51,MATCH(W$1,'Station centroid'!$B$2:$B$51,0))-INDEX('Zone centroid'!$E$2:$E$169,MATCH($A45,'Zone centroid'!$C$2:$C$169,0)))^2)</f>
        <v>77354.012471752285</v>
      </c>
      <c r="X45">
        <f>SQRT((INDEX('Station centroid'!$E$2:$E$51,MATCH(X$1,'Station centroid'!$B$2:$B$51,0))-INDEX('Zone centroid'!$D$2:$D$169,MATCH($A45,'Zone centroid'!$C$2:$C$169,0)))^2+(INDEX('Station centroid'!$F$2:$F$51,MATCH(X$1,'Station centroid'!$B$2:$B$51,0))-INDEX('Zone centroid'!$E$2:$E$169,MATCH($A45,'Zone centroid'!$C$2:$C$169,0)))^2)</f>
        <v>60862.583745701224</v>
      </c>
      <c r="Y45">
        <f>SQRT((INDEX('Station centroid'!$E$2:$E$51,MATCH(Y$1,'Station centroid'!$B$2:$B$51,0))-INDEX('Zone centroid'!$D$2:$D$169,MATCH($A45,'Zone centroid'!$C$2:$C$169,0)))^2+(INDEX('Station centroid'!$F$2:$F$51,MATCH(Y$1,'Station centroid'!$B$2:$B$51,0))-INDEX('Zone centroid'!$E$2:$E$169,MATCH($A45,'Zone centroid'!$C$2:$C$169,0)))^2)</f>
        <v>58905.048388147574</v>
      </c>
      <c r="Z45">
        <f>SQRT((INDEX('Station centroid'!$E$2:$E$51,MATCH(Z$1,'Station centroid'!$B$2:$B$51,0))-INDEX('Zone centroid'!$D$2:$D$169,MATCH($A45,'Zone centroid'!$C$2:$C$169,0)))^2+(INDEX('Station centroid'!$F$2:$F$51,MATCH(Z$1,'Station centroid'!$B$2:$B$51,0))-INDEX('Zone centroid'!$E$2:$E$169,MATCH($A45,'Zone centroid'!$C$2:$C$169,0)))^2)</f>
        <v>35316.356314462821</v>
      </c>
      <c r="AA45">
        <f>SQRT((INDEX('Station centroid'!$E$2:$E$51,MATCH(AA$1,'Station centroid'!$B$2:$B$51,0))-INDEX('Zone centroid'!$D$2:$D$169,MATCH($A45,'Zone centroid'!$C$2:$C$169,0)))^2+(INDEX('Station centroid'!$F$2:$F$51,MATCH(AA$1,'Station centroid'!$B$2:$B$51,0))-INDEX('Zone centroid'!$E$2:$E$169,MATCH($A45,'Zone centroid'!$C$2:$C$169,0)))^2)</f>
        <v>63435.436788400846</v>
      </c>
      <c r="AB45">
        <f>SQRT((INDEX('Station centroid'!$E$2:$E$51,MATCH(AB$1,'Station centroid'!$B$2:$B$51,0))-INDEX('Zone centroid'!$D$2:$D$169,MATCH($A45,'Zone centroid'!$C$2:$C$169,0)))^2+(INDEX('Station centroid'!$F$2:$F$51,MATCH(AB$1,'Station centroid'!$B$2:$B$51,0))-INDEX('Zone centroid'!$E$2:$E$169,MATCH($A45,'Zone centroid'!$C$2:$C$169,0)))^2)</f>
        <v>646243.34449648298</v>
      </c>
      <c r="AC45">
        <f>SQRT((INDEX('Station centroid'!$E$2:$E$51,MATCH(AC$1,'Station centroid'!$B$2:$B$51,0))-INDEX('Zone centroid'!$D$2:$D$169,MATCH($A45,'Zone centroid'!$C$2:$C$169,0)))^2+(INDEX('Station centroid'!$F$2:$F$51,MATCH(AC$1,'Station centroid'!$B$2:$B$51,0))-INDEX('Zone centroid'!$E$2:$E$169,MATCH($A45,'Zone centroid'!$C$2:$C$169,0)))^2)</f>
        <v>47832.45909196807</v>
      </c>
      <c r="AD45">
        <f>SQRT((INDEX('Station centroid'!$E$2:$E$51,MATCH(AD$1,'Station centroid'!$B$2:$B$51,0))-INDEX('Zone centroid'!$D$2:$D$169,MATCH($A45,'Zone centroid'!$C$2:$C$169,0)))^2+(INDEX('Station centroid'!$F$2:$F$51,MATCH(AD$1,'Station centroid'!$B$2:$B$51,0))-INDEX('Zone centroid'!$E$2:$E$169,MATCH($A45,'Zone centroid'!$C$2:$C$169,0)))^2)</f>
        <v>136326.54846478911</v>
      </c>
      <c r="AE45">
        <f>SQRT((INDEX('Station centroid'!$E$2:$E$51,MATCH(AE$1,'Station centroid'!$B$2:$B$51,0))-INDEX('Zone centroid'!$D$2:$D$169,MATCH($A45,'Zone centroid'!$C$2:$C$169,0)))^2+(INDEX('Station centroid'!$F$2:$F$51,MATCH(AE$1,'Station centroid'!$B$2:$B$51,0))-INDEX('Zone centroid'!$E$2:$E$169,MATCH($A45,'Zone centroid'!$C$2:$C$169,0)))^2)</f>
        <v>88481.896694608688</v>
      </c>
      <c r="AF45">
        <f>SQRT((INDEX('Station centroid'!$E$2:$E$51,MATCH(AF$1,'Station centroid'!$B$2:$B$51,0))-INDEX('Zone centroid'!$D$2:$D$169,MATCH($A45,'Zone centroid'!$C$2:$C$169,0)))^2+(INDEX('Station centroid'!$F$2:$F$51,MATCH(AF$1,'Station centroid'!$B$2:$B$51,0))-INDEX('Zone centroid'!$E$2:$E$169,MATCH($A45,'Zone centroid'!$C$2:$C$169,0)))^2)</f>
        <v>85964.938970203992</v>
      </c>
      <c r="AG45">
        <f>SQRT((INDEX('Station centroid'!$E$2:$E$51,MATCH(AG$1,'Station centroid'!$B$2:$B$51,0))-INDEX('Zone centroid'!$D$2:$D$169,MATCH($A45,'Zone centroid'!$C$2:$C$169,0)))^2+(INDEX('Station centroid'!$F$2:$F$51,MATCH(AG$1,'Station centroid'!$B$2:$B$51,0))-INDEX('Zone centroid'!$E$2:$E$169,MATCH($A45,'Zone centroid'!$C$2:$C$169,0)))^2)</f>
        <v>63656.235795432476</v>
      </c>
      <c r="AH45">
        <f>SQRT((INDEX('Station centroid'!$E$2:$E$51,MATCH(AH$1,'Station centroid'!$B$2:$B$51,0))-INDEX('Zone centroid'!$D$2:$D$169,MATCH($A45,'Zone centroid'!$C$2:$C$169,0)))^2+(INDEX('Station centroid'!$F$2:$F$51,MATCH(AH$1,'Station centroid'!$B$2:$B$51,0))-INDEX('Zone centroid'!$E$2:$E$169,MATCH($A45,'Zone centroid'!$C$2:$C$169,0)))^2)</f>
        <v>111840.73580233635</v>
      </c>
      <c r="AI45">
        <f>SQRT((INDEX('Station centroid'!$E$2:$E$51,MATCH(AI$1,'Station centroid'!$B$2:$B$51,0))-INDEX('Zone centroid'!$D$2:$D$169,MATCH($A45,'Zone centroid'!$C$2:$C$169,0)))^2+(INDEX('Station centroid'!$F$2:$F$51,MATCH(AI$1,'Station centroid'!$B$2:$B$51,0))-INDEX('Zone centroid'!$E$2:$E$169,MATCH($A45,'Zone centroid'!$C$2:$C$169,0)))^2)</f>
        <v>67785.084985876456</v>
      </c>
      <c r="AJ45">
        <f>SQRT((INDEX('Station centroid'!$E$2:$E$51,MATCH(AJ$1,'Station centroid'!$B$2:$B$51,0))-INDEX('Zone centroid'!$D$2:$D$169,MATCH($A45,'Zone centroid'!$C$2:$C$169,0)))^2+(INDEX('Station centroid'!$F$2:$F$51,MATCH(AJ$1,'Station centroid'!$B$2:$B$51,0))-INDEX('Zone centroid'!$E$2:$E$169,MATCH($A45,'Zone centroid'!$C$2:$C$169,0)))^2)</f>
        <v>65414.176284106004</v>
      </c>
      <c r="AK45">
        <f>SQRT((INDEX('Station centroid'!$E$2:$E$51,MATCH(AK$1,'Station centroid'!$B$2:$B$51,0))-INDEX('Zone centroid'!$D$2:$D$169,MATCH($A45,'Zone centroid'!$C$2:$C$169,0)))^2+(INDEX('Station centroid'!$F$2:$F$51,MATCH(AK$1,'Station centroid'!$B$2:$B$51,0))-INDEX('Zone centroid'!$E$2:$E$169,MATCH($A45,'Zone centroid'!$C$2:$C$169,0)))^2)</f>
        <v>67284.086593673812</v>
      </c>
      <c r="AL45">
        <f>SQRT((INDEX('Station centroid'!$E$2:$E$51,MATCH(AL$1,'Station centroid'!$B$2:$B$51,0))-INDEX('Zone centroid'!$D$2:$D$169,MATCH($A45,'Zone centroid'!$C$2:$C$169,0)))^2+(INDEX('Station centroid'!$F$2:$F$51,MATCH(AL$1,'Station centroid'!$B$2:$B$51,0))-INDEX('Zone centroid'!$E$2:$E$169,MATCH($A45,'Zone centroid'!$C$2:$C$169,0)))^2)</f>
        <v>29088.275726594708</v>
      </c>
      <c r="AM45">
        <f>SQRT((INDEX('Station centroid'!$E$2:$E$51,MATCH(AM$1,'Station centroid'!$B$2:$B$51,0))-INDEX('Zone centroid'!$D$2:$D$169,MATCH($A45,'Zone centroid'!$C$2:$C$169,0)))^2+(INDEX('Station centroid'!$F$2:$F$51,MATCH(AM$1,'Station centroid'!$B$2:$B$51,0))-INDEX('Zone centroid'!$E$2:$E$169,MATCH($A45,'Zone centroid'!$C$2:$C$169,0)))^2)</f>
        <v>84857.040668055997</v>
      </c>
      <c r="AN45">
        <f>SQRT((INDEX('Station centroid'!$E$2:$E$51,MATCH(AN$1,'Station centroid'!$B$2:$B$51,0))-INDEX('Zone centroid'!$D$2:$D$169,MATCH($A45,'Zone centroid'!$C$2:$C$169,0)))^2+(INDEX('Station centroid'!$F$2:$F$51,MATCH(AN$1,'Station centroid'!$B$2:$B$51,0))-INDEX('Zone centroid'!$E$2:$E$169,MATCH($A45,'Zone centroid'!$C$2:$C$169,0)))^2)</f>
        <v>48801.728228811699</v>
      </c>
      <c r="AO45">
        <f>SQRT((INDEX('Station centroid'!$E$2:$E$51,MATCH(AO$1,'Station centroid'!$B$2:$B$51,0))-INDEX('Zone centroid'!$D$2:$D$169,MATCH($A45,'Zone centroid'!$C$2:$C$169,0)))^2+(INDEX('Station centroid'!$F$2:$F$51,MATCH(AO$1,'Station centroid'!$B$2:$B$51,0))-INDEX('Zone centroid'!$E$2:$E$169,MATCH($A45,'Zone centroid'!$C$2:$C$169,0)))^2)</f>
        <v>46956.909657227261</v>
      </c>
      <c r="AP45">
        <f>SQRT((INDEX('Station centroid'!$E$2:$E$51,MATCH(AP$1,'Station centroid'!$B$2:$B$51,0))-INDEX('Zone centroid'!$D$2:$D$169,MATCH($A45,'Zone centroid'!$C$2:$C$169,0)))^2+(INDEX('Station centroid'!$F$2:$F$51,MATCH(AP$1,'Station centroid'!$B$2:$B$51,0))-INDEX('Zone centroid'!$E$2:$E$169,MATCH($A45,'Zone centroid'!$C$2:$C$169,0)))^2)</f>
        <v>51706.458970446794</v>
      </c>
      <c r="AQ45">
        <f>SQRT((INDEX('Station centroid'!$E$2:$E$51,MATCH(AQ$1,'Station centroid'!$B$2:$B$51,0))-INDEX('Zone centroid'!$D$2:$D$169,MATCH($A45,'Zone centroid'!$C$2:$C$169,0)))^2+(INDEX('Station centroid'!$F$2:$F$51,MATCH(AQ$1,'Station centroid'!$B$2:$B$51,0))-INDEX('Zone centroid'!$E$2:$E$169,MATCH($A45,'Zone centroid'!$C$2:$C$169,0)))^2)</f>
        <v>55015.475571553492</v>
      </c>
      <c r="AR45">
        <f>SQRT((INDEX('Station centroid'!$E$2:$E$51,MATCH(AR$1,'Station centroid'!$B$2:$B$51,0))-INDEX('Zone centroid'!$D$2:$D$169,MATCH($A45,'Zone centroid'!$C$2:$C$169,0)))^2+(INDEX('Station centroid'!$F$2:$F$51,MATCH(AR$1,'Station centroid'!$B$2:$B$51,0))-INDEX('Zone centroid'!$E$2:$E$169,MATCH($A45,'Zone centroid'!$C$2:$C$169,0)))^2)</f>
        <v>34565.213457492195</v>
      </c>
      <c r="AS45">
        <f>SQRT((INDEX('Station centroid'!$E$2:$E$51,MATCH(AS$1,'Station centroid'!$B$2:$B$51,0))-INDEX('Zone centroid'!$D$2:$D$169,MATCH($A45,'Zone centroid'!$C$2:$C$169,0)))^2+(INDEX('Station centroid'!$F$2:$F$51,MATCH(AS$1,'Station centroid'!$B$2:$B$51,0))-INDEX('Zone centroid'!$E$2:$E$169,MATCH($A45,'Zone centroid'!$C$2:$C$169,0)))^2)</f>
        <v>123613.87901177967</v>
      </c>
      <c r="AT45">
        <f>SQRT((INDEX('Station centroid'!$E$2:$E$51,MATCH(AT$1,'Station centroid'!$B$2:$B$51,0))-INDEX('Zone centroid'!$D$2:$D$169,MATCH($A45,'Zone centroid'!$C$2:$C$169,0)))^2+(INDEX('Station centroid'!$F$2:$F$51,MATCH(AT$1,'Station centroid'!$B$2:$B$51,0))-INDEX('Zone centroid'!$E$2:$E$169,MATCH($A45,'Zone centroid'!$C$2:$C$169,0)))^2)</f>
        <v>105279.88599282438</v>
      </c>
      <c r="AU45">
        <f>SQRT((INDEX('Station centroid'!$E$2:$E$51,MATCH(AU$1,'Station centroid'!$B$2:$B$51,0))-INDEX('Zone centroid'!$D$2:$D$169,MATCH($A45,'Zone centroid'!$C$2:$C$169,0)))^2+(INDEX('Station centroid'!$F$2:$F$51,MATCH(AU$1,'Station centroid'!$B$2:$B$51,0))-INDEX('Zone centroid'!$E$2:$E$169,MATCH($A45,'Zone centroid'!$C$2:$C$169,0)))^2)</f>
        <v>1447.068400076507</v>
      </c>
      <c r="AV45">
        <f>SQRT((INDEX('Station centroid'!$E$2:$E$51,MATCH(AV$1,'Station centroid'!$B$2:$B$51,0))-INDEX('Zone centroid'!$D$2:$D$169,MATCH($A45,'Zone centroid'!$C$2:$C$169,0)))^2+(INDEX('Station centroid'!$F$2:$F$51,MATCH(AV$1,'Station centroid'!$B$2:$B$51,0))-INDEX('Zone centroid'!$E$2:$E$169,MATCH($A45,'Zone centroid'!$C$2:$C$169,0)))^2)</f>
        <v>7621.7248332644376</v>
      </c>
      <c r="AW45">
        <f>SQRT((INDEX('Station centroid'!$E$2:$E$51,MATCH(AW$1,'Station centroid'!$B$2:$B$51,0))-INDEX('Zone centroid'!$D$2:$D$169,MATCH($A45,'Zone centroid'!$C$2:$C$169,0)))^2+(INDEX('Station centroid'!$F$2:$F$51,MATCH(AW$1,'Station centroid'!$B$2:$B$51,0))-INDEX('Zone centroid'!$E$2:$E$169,MATCH($A45,'Zone centroid'!$C$2:$C$169,0)))^2)</f>
        <v>15415.372054271002</v>
      </c>
      <c r="AX45">
        <f>SQRT((INDEX('Station centroid'!$E$2:$E$51,MATCH(AX$1,'Station centroid'!$B$2:$B$51,0))-INDEX('Zone centroid'!$D$2:$D$169,MATCH($A45,'Zone centroid'!$C$2:$C$169,0)))^2+(INDEX('Station centroid'!$F$2:$F$51,MATCH(AX$1,'Station centroid'!$B$2:$B$51,0))-INDEX('Zone centroid'!$E$2:$E$169,MATCH($A45,'Zone centroid'!$C$2:$C$169,0)))^2)</f>
        <v>31504.289784175453</v>
      </c>
      <c r="AY45">
        <f>SQRT((INDEX('Station centroid'!$E$2:$E$51,MATCH(AY$1,'Station centroid'!$B$2:$B$51,0))-INDEX('Zone centroid'!$D$2:$D$169,MATCH($A45,'Zone centroid'!$C$2:$C$169,0)))^2+(INDEX('Station centroid'!$F$2:$F$51,MATCH(AY$1,'Station centroid'!$B$2:$B$51,0))-INDEX('Zone centroid'!$E$2:$E$169,MATCH($A45,'Zone centroid'!$C$2:$C$169,0)))^2)</f>
        <v>646243.34449648298</v>
      </c>
    </row>
    <row r="46" spans="1:51" x14ac:dyDescent="0.3">
      <c r="A46">
        <v>570</v>
      </c>
      <c r="B46">
        <f>SQRT((INDEX('Station centroid'!$E$2:$E$51,MATCH(B$1,'Station centroid'!$B$2:$B$51,0))-INDEX('Zone centroid'!$D$2:$D$169,MATCH($A46,'Zone centroid'!$C$2:$C$169,0)))^2+(INDEX('Station centroid'!$F$2:$F$51,MATCH(B$1,'Station centroid'!$B$2:$B$51,0))-INDEX('Zone centroid'!$E$2:$E$169,MATCH($A46,'Zone centroid'!$C$2:$C$169,0)))^2)</f>
        <v>62812.942507834283</v>
      </c>
      <c r="C46">
        <f>SQRT((INDEX('Station centroid'!$E$2:$E$51,MATCH(C$1,'Station centroid'!$B$2:$B$51,0))-INDEX('Zone centroid'!$D$2:$D$169,MATCH($A46,'Zone centroid'!$C$2:$C$169,0)))^2+(INDEX('Station centroid'!$F$2:$F$51,MATCH(C$1,'Station centroid'!$B$2:$B$51,0))-INDEX('Zone centroid'!$E$2:$E$169,MATCH($A46,'Zone centroid'!$C$2:$C$169,0)))^2)</f>
        <v>93114.949385129337</v>
      </c>
      <c r="D46">
        <f>SQRT((INDEX('Station centroid'!$E$2:$E$51,MATCH(D$1,'Station centroid'!$B$2:$B$51,0))-INDEX('Zone centroid'!$D$2:$D$169,MATCH($A46,'Zone centroid'!$C$2:$C$169,0)))^2+(INDEX('Station centroid'!$F$2:$F$51,MATCH(D$1,'Station centroid'!$B$2:$B$51,0))-INDEX('Zone centroid'!$E$2:$E$169,MATCH($A46,'Zone centroid'!$C$2:$C$169,0)))^2)</f>
        <v>141262.14286978127</v>
      </c>
      <c r="E46">
        <f>SQRT((INDEX('Station centroid'!$E$2:$E$51,MATCH(E$1,'Station centroid'!$B$2:$B$51,0))-INDEX('Zone centroid'!$D$2:$D$169,MATCH($A46,'Zone centroid'!$C$2:$C$169,0)))^2+(INDEX('Station centroid'!$F$2:$F$51,MATCH(E$1,'Station centroid'!$B$2:$B$51,0))-INDEX('Zone centroid'!$E$2:$E$169,MATCH($A46,'Zone centroid'!$C$2:$C$169,0)))^2)</f>
        <v>71726.057787664598</v>
      </c>
      <c r="F46">
        <f>SQRT((INDEX('Station centroid'!$E$2:$E$51,MATCH(F$1,'Station centroid'!$B$2:$B$51,0))-INDEX('Zone centroid'!$D$2:$D$169,MATCH($A46,'Zone centroid'!$C$2:$C$169,0)))^2+(INDEX('Station centroid'!$F$2:$F$51,MATCH(F$1,'Station centroid'!$B$2:$B$51,0))-INDEX('Zone centroid'!$E$2:$E$169,MATCH($A46,'Zone centroid'!$C$2:$C$169,0)))^2)</f>
        <v>64665.210433768822</v>
      </c>
      <c r="G46">
        <f>SQRT((INDEX('Station centroid'!$E$2:$E$51,MATCH(G$1,'Station centroid'!$B$2:$B$51,0))-INDEX('Zone centroid'!$D$2:$D$169,MATCH($A46,'Zone centroid'!$C$2:$C$169,0)))^2+(INDEX('Station centroid'!$F$2:$F$51,MATCH(G$1,'Station centroid'!$B$2:$B$51,0))-INDEX('Zone centroid'!$E$2:$E$169,MATCH($A46,'Zone centroid'!$C$2:$C$169,0)))^2)</f>
        <v>646896.23460722039</v>
      </c>
      <c r="H46">
        <f>SQRT((INDEX('Station centroid'!$E$2:$E$51,MATCH(H$1,'Station centroid'!$B$2:$B$51,0))-INDEX('Zone centroid'!$D$2:$D$169,MATCH($A46,'Zone centroid'!$C$2:$C$169,0)))^2+(INDEX('Station centroid'!$F$2:$F$51,MATCH(H$1,'Station centroid'!$B$2:$B$51,0))-INDEX('Zone centroid'!$E$2:$E$169,MATCH($A46,'Zone centroid'!$C$2:$C$169,0)))^2)</f>
        <v>41361.953864937299</v>
      </c>
      <c r="I46">
        <f>SQRT((INDEX('Station centroid'!$E$2:$E$51,MATCH(I$1,'Station centroid'!$B$2:$B$51,0))-INDEX('Zone centroid'!$D$2:$D$169,MATCH($A46,'Zone centroid'!$C$2:$C$169,0)))^2+(INDEX('Station centroid'!$F$2:$F$51,MATCH(I$1,'Station centroid'!$B$2:$B$51,0))-INDEX('Zone centroid'!$E$2:$E$169,MATCH($A46,'Zone centroid'!$C$2:$C$169,0)))^2)</f>
        <v>43880.314856592558</v>
      </c>
      <c r="J46">
        <f>SQRT((INDEX('Station centroid'!$E$2:$E$51,MATCH(J$1,'Station centroid'!$B$2:$B$51,0))-INDEX('Zone centroid'!$D$2:$D$169,MATCH($A46,'Zone centroid'!$C$2:$C$169,0)))^2+(INDEX('Station centroid'!$F$2:$F$51,MATCH(J$1,'Station centroid'!$B$2:$B$51,0))-INDEX('Zone centroid'!$E$2:$E$169,MATCH($A46,'Zone centroid'!$C$2:$C$169,0)))^2)</f>
        <v>646896.23460722039</v>
      </c>
      <c r="K46">
        <f>SQRT((INDEX('Station centroid'!$E$2:$E$51,MATCH(K$1,'Station centroid'!$B$2:$B$51,0))-INDEX('Zone centroid'!$D$2:$D$169,MATCH($A46,'Zone centroid'!$C$2:$C$169,0)))^2+(INDEX('Station centroid'!$F$2:$F$51,MATCH(K$1,'Station centroid'!$B$2:$B$51,0))-INDEX('Zone centroid'!$E$2:$E$169,MATCH($A46,'Zone centroid'!$C$2:$C$169,0)))^2)</f>
        <v>90578.810543988147</v>
      </c>
      <c r="L46">
        <f>SQRT((INDEX('Station centroid'!$E$2:$E$51,MATCH(L$1,'Station centroid'!$B$2:$B$51,0))-INDEX('Zone centroid'!$D$2:$D$169,MATCH($A46,'Zone centroid'!$C$2:$C$169,0)))^2+(INDEX('Station centroid'!$F$2:$F$51,MATCH(L$1,'Station centroid'!$B$2:$B$51,0))-INDEX('Zone centroid'!$E$2:$E$169,MATCH($A46,'Zone centroid'!$C$2:$C$169,0)))^2)</f>
        <v>49691.331569862341</v>
      </c>
      <c r="M46">
        <f>SQRT((INDEX('Station centroid'!$E$2:$E$51,MATCH(M$1,'Station centroid'!$B$2:$B$51,0))-INDEX('Zone centroid'!$D$2:$D$169,MATCH($A46,'Zone centroid'!$C$2:$C$169,0)))^2+(INDEX('Station centroid'!$F$2:$F$51,MATCH(M$1,'Station centroid'!$B$2:$B$51,0))-INDEX('Zone centroid'!$E$2:$E$169,MATCH($A46,'Zone centroid'!$C$2:$C$169,0)))^2)</f>
        <v>52799.387688019662</v>
      </c>
      <c r="N46">
        <f>SQRT((INDEX('Station centroid'!$E$2:$E$51,MATCH(N$1,'Station centroid'!$B$2:$B$51,0))-INDEX('Zone centroid'!$D$2:$D$169,MATCH($A46,'Zone centroid'!$C$2:$C$169,0)))^2+(INDEX('Station centroid'!$F$2:$F$51,MATCH(N$1,'Station centroid'!$B$2:$B$51,0))-INDEX('Zone centroid'!$E$2:$E$169,MATCH($A46,'Zone centroid'!$C$2:$C$169,0)))^2)</f>
        <v>70254.094763736037</v>
      </c>
      <c r="O46">
        <f>SQRT((INDEX('Station centroid'!$E$2:$E$51,MATCH(O$1,'Station centroid'!$B$2:$B$51,0))-INDEX('Zone centroid'!$D$2:$D$169,MATCH($A46,'Zone centroid'!$C$2:$C$169,0)))^2+(INDEX('Station centroid'!$F$2:$F$51,MATCH(O$1,'Station centroid'!$B$2:$B$51,0))-INDEX('Zone centroid'!$E$2:$E$169,MATCH($A46,'Zone centroid'!$C$2:$C$169,0)))^2)</f>
        <v>94131.420348749642</v>
      </c>
      <c r="P46">
        <f>SQRT((INDEX('Station centroid'!$E$2:$E$51,MATCH(P$1,'Station centroid'!$B$2:$B$51,0))-INDEX('Zone centroid'!$D$2:$D$169,MATCH($A46,'Zone centroid'!$C$2:$C$169,0)))^2+(INDEX('Station centroid'!$F$2:$F$51,MATCH(P$1,'Station centroid'!$B$2:$B$51,0))-INDEX('Zone centroid'!$E$2:$E$169,MATCH($A46,'Zone centroid'!$C$2:$C$169,0)))^2)</f>
        <v>96444.482425612092</v>
      </c>
      <c r="Q46">
        <f>SQRT((INDEX('Station centroid'!$E$2:$E$51,MATCH(Q$1,'Station centroid'!$B$2:$B$51,0))-INDEX('Zone centroid'!$D$2:$D$169,MATCH($A46,'Zone centroid'!$C$2:$C$169,0)))^2+(INDEX('Station centroid'!$F$2:$F$51,MATCH(Q$1,'Station centroid'!$B$2:$B$51,0))-INDEX('Zone centroid'!$E$2:$E$169,MATCH($A46,'Zone centroid'!$C$2:$C$169,0)))^2)</f>
        <v>81113.771594745282</v>
      </c>
      <c r="R46">
        <f>SQRT((INDEX('Station centroid'!$E$2:$E$51,MATCH(R$1,'Station centroid'!$B$2:$B$51,0))-INDEX('Zone centroid'!$D$2:$D$169,MATCH($A46,'Zone centroid'!$C$2:$C$169,0)))^2+(INDEX('Station centroid'!$F$2:$F$51,MATCH(R$1,'Station centroid'!$B$2:$B$51,0))-INDEX('Zone centroid'!$E$2:$E$169,MATCH($A46,'Zone centroid'!$C$2:$C$169,0)))^2)</f>
        <v>78351.526217273495</v>
      </c>
      <c r="S46">
        <f>SQRT((INDEX('Station centroid'!$E$2:$E$51,MATCH(S$1,'Station centroid'!$B$2:$B$51,0))-INDEX('Zone centroid'!$D$2:$D$169,MATCH($A46,'Zone centroid'!$C$2:$C$169,0)))^2+(INDEX('Station centroid'!$F$2:$F$51,MATCH(S$1,'Station centroid'!$B$2:$B$51,0))-INDEX('Zone centroid'!$E$2:$E$169,MATCH($A46,'Zone centroid'!$C$2:$C$169,0)))^2)</f>
        <v>75019.632935292393</v>
      </c>
      <c r="T46">
        <f>SQRT((INDEX('Station centroid'!$E$2:$E$51,MATCH(T$1,'Station centroid'!$B$2:$B$51,0))-INDEX('Zone centroid'!$D$2:$D$169,MATCH($A46,'Zone centroid'!$C$2:$C$169,0)))^2+(INDEX('Station centroid'!$F$2:$F$51,MATCH(T$1,'Station centroid'!$B$2:$B$51,0))-INDEX('Zone centroid'!$E$2:$E$169,MATCH($A46,'Zone centroid'!$C$2:$C$169,0)))^2)</f>
        <v>68094.405076155817</v>
      </c>
      <c r="U46">
        <f>SQRT((INDEX('Station centroid'!$E$2:$E$51,MATCH(U$1,'Station centroid'!$B$2:$B$51,0))-INDEX('Zone centroid'!$D$2:$D$169,MATCH($A46,'Zone centroid'!$C$2:$C$169,0)))^2+(INDEX('Station centroid'!$F$2:$F$51,MATCH(U$1,'Station centroid'!$B$2:$B$51,0))-INDEX('Zone centroid'!$E$2:$E$169,MATCH($A46,'Zone centroid'!$C$2:$C$169,0)))^2)</f>
        <v>66683.032381606594</v>
      </c>
      <c r="V46">
        <f>SQRT((INDEX('Station centroid'!$E$2:$E$51,MATCH(V$1,'Station centroid'!$B$2:$B$51,0))-INDEX('Zone centroid'!$D$2:$D$169,MATCH($A46,'Zone centroid'!$C$2:$C$169,0)))^2+(INDEX('Station centroid'!$F$2:$F$51,MATCH(V$1,'Station centroid'!$B$2:$B$51,0))-INDEX('Zone centroid'!$E$2:$E$169,MATCH($A46,'Zone centroid'!$C$2:$C$169,0)))^2)</f>
        <v>63129.966185649944</v>
      </c>
      <c r="W46">
        <f>SQRT((INDEX('Station centroid'!$E$2:$E$51,MATCH(W$1,'Station centroid'!$B$2:$B$51,0))-INDEX('Zone centroid'!$D$2:$D$169,MATCH($A46,'Zone centroid'!$C$2:$C$169,0)))^2+(INDEX('Station centroid'!$F$2:$F$51,MATCH(W$1,'Station centroid'!$B$2:$B$51,0))-INDEX('Zone centroid'!$E$2:$E$169,MATCH($A46,'Zone centroid'!$C$2:$C$169,0)))^2)</f>
        <v>77682.068867403417</v>
      </c>
      <c r="X46">
        <f>SQRT((INDEX('Station centroid'!$E$2:$E$51,MATCH(X$1,'Station centroid'!$B$2:$B$51,0))-INDEX('Zone centroid'!$D$2:$D$169,MATCH($A46,'Zone centroid'!$C$2:$C$169,0)))^2+(INDEX('Station centroid'!$F$2:$F$51,MATCH(X$1,'Station centroid'!$B$2:$B$51,0))-INDEX('Zone centroid'!$E$2:$E$169,MATCH($A46,'Zone centroid'!$C$2:$C$169,0)))^2)</f>
        <v>60368.408229822446</v>
      </c>
      <c r="Y46">
        <f>SQRT((INDEX('Station centroid'!$E$2:$E$51,MATCH(Y$1,'Station centroid'!$B$2:$B$51,0))-INDEX('Zone centroid'!$D$2:$D$169,MATCH($A46,'Zone centroid'!$C$2:$C$169,0)))^2+(INDEX('Station centroid'!$F$2:$F$51,MATCH(Y$1,'Station centroid'!$B$2:$B$51,0))-INDEX('Zone centroid'!$E$2:$E$169,MATCH($A46,'Zone centroid'!$C$2:$C$169,0)))^2)</f>
        <v>58379.460049318775</v>
      </c>
      <c r="Z46">
        <f>SQRT((INDEX('Station centroid'!$E$2:$E$51,MATCH(Z$1,'Station centroid'!$B$2:$B$51,0))-INDEX('Zone centroid'!$D$2:$D$169,MATCH($A46,'Zone centroid'!$C$2:$C$169,0)))^2+(INDEX('Station centroid'!$F$2:$F$51,MATCH(Z$1,'Station centroid'!$B$2:$B$51,0))-INDEX('Zone centroid'!$E$2:$E$169,MATCH($A46,'Zone centroid'!$C$2:$C$169,0)))^2)</f>
        <v>36589.241212549052</v>
      </c>
      <c r="AA46">
        <f>SQRT((INDEX('Station centroid'!$E$2:$E$51,MATCH(AA$1,'Station centroid'!$B$2:$B$51,0))-INDEX('Zone centroid'!$D$2:$D$169,MATCH($A46,'Zone centroid'!$C$2:$C$169,0)))^2+(INDEX('Station centroid'!$F$2:$F$51,MATCH(AA$1,'Station centroid'!$B$2:$B$51,0))-INDEX('Zone centroid'!$E$2:$E$169,MATCH($A46,'Zone centroid'!$C$2:$C$169,0)))^2)</f>
        <v>64782.451238396337</v>
      </c>
      <c r="AB46">
        <f>SQRT((INDEX('Station centroid'!$E$2:$E$51,MATCH(AB$1,'Station centroid'!$B$2:$B$51,0))-INDEX('Zone centroid'!$D$2:$D$169,MATCH($A46,'Zone centroid'!$C$2:$C$169,0)))^2+(INDEX('Station centroid'!$F$2:$F$51,MATCH(AB$1,'Station centroid'!$B$2:$B$51,0))-INDEX('Zone centroid'!$E$2:$E$169,MATCH($A46,'Zone centroid'!$C$2:$C$169,0)))^2)</f>
        <v>646896.23460722039</v>
      </c>
      <c r="AC46">
        <f>SQRT((INDEX('Station centroid'!$E$2:$E$51,MATCH(AC$1,'Station centroid'!$B$2:$B$51,0))-INDEX('Zone centroid'!$D$2:$D$169,MATCH($A46,'Zone centroid'!$C$2:$C$169,0)))^2+(INDEX('Station centroid'!$F$2:$F$51,MATCH(AC$1,'Station centroid'!$B$2:$B$51,0))-INDEX('Zone centroid'!$E$2:$E$169,MATCH($A46,'Zone centroid'!$C$2:$C$169,0)))^2)</f>
        <v>48387.830232660759</v>
      </c>
      <c r="AD46">
        <f>SQRT((INDEX('Station centroid'!$E$2:$E$51,MATCH(AD$1,'Station centroid'!$B$2:$B$51,0))-INDEX('Zone centroid'!$D$2:$D$169,MATCH($A46,'Zone centroid'!$C$2:$C$169,0)))^2+(INDEX('Station centroid'!$F$2:$F$51,MATCH(AD$1,'Station centroid'!$B$2:$B$51,0))-INDEX('Zone centroid'!$E$2:$E$169,MATCH($A46,'Zone centroid'!$C$2:$C$169,0)))^2)</f>
        <v>137700.57089795414</v>
      </c>
      <c r="AE46">
        <f>SQRT((INDEX('Station centroid'!$E$2:$E$51,MATCH(AE$1,'Station centroid'!$B$2:$B$51,0))-INDEX('Zone centroid'!$D$2:$D$169,MATCH($A46,'Zone centroid'!$C$2:$C$169,0)))^2+(INDEX('Station centroid'!$F$2:$F$51,MATCH(AE$1,'Station centroid'!$B$2:$B$51,0))-INDEX('Zone centroid'!$E$2:$E$169,MATCH($A46,'Zone centroid'!$C$2:$C$169,0)))^2)</f>
        <v>88886.911500486982</v>
      </c>
      <c r="AF46">
        <f>SQRT((INDEX('Station centroid'!$E$2:$E$51,MATCH(AF$1,'Station centroid'!$B$2:$B$51,0))-INDEX('Zone centroid'!$D$2:$D$169,MATCH($A46,'Zone centroid'!$C$2:$C$169,0)))^2+(INDEX('Station centroid'!$F$2:$F$51,MATCH(AF$1,'Station centroid'!$B$2:$B$51,0))-INDEX('Zone centroid'!$E$2:$E$169,MATCH($A46,'Zone centroid'!$C$2:$C$169,0)))^2)</f>
        <v>86347.976400902975</v>
      </c>
      <c r="AG46">
        <f>SQRT((INDEX('Station centroid'!$E$2:$E$51,MATCH(AG$1,'Station centroid'!$B$2:$B$51,0))-INDEX('Zone centroid'!$D$2:$D$169,MATCH($A46,'Zone centroid'!$C$2:$C$169,0)))^2+(INDEX('Station centroid'!$F$2:$F$51,MATCH(AG$1,'Station centroid'!$B$2:$B$51,0))-INDEX('Zone centroid'!$E$2:$E$169,MATCH($A46,'Zone centroid'!$C$2:$C$169,0)))^2)</f>
        <v>63226.626638495422</v>
      </c>
      <c r="AH46">
        <f>SQRT((INDEX('Station centroid'!$E$2:$E$51,MATCH(AH$1,'Station centroid'!$B$2:$B$51,0))-INDEX('Zone centroid'!$D$2:$D$169,MATCH($A46,'Zone centroid'!$C$2:$C$169,0)))^2+(INDEX('Station centroid'!$F$2:$F$51,MATCH(AH$1,'Station centroid'!$B$2:$B$51,0))-INDEX('Zone centroid'!$E$2:$E$169,MATCH($A46,'Zone centroid'!$C$2:$C$169,0)))^2)</f>
        <v>113243.28760384874</v>
      </c>
      <c r="AI46">
        <f>SQRT((INDEX('Station centroid'!$E$2:$E$51,MATCH(AI$1,'Station centroid'!$B$2:$B$51,0))-INDEX('Zone centroid'!$D$2:$D$169,MATCH($A46,'Zone centroid'!$C$2:$C$169,0)))^2+(INDEX('Station centroid'!$F$2:$F$51,MATCH(AI$1,'Station centroid'!$B$2:$B$51,0))-INDEX('Zone centroid'!$E$2:$E$169,MATCH($A46,'Zone centroid'!$C$2:$C$169,0)))^2)</f>
        <v>67704.606853909834</v>
      </c>
      <c r="AJ46">
        <f>SQRT((INDEX('Station centroid'!$E$2:$E$51,MATCH(AJ$1,'Station centroid'!$B$2:$B$51,0))-INDEX('Zone centroid'!$D$2:$D$169,MATCH($A46,'Zone centroid'!$C$2:$C$169,0)))^2+(INDEX('Station centroid'!$F$2:$F$51,MATCH(AJ$1,'Station centroid'!$B$2:$B$51,0))-INDEX('Zone centroid'!$E$2:$E$169,MATCH($A46,'Zone centroid'!$C$2:$C$169,0)))^2)</f>
        <v>65118.930491125982</v>
      </c>
      <c r="AK46">
        <f>SQRT((INDEX('Station centroid'!$E$2:$E$51,MATCH(AK$1,'Station centroid'!$B$2:$B$51,0))-INDEX('Zone centroid'!$D$2:$D$169,MATCH($A46,'Zone centroid'!$C$2:$C$169,0)))^2+(INDEX('Station centroid'!$F$2:$F$51,MATCH(AK$1,'Station centroid'!$B$2:$B$51,0))-INDEX('Zone centroid'!$E$2:$E$169,MATCH($A46,'Zone centroid'!$C$2:$C$169,0)))^2)</f>
        <v>67439.504073836404</v>
      </c>
      <c r="AL46">
        <f>SQRT((INDEX('Station centroid'!$E$2:$E$51,MATCH(AL$1,'Station centroid'!$B$2:$B$51,0))-INDEX('Zone centroid'!$D$2:$D$169,MATCH($A46,'Zone centroid'!$C$2:$C$169,0)))^2+(INDEX('Station centroid'!$F$2:$F$51,MATCH(AL$1,'Station centroid'!$B$2:$B$51,0))-INDEX('Zone centroid'!$E$2:$E$169,MATCH($A46,'Zone centroid'!$C$2:$C$169,0)))^2)</f>
        <v>30074.396599539596</v>
      </c>
      <c r="AM46">
        <f>SQRT((INDEX('Station centroid'!$E$2:$E$51,MATCH(AM$1,'Station centroid'!$B$2:$B$51,0))-INDEX('Zone centroid'!$D$2:$D$169,MATCH($A46,'Zone centroid'!$C$2:$C$169,0)))^2+(INDEX('Station centroid'!$F$2:$F$51,MATCH(AM$1,'Station centroid'!$B$2:$B$51,0))-INDEX('Zone centroid'!$E$2:$E$169,MATCH($A46,'Zone centroid'!$C$2:$C$169,0)))^2)</f>
        <v>85132.752055833989</v>
      </c>
      <c r="AN46">
        <f>SQRT((INDEX('Station centroid'!$E$2:$E$51,MATCH(AN$1,'Station centroid'!$B$2:$B$51,0))-INDEX('Zone centroid'!$D$2:$D$169,MATCH($A46,'Zone centroid'!$C$2:$C$169,0)))^2+(INDEX('Station centroid'!$F$2:$F$51,MATCH(AN$1,'Station centroid'!$B$2:$B$51,0))-INDEX('Zone centroid'!$E$2:$E$169,MATCH($A46,'Zone centroid'!$C$2:$C$169,0)))^2)</f>
        <v>49672.698036635746</v>
      </c>
      <c r="AO46">
        <f>SQRT((INDEX('Station centroid'!$E$2:$E$51,MATCH(AO$1,'Station centroid'!$B$2:$B$51,0))-INDEX('Zone centroid'!$D$2:$D$169,MATCH($A46,'Zone centroid'!$C$2:$C$169,0)))^2+(INDEX('Station centroid'!$F$2:$F$51,MATCH(AO$1,'Station centroid'!$B$2:$B$51,0))-INDEX('Zone centroid'!$E$2:$E$169,MATCH($A46,'Zone centroid'!$C$2:$C$169,0)))^2)</f>
        <v>47918.41380698033</v>
      </c>
      <c r="AP46">
        <f>SQRT((INDEX('Station centroid'!$E$2:$E$51,MATCH(AP$1,'Station centroid'!$B$2:$B$51,0))-INDEX('Zone centroid'!$D$2:$D$169,MATCH($A46,'Zone centroid'!$C$2:$C$169,0)))^2+(INDEX('Station centroid'!$F$2:$F$51,MATCH(AP$1,'Station centroid'!$B$2:$B$51,0))-INDEX('Zone centroid'!$E$2:$E$169,MATCH($A46,'Zone centroid'!$C$2:$C$169,0)))^2)</f>
        <v>52335.492924615683</v>
      </c>
      <c r="AQ46">
        <f>SQRT((INDEX('Station centroid'!$E$2:$E$51,MATCH(AQ$1,'Station centroid'!$B$2:$B$51,0))-INDEX('Zone centroid'!$D$2:$D$169,MATCH($A46,'Zone centroid'!$C$2:$C$169,0)))^2+(INDEX('Station centroid'!$F$2:$F$51,MATCH(AQ$1,'Station centroid'!$B$2:$B$51,0))-INDEX('Zone centroid'!$E$2:$E$169,MATCH($A46,'Zone centroid'!$C$2:$C$169,0)))^2)</f>
        <v>56374.395324687961</v>
      </c>
      <c r="AR46">
        <f>SQRT((INDEX('Station centroid'!$E$2:$E$51,MATCH(AR$1,'Station centroid'!$B$2:$B$51,0))-INDEX('Zone centroid'!$D$2:$D$169,MATCH($A46,'Zone centroid'!$C$2:$C$169,0)))^2+(INDEX('Station centroid'!$F$2:$F$51,MATCH(AR$1,'Station centroid'!$B$2:$B$51,0))-INDEX('Zone centroid'!$E$2:$E$169,MATCH($A46,'Zone centroid'!$C$2:$C$169,0)))^2)</f>
        <v>35968.630940890696</v>
      </c>
      <c r="AS46">
        <f>SQRT((INDEX('Station centroid'!$E$2:$E$51,MATCH(AS$1,'Station centroid'!$B$2:$B$51,0))-INDEX('Zone centroid'!$D$2:$D$169,MATCH($A46,'Zone centroid'!$C$2:$C$169,0)))^2+(INDEX('Station centroid'!$F$2:$F$51,MATCH(AS$1,'Station centroid'!$B$2:$B$51,0))-INDEX('Zone centroid'!$E$2:$E$169,MATCH($A46,'Zone centroid'!$C$2:$C$169,0)))^2)</f>
        <v>125016.52372770131</v>
      </c>
      <c r="AT46">
        <f>SQRT((INDEX('Station centroid'!$E$2:$E$51,MATCH(AT$1,'Station centroid'!$B$2:$B$51,0))-INDEX('Zone centroid'!$D$2:$D$169,MATCH($A46,'Zone centroid'!$C$2:$C$169,0)))^2+(INDEX('Station centroid'!$F$2:$F$51,MATCH(AT$1,'Station centroid'!$B$2:$B$51,0))-INDEX('Zone centroid'!$E$2:$E$169,MATCH($A46,'Zone centroid'!$C$2:$C$169,0)))^2)</f>
        <v>106666.70302246197</v>
      </c>
      <c r="AU46">
        <f>SQRT((INDEX('Station centroid'!$E$2:$E$51,MATCH(AU$1,'Station centroid'!$B$2:$B$51,0))-INDEX('Zone centroid'!$D$2:$D$169,MATCH($A46,'Zone centroid'!$C$2:$C$169,0)))^2+(INDEX('Station centroid'!$F$2:$F$51,MATCH(AU$1,'Station centroid'!$B$2:$B$51,0))-INDEX('Zone centroid'!$E$2:$E$169,MATCH($A46,'Zone centroid'!$C$2:$C$169,0)))^2)</f>
        <v>131.50381933618087</v>
      </c>
      <c r="AV46">
        <f>SQRT((INDEX('Station centroid'!$E$2:$E$51,MATCH(AV$1,'Station centroid'!$B$2:$B$51,0))-INDEX('Zone centroid'!$D$2:$D$169,MATCH($A46,'Zone centroid'!$C$2:$C$169,0)))^2+(INDEX('Station centroid'!$F$2:$F$51,MATCH(AV$1,'Station centroid'!$B$2:$B$51,0))-INDEX('Zone centroid'!$E$2:$E$169,MATCH($A46,'Zone centroid'!$C$2:$C$169,0)))^2)</f>
        <v>9009.3614198787582</v>
      </c>
      <c r="AW46">
        <f>SQRT((INDEX('Station centroid'!$E$2:$E$51,MATCH(AW$1,'Station centroid'!$B$2:$B$51,0))-INDEX('Zone centroid'!$D$2:$D$169,MATCH($A46,'Zone centroid'!$C$2:$C$169,0)))^2+(INDEX('Station centroid'!$F$2:$F$51,MATCH(AW$1,'Station centroid'!$B$2:$B$51,0))-INDEX('Zone centroid'!$E$2:$E$169,MATCH($A46,'Zone centroid'!$C$2:$C$169,0)))^2)</f>
        <v>16802.764112240562</v>
      </c>
      <c r="AX46">
        <f>SQRT((INDEX('Station centroid'!$E$2:$E$51,MATCH(AX$1,'Station centroid'!$B$2:$B$51,0))-INDEX('Zone centroid'!$D$2:$D$169,MATCH($A46,'Zone centroid'!$C$2:$C$169,0)))^2+(INDEX('Station centroid'!$F$2:$F$51,MATCH(AX$1,'Station centroid'!$B$2:$B$51,0))-INDEX('Zone centroid'!$E$2:$E$169,MATCH($A46,'Zone centroid'!$C$2:$C$169,0)))^2)</f>
        <v>32885.15858294288</v>
      </c>
      <c r="AY46">
        <f>SQRT((INDEX('Station centroid'!$E$2:$E$51,MATCH(AY$1,'Station centroid'!$B$2:$B$51,0))-INDEX('Zone centroid'!$D$2:$D$169,MATCH($A46,'Zone centroid'!$C$2:$C$169,0)))^2+(INDEX('Station centroid'!$F$2:$F$51,MATCH(AY$1,'Station centroid'!$B$2:$B$51,0))-INDEX('Zone centroid'!$E$2:$E$169,MATCH($A46,'Zone centroid'!$C$2:$C$169,0)))^2)</f>
        <v>646896.23460722039</v>
      </c>
    </row>
    <row r="47" spans="1:51" x14ac:dyDescent="0.3">
      <c r="A47">
        <v>571</v>
      </c>
      <c r="B47">
        <f>SQRT((INDEX('Station centroid'!$E$2:$E$51,MATCH(B$1,'Station centroid'!$B$2:$B$51,0))-INDEX('Zone centroid'!$D$2:$D$169,MATCH($A47,'Zone centroid'!$C$2:$C$169,0)))^2+(INDEX('Station centroid'!$F$2:$F$51,MATCH(B$1,'Station centroid'!$B$2:$B$51,0))-INDEX('Zone centroid'!$E$2:$E$169,MATCH($A47,'Zone centroid'!$C$2:$C$169,0)))^2)</f>
        <v>61563.36981430187</v>
      </c>
      <c r="C47">
        <f>SQRT((INDEX('Station centroid'!$E$2:$E$51,MATCH(C$1,'Station centroid'!$B$2:$B$51,0))-INDEX('Zone centroid'!$D$2:$D$169,MATCH($A47,'Zone centroid'!$C$2:$C$169,0)))^2+(INDEX('Station centroid'!$F$2:$F$51,MATCH(C$1,'Station centroid'!$B$2:$B$51,0))-INDEX('Zone centroid'!$E$2:$E$169,MATCH($A47,'Zone centroid'!$C$2:$C$169,0)))^2)</f>
        <v>93018.393959878696</v>
      </c>
      <c r="D47">
        <f>SQRT((INDEX('Station centroid'!$E$2:$E$51,MATCH(D$1,'Station centroid'!$B$2:$B$51,0))-INDEX('Zone centroid'!$D$2:$D$169,MATCH($A47,'Zone centroid'!$C$2:$C$169,0)))^2+(INDEX('Station centroid'!$F$2:$F$51,MATCH(D$1,'Station centroid'!$B$2:$B$51,0))-INDEX('Zone centroid'!$E$2:$E$169,MATCH($A47,'Zone centroid'!$C$2:$C$169,0)))^2)</f>
        <v>142426.05605879315</v>
      </c>
      <c r="E47">
        <f>SQRT((INDEX('Station centroid'!$E$2:$E$51,MATCH(E$1,'Station centroid'!$B$2:$B$51,0))-INDEX('Zone centroid'!$D$2:$D$169,MATCH($A47,'Zone centroid'!$C$2:$C$169,0)))^2+(INDEX('Station centroid'!$F$2:$F$51,MATCH(E$1,'Station centroid'!$B$2:$B$51,0))-INDEX('Zone centroid'!$E$2:$E$169,MATCH($A47,'Zone centroid'!$C$2:$C$169,0)))^2)</f>
        <v>70454.48464093254</v>
      </c>
      <c r="F47">
        <f>SQRT((INDEX('Station centroid'!$E$2:$E$51,MATCH(F$1,'Station centroid'!$B$2:$B$51,0))-INDEX('Zone centroid'!$D$2:$D$169,MATCH($A47,'Zone centroid'!$C$2:$C$169,0)))^2+(INDEX('Station centroid'!$F$2:$F$51,MATCH(F$1,'Station centroid'!$B$2:$B$51,0))-INDEX('Zone centroid'!$E$2:$E$169,MATCH($A47,'Zone centroid'!$C$2:$C$169,0)))^2)</f>
        <v>64101.940552869411</v>
      </c>
      <c r="G47">
        <f>SQRT((INDEX('Station centroid'!$E$2:$E$51,MATCH(G$1,'Station centroid'!$B$2:$B$51,0))-INDEX('Zone centroid'!$D$2:$D$169,MATCH($A47,'Zone centroid'!$C$2:$C$169,0)))^2+(INDEX('Station centroid'!$F$2:$F$51,MATCH(G$1,'Station centroid'!$B$2:$B$51,0))-INDEX('Zone centroid'!$E$2:$E$169,MATCH($A47,'Zone centroid'!$C$2:$C$169,0)))^2)</f>
        <v>648590.84571091505</v>
      </c>
      <c r="H47">
        <f>SQRT((INDEX('Station centroid'!$E$2:$E$51,MATCH(H$1,'Station centroid'!$B$2:$B$51,0))-INDEX('Zone centroid'!$D$2:$D$169,MATCH($A47,'Zone centroid'!$C$2:$C$169,0)))^2+(INDEX('Station centroid'!$F$2:$F$51,MATCH(H$1,'Station centroid'!$B$2:$B$51,0))-INDEX('Zone centroid'!$E$2:$E$169,MATCH($A47,'Zone centroid'!$C$2:$C$169,0)))^2)</f>
        <v>42519.361573349168</v>
      </c>
      <c r="I47">
        <f>SQRT((INDEX('Station centroid'!$E$2:$E$51,MATCH(I$1,'Station centroid'!$B$2:$B$51,0))-INDEX('Zone centroid'!$D$2:$D$169,MATCH($A47,'Zone centroid'!$C$2:$C$169,0)))^2+(INDEX('Station centroid'!$F$2:$F$51,MATCH(I$1,'Station centroid'!$B$2:$B$51,0))-INDEX('Zone centroid'!$E$2:$E$169,MATCH($A47,'Zone centroid'!$C$2:$C$169,0)))^2)</f>
        <v>43829.997650395759</v>
      </c>
      <c r="J47">
        <f>SQRT((INDEX('Station centroid'!$E$2:$E$51,MATCH(J$1,'Station centroid'!$B$2:$B$51,0))-INDEX('Zone centroid'!$D$2:$D$169,MATCH($A47,'Zone centroid'!$C$2:$C$169,0)))^2+(INDEX('Station centroid'!$F$2:$F$51,MATCH(J$1,'Station centroid'!$B$2:$B$51,0))-INDEX('Zone centroid'!$E$2:$E$169,MATCH($A47,'Zone centroid'!$C$2:$C$169,0)))^2)</f>
        <v>648590.84571091505</v>
      </c>
      <c r="K47">
        <f>SQRT((INDEX('Station centroid'!$E$2:$E$51,MATCH(K$1,'Station centroid'!$B$2:$B$51,0))-INDEX('Zone centroid'!$D$2:$D$169,MATCH($A47,'Zone centroid'!$C$2:$C$169,0)))^2+(INDEX('Station centroid'!$F$2:$F$51,MATCH(K$1,'Station centroid'!$B$2:$B$51,0))-INDEX('Zone centroid'!$E$2:$E$169,MATCH($A47,'Zone centroid'!$C$2:$C$169,0)))^2)</f>
        <v>89264.645381829076</v>
      </c>
      <c r="L47">
        <f>SQRT((INDEX('Station centroid'!$E$2:$E$51,MATCH(L$1,'Station centroid'!$B$2:$B$51,0))-INDEX('Zone centroid'!$D$2:$D$169,MATCH($A47,'Zone centroid'!$C$2:$C$169,0)))^2+(INDEX('Station centroid'!$F$2:$F$51,MATCH(L$1,'Station centroid'!$B$2:$B$51,0))-INDEX('Zone centroid'!$E$2:$E$169,MATCH($A47,'Zone centroid'!$C$2:$C$169,0)))^2)</f>
        <v>48906.564326540029</v>
      </c>
      <c r="M47">
        <f>SQRT((INDEX('Station centroid'!$E$2:$E$51,MATCH(M$1,'Station centroid'!$B$2:$B$51,0))-INDEX('Zone centroid'!$D$2:$D$169,MATCH($A47,'Zone centroid'!$C$2:$C$169,0)))^2+(INDEX('Station centroid'!$F$2:$F$51,MATCH(M$1,'Station centroid'!$B$2:$B$51,0))-INDEX('Zone centroid'!$E$2:$E$169,MATCH($A47,'Zone centroid'!$C$2:$C$169,0)))^2)</f>
        <v>51783.136574466036</v>
      </c>
      <c r="N47">
        <f>SQRT((INDEX('Station centroid'!$E$2:$E$51,MATCH(N$1,'Station centroid'!$B$2:$B$51,0))-INDEX('Zone centroid'!$D$2:$D$169,MATCH($A47,'Zone centroid'!$C$2:$C$169,0)))^2+(INDEX('Station centroid'!$F$2:$F$51,MATCH(N$1,'Station centroid'!$B$2:$B$51,0))-INDEX('Zone centroid'!$E$2:$E$169,MATCH($A47,'Zone centroid'!$C$2:$C$169,0)))^2)</f>
        <v>68980.555561056492</v>
      </c>
      <c r="O47">
        <f>SQRT((INDEX('Station centroid'!$E$2:$E$51,MATCH(O$1,'Station centroid'!$B$2:$B$51,0))-INDEX('Zone centroid'!$D$2:$D$169,MATCH($A47,'Zone centroid'!$C$2:$C$169,0)))^2+(INDEX('Station centroid'!$F$2:$F$51,MATCH(O$1,'Station centroid'!$B$2:$B$51,0))-INDEX('Zone centroid'!$E$2:$E$169,MATCH($A47,'Zone centroid'!$C$2:$C$169,0)))^2)</f>
        <v>93002.615984782911</v>
      </c>
      <c r="P47">
        <f>SQRT((INDEX('Station centroid'!$E$2:$E$51,MATCH(P$1,'Station centroid'!$B$2:$B$51,0))-INDEX('Zone centroid'!$D$2:$D$169,MATCH($A47,'Zone centroid'!$C$2:$C$169,0)))^2+(INDEX('Station centroid'!$F$2:$F$51,MATCH(P$1,'Station centroid'!$B$2:$B$51,0))-INDEX('Zone centroid'!$E$2:$E$169,MATCH($A47,'Zone centroid'!$C$2:$C$169,0)))^2)</f>
        <v>95309.973317403666</v>
      </c>
      <c r="Q47">
        <f>SQRT((INDEX('Station centroid'!$E$2:$E$51,MATCH(Q$1,'Station centroid'!$B$2:$B$51,0))-INDEX('Zone centroid'!$D$2:$D$169,MATCH($A47,'Zone centroid'!$C$2:$C$169,0)))^2+(INDEX('Station centroid'!$F$2:$F$51,MATCH(Q$1,'Station centroid'!$B$2:$B$51,0))-INDEX('Zone centroid'!$E$2:$E$169,MATCH($A47,'Zone centroid'!$C$2:$C$169,0)))^2)</f>
        <v>79901.517637054334</v>
      </c>
      <c r="R47">
        <f>SQRT((INDEX('Station centroid'!$E$2:$E$51,MATCH(R$1,'Station centroid'!$B$2:$B$51,0))-INDEX('Zone centroid'!$D$2:$D$169,MATCH($A47,'Zone centroid'!$C$2:$C$169,0)))^2+(INDEX('Station centroid'!$F$2:$F$51,MATCH(R$1,'Station centroid'!$B$2:$B$51,0))-INDEX('Zone centroid'!$E$2:$E$169,MATCH($A47,'Zone centroid'!$C$2:$C$169,0)))^2)</f>
        <v>77034.265219291192</v>
      </c>
      <c r="S47">
        <f>SQRT((INDEX('Station centroid'!$E$2:$E$51,MATCH(S$1,'Station centroid'!$B$2:$B$51,0))-INDEX('Zone centroid'!$D$2:$D$169,MATCH($A47,'Zone centroid'!$C$2:$C$169,0)))^2+(INDEX('Station centroid'!$F$2:$F$51,MATCH(S$1,'Station centroid'!$B$2:$B$51,0))-INDEX('Zone centroid'!$E$2:$E$169,MATCH($A47,'Zone centroid'!$C$2:$C$169,0)))^2)</f>
        <v>73732.222000059162</v>
      </c>
      <c r="T47">
        <f>SQRT((INDEX('Station centroid'!$E$2:$E$51,MATCH(T$1,'Station centroid'!$B$2:$B$51,0))-INDEX('Zone centroid'!$D$2:$D$169,MATCH($A47,'Zone centroid'!$C$2:$C$169,0)))^2+(INDEX('Station centroid'!$F$2:$F$51,MATCH(T$1,'Station centroid'!$B$2:$B$51,0))-INDEX('Zone centroid'!$E$2:$E$169,MATCH($A47,'Zone centroid'!$C$2:$C$169,0)))^2)</f>
        <v>66671.401420366106</v>
      </c>
      <c r="U47">
        <f>SQRT((INDEX('Station centroid'!$E$2:$E$51,MATCH(U$1,'Station centroid'!$B$2:$B$51,0))-INDEX('Zone centroid'!$D$2:$D$169,MATCH($A47,'Zone centroid'!$C$2:$C$169,0)))^2+(INDEX('Station centroid'!$F$2:$F$51,MATCH(U$1,'Station centroid'!$B$2:$B$51,0))-INDEX('Zone centroid'!$E$2:$E$169,MATCH($A47,'Zone centroid'!$C$2:$C$169,0)))^2)</f>
        <v>65124.592795397919</v>
      </c>
      <c r="V47">
        <f>SQRT((INDEX('Station centroid'!$E$2:$E$51,MATCH(V$1,'Station centroid'!$B$2:$B$51,0))-INDEX('Zone centroid'!$D$2:$D$169,MATCH($A47,'Zone centroid'!$C$2:$C$169,0)))^2+(INDEX('Station centroid'!$F$2:$F$51,MATCH(V$1,'Station centroid'!$B$2:$B$51,0))-INDEX('Zone centroid'!$E$2:$E$169,MATCH($A47,'Zone centroid'!$C$2:$C$169,0)))^2)</f>
        <v>61465.86713584463</v>
      </c>
      <c r="W47">
        <f>SQRT((INDEX('Station centroid'!$E$2:$E$51,MATCH(W$1,'Station centroid'!$B$2:$B$51,0))-INDEX('Zone centroid'!$D$2:$D$169,MATCH($A47,'Zone centroid'!$C$2:$C$169,0)))^2+(INDEX('Station centroid'!$F$2:$F$51,MATCH(W$1,'Station centroid'!$B$2:$B$51,0))-INDEX('Zone centroid'!$E$2:$E$169,MATCH($A47,'Zone centroid'!$C$2:$C$169,0)))^2)</f>
        <v>76459.435185201364</v>
      </c>
      <c r="X47">
        <f>SQRT((INDEX('Station centroid'!$E$2:$E$51,MATCH(X$1,'Station centroid'!$B$2:$B$51,0))-INDEX('Zone centroid'!$D$2:$D$169,MATCH($A47,'Zone centroid'!$C$2:$C$169,0)))^2+(INDEX('Station centroid'!$F$2:$F$51,MATCH(X$1,'Station centroid'!$B$2:$B$51,0))-INDEX('Zone centroid'!$E$2:$E$169,MATCH($A47,'Zone centroid'!$C$2:$C$169,0)))^2)</f>
        <v>58696.553738550057</v>
      </c>
      <c r="Y47">
        <f>SQRT((INDEX('Station centroid'!$E$2:$E$51,MATCH(Y$1,'Station centroid'!$B$2:$B$51,0))-INDEX('Zone centroid'!$D$2:$D$169,MATCH($A47,'Zone centroid'!$C$2:$C$169,0)))^2+(INDEX('Station centroid'!$F$2:$F$51,MATCH(Y$1,'Station centroid'!$B$2:$B$51,0))-INDEX('Zone centroid'!$E$2:$E$169,MATCH($A47,'Zone centroid'!$C$2:$C$169,0)))^2)</f>
        <v>56701.340689352372</v>
      </c>
      <c r="Z47">
        <f>SQRT((INDEX('Station centroid'!$E$2:$E$51,MATCH(Z$1,'Station centroid'!$B$2:$B$51,0))-INDEX('Zone centroid'!$D$2:$D$169,MATCH($A47,'Zone centroid'!$C$2:$C$169,0)))^2+(INDEX('Station centroid'!$F$2:$F$51,MATCH(Z$1,'Station centroid'!$B$2:$B$51,0))-INDEX('Zone centroid'!$E$2:$E$169,MATCH($A47,'Zone centroid'!$C$2:$C$169,0)))^2)</f>
        <v>36773.553010147094</v>
      </c>
      <c r="AA47">
        <f>SQRT((INDEX('Station centroid'!$E$2:$E$51,MATCH(AA$1,'Station centroid'!$B$2:$B$51,0))-INDEX('Zone centroid'!$D$2:$D$169,MATCH($A47,'Zone centroid'!$C$2:$C$169,0)))^2+(INDEX('Station centroid'!$F$2:$F$51,MATCH(AA$1,'Station centroid'!$B$2:$B$51,0))-INDEX('Zone centroid'!$E$2:$E$169,MATCH($A47,'Zone centroid'!$C$2:$C$169,0)))^2)</f>
        <v>66003.601539122086</v>
      </c>
      <c r="AB47">
        <f>SQRT((INDEX('Station centroid'!$E$2:$E$51,MATCH(AB$1,'Station centroid'!$B$2:$B$51,0))-INDEX('Zone centroid'!$D$2:$D$169,MATCH($A47,'Zone centroid'!$C$2:$C$169,0)))^2+(INDEX('Station centroid'!$F$2:$F$51,MATCH(AB$1,'Station centroid'!$B$2:$B$51,0))-INDEX('Zone centroid'!$E$2:$E$169,MATCH($A47,'Zone centroid'!$C$2:$C$169,0)))^2)</f>
        <v>648590.84571091505</v>
      </c>
      <c r="AC47">
        <f>SQRT((INDEX('Station centroid'!$E$2:$E$51,MATCH(AC$1,'Station centroid'!$B$2:$B$51,0))-INDEX('Zone centroid'!$D$2:$D$169,MATCH($A47,'Zone centroid'!$C$2:$C$169,0)))^2+(INDEX('Station centroid'!$F$2:$F$51,MATCH(AC$1,'Station centroid'!$B$2:$B$51,0))-INDEX('Zone centroid'!$E$2:$E$169,MATCH($A47,'Zone centroid'!$C$2:$C$169,0)))^2)</f>
        <v>50076.056545866297</v>
      </c>
      <c r="AD47">
        <f>SQRT((INDEX('Station centroid'!$E$2:$E$51,MATCH(AD$1,'Station centroid'!$B$2:$B$51,0))-INDEX('Zone centroid'!$D$2:$D$169,MATCH($A47,'Zone centroid'!$C$2:$C$169,0)))^2+(INDEX('Station centroid'!$F$2:$F$51,MATCH(AD$1,'Station centroid'!$B$2:$B$51,0))-INDEX('Zone centroid'!$E$2:$E$169,MATCH($A47,'Zone centroid'!$C$2:$C$169,0)))^2)</f>
        <v>138821.91532111383</v>
      </c>
      <c r="AE47">
        <f>SQRT((INDEX('Station centroid'!$E$2:$E$51,MATCH(AE$1,'Station centroid'!$B$2:$B$51,0))-INDEX('Zone centroid'!$D$2:$D$169,MATCH($A47,'Zone centroid'!$C$2:$C$169,0)))^2+(INDEX('Station centroid'!$F$2:$F$51,MATCH(AE$1,'Station centroid'!$B$2:$B$51,0))-INDEX('Zone centroid'!$E$2:$E$169,MATCH($A47,'Zone centroid'!$C$2:$C$169,0)))^2)</f>
        <v>87730.666984785916</v>
      </c>
      <c r="AF47">
        <f>SQRT((INDEX('Station centroid'!$E$2:$E$51,MATCH(AF$1,'Station centroid'!$B$2:$B$51,0))-INDEX('Zone centroid'!$D$2:$D$169,MATCH($A47,'Zone centroid'!$C$2:$C$169,0)))^2+(INDEX('Station centroid'!$F$2:$F$51,MATCH(AF$1,'Station centroid'!$B$2:$B$51,0))-INDEX('Zone centroid'!$E$2:$E$169,MATCH($A47,'Zone centroid'!$C$2:$C$169,0)))^2)</f>
        <v>85172.100352937749</v>
      </c>
      <c r="AG47">
        <f>SQRT((INDEX('Station centroid'!$E$2:$E$51,MATCH(AG$1,'Station centroid'!$B$2:$B$51,0))-INDEX('Zone centroid'!$D$2:$D$169,MATCH($A47,'Zone centroid'!$C$2:$C$169,0)))^2+(INDEX('Station centroid'!$F$2:$F$51,MATCH(AG$1,'Station centroid'!$B$2:$B$51,0))-INDEX('Zone centroid'!$E$2:$E$169,MATCH($A47,'Zone centroid'!$C$2:$C$169,0)))^2)</f>
        <v>61570.517844693321</v>
      </c>
      <c r="AH47">
        <f>SQRT((INDEX('Station centroid'!$E$2:$E$51,MATCH(AH$1,'Station centroid'!$B$2:$B$51,0))-INDEX('Zone centroid'!$D$2:$D$169,MATCH($A47,'Zone centroid'!$C$2:$C$169,0)))^2+(INDEX('Station centroid'!$F$2:$F$51,MATCH(AH$1,'Station centroid'!$B$2:$B$51,0))-INDEX('Zone centroid'!$E$2:$E$169,MATCH($A47,'Zone centroid'!$C$2:$C$169,0)))^2)</f>
        <v>114023.89294041842</v>
      </c>
      <c r="AI47">
        <f>SQRT((INDEX('Station centroid'!$E$2:$E$51,MATCH(AI$1,'Station centroid'!$B$2:$B$51,0))-INDEX('Zone centroid'!$D$2:$D$169,MATCH($A47,'Zone centroid'!$C$2:$C$169,0)))^2+(INDEX('Station centroid'!$F$2:$F$51,MATCH(AI$1,'Station centroid'!$B$2:$B$51,0))-INDEX('Zone centroid'!$E$2:$E$169,MATCH($A47,'Zone centroid'!$C$2:$C$169,0)))^2)</f>
        <v>66194.458504035618</v>
      </c>
      <c r="AJ47">
        <f>SQRT((INDEX('Station centroid'!$E$2:$E$51,MATCH(AJ$1,'Station centroid'!$B$2:$B$51,0))-INDEX('Zone centroid'!$D$2:$D$169,MATCH($A47,'Zone centroid'!$C$2:$C$169,0)))^2+(INDEX('Station centroid'!$F$2:$F$51,MATCH(AJ$1,'Station centroid'!$B$2:$B$51,0))-INDEX('Zone centroid'!$E$2:$E$169,MATCH($A47,'Zone centroid'!$C$2:$C$169,0)))^2)</f>
        <v>63507.419668792216</v>
      </c>
      <c r="AK47">
        <f>SQRT((INDEX('Station centroid'!$E$2:$E$51,MATCH(AK$1,'Station centroid'!$B$2:$B$51,0))-INDEX('Zone centroid'!$D$2:$D$169,MATCH($A47,'Zone centroid'!$C$2:$C$169,0)))^2+(INDEX('Station centroid'!$F$2:$F$51,MATCH(AK$1,'Station centroid'!$B$2:$B$51,0))-INDEX('Zone centroid'!$E$2:$E$169,MATCH($A47,'Zone centroid'!$C$2:$C$169,0)))^2)</f>
        <v>66081.60825119949</v>
      </c>
      <c r="AL47">
        <f>SQRT((INDEX('Station centroid'!$E$2:$E$51,MATCH(AL$1,'Station centroid'!$B$2:$B$51,0))-INDEX('Zone centroid'!$D$2:$D$169,MATCH($A47,'Zone centroid'!$C$2:$C$169,0)))^2+(INDEX('Station centroid'!$F$2:$F$51,MATCH(AL$1,'Station centroid'!$B$2:$B$51,0))-INDEX('Zone centroid'!$E$2:$E$169,MATCH($A47,'Zone centroid'!$C$2:$C$169,0)))^2)</f>
        <v>31705.949271807</v>
      </c>
      <c r="AM47">
        <f>SQRT((INDEX('Station centroid'!$E$2:$E$51,MATCH(AM$1,'Station centroid'!$B$2:$B$51,0))-INDEX('Zone centroid'!$D$2:$D$169,MATCH($A47,'Zone centroid'!$C$2:$C$169,0)))^2+(INDEX('Station centroid'!$F$2:$F$51,MATCH(AM$1,'Station centroid'!$B$2:$B$51,0))-INDEX('Zone centroid'!$E$2:$E$169,MATCH($A47,'Zone centroid'!$C$2:$C$169,0)))^2)</f>
        <v>83864.305129179411</v>
      </c>
      <c r="AN47">
        <f>SQRT((INDEX('Station centroid'!$E$2:$E$51,MATCH(AN$1,'Station centroid'!$B$2:$B$51,0))-INDEX('Zone centroid'!$D$2:$D$169,MATCH($A47,'Zone centroid'!$C$2:$C$169,0)))^2+(INDEX('Station centroid'!$F$2:$F$51,MATCH(AN$1,'Station centroid'!$B$2:$B$51,0))-INDEX('Zone centroid'!$E$2:$E$169,MATCH($A47,'Zone centroid'!$C$2:$C$169,0)))^2)</f>
        <v>49073.395077972717</v>
      </c>
      <c r="AO47">
        <f>SQRT((INDEX('Station centroid'!$E$2:$E$51,MATCH(AO$1,'Station centroid'!$B$2:$B$51,0))-INDEX('Zone centroid'!$D$2:$D$169,MATCH($A47,'Zone centroid'!$C$2:$C$169,0)))^2+(INDEX('Station centroid'!$F$2:$F$51,MATCH(AO$1,'Station centroid'!$B$2:$B$51,0))-INDEX('Zone centroid'!$E$2:$E$169,MATCH($A47,'Zone centroid'!$C$2:$C$169,0)))^2)</f>
        <v>47457.310029509703</v>
      </c>
      <c r="AP47">
        <f>SQRT((INDEX('Station centroid'!$E$2:$E$51,MATCH(AP$1,'Station centroid'!$B$2:$B$51,0))-INDEX('Zone centroid'!$D$2:$D$169,MATCH($A47,'Zone centroid'!$C$2:$C$169,0)))^2+(INDEX('Station centroid'!$F$2:$F$51,MATCH(AP$1,'Station centroid'!$B$2:$B$51,0))-INDEX('Zone centroid'!$E$2:$E$169,MATCH($A47,'Zone centroid'!$C$2:$C$169,0)))^2)</f>
        <v>51424.378891363369</v>
      </c>
      <c r="AQ47">
        <f>SQRT((INDEX('Station centroid'!$E$2:$E$51,MATCH(AQ$1,'Station centroid'!$B$2:$B$51,0))-INDEX('Zone centroid'!$D$2:$D$169,MATCH($A47,'Zone centroid'!$C$2:$C$169,0)))^2+(INDEX('Station centroid'!$F$2:$F$51,MATCH(AQ$1,'Station centroid'!$B$2:$B$51,0))-INDEX('Zone centroid'!$E$2:$E$169,MATCH($A47,'Zone centroid'!$C$2:$C$169,0)))^2)</f>
        <v>57559.379552286693</v>
      </c>
      <c r="AR47">
        <f>SQRT((INDEX('Station centroid'!$E$2:$E$51,MATCH(AR$1,'Station centroid'!$B$2:$B$51,0))-INDEX('Zone centroid'!$D$2:$D$169,MATCH($A47,'Zone centroid'!$C$2:$C$169,0)))^2+(INDEX('Station centroid'!$F$2:$F$51,MATCH(AR$1,'Station centroid'!$B$2:$B$51,0))-INDEX('Zone centroid'!$E$2:$E$169,MATCH($A47,'Zone centroid'!$C$2:$C$169,0)))^2)</f>
        <v>36799.14894290355</v>
      </c>
      <c r="AS47">
        <f>SQRT((INDEX('Station centroid'!$E$2:$E$51,MATCH(AS$1,'Station centroid'!$B$2:$B$51,0))-INDEX('Zone centroid'!$D$2:$D$169,MATCH($A47,'Zone centroid'!$C$2:$C$169,0)))^2+(INDEX('Station centroid'!$F$2:$F$51,MATCH(AS$1,'Station centroid'!$B$2:$B$51,0))-INDEX('Zone centroid'!$E$2:$E$169,MATCH($A47,'Zone centroid'!$C$2:$C$169,0)))^2)</f>
        <v>125914.56312023207</v>
      </c>
      <c r="AT47">
        <f>SQRT((INDEX('Station centroid'!$E$2:$E$51,MATCH(AT$1,'Station centroid'!$B$2:$B$51,0))-INDEX('Zone centroid'!$D$2:$D$169,MATCH($A47,'Zone centroid'!$C$2:$C$169,0)))^2+(INDEX('Station centroid'!$F$2:$F$51,MATCH(AT$1,'Station centroid'!$B$2:$B$51,0))-INDEX('Zone centroid'!$E$2:$E$169,MATCH($A47,'Zone centroid'!$C$2:$C$169,0)))^2)</f>
        <v>107273.32444928748</v>
      </c>
      <c r="AU47">
        <f>SQRT((INDEX('Station centroid'!$E$2:$E$51,MATCH(AU$1,'Station centroid'!$B$2:$B$51,0))-INDEX('Zone centroid'!$D$2:$D$169,MATCH($A47,'Zone centroid'!$C$2:$C$169,0)))^2+(INDEX('Station centroid'!$F$2:$F$51,MATCH(AU$1,'Station centroid'!$B$2:$B$51,0))-INDEX('Zone centroid'!$E$2:$E$169,MATCH($A47,'Zone centroid'!$C$2:$C$169,0)))^2)</f>
        <v>1567.2557974051253</v>
      </c>
      <c r="AV47">
        <f>SQRT((INDEX('Station centroid'!$E$2:$E$51,MATCH(AV$1,'Station centroid'!$B$2:$B$51,0))-INDEX('Zone centroid'!$D$2:$D$169,MATCH($A47,'Zone centroid'!$C$2:$C$169,0)))^2+(INDEX('Station centroid'!$F$2:$F$51,MATCH(AV$1,'Station centroid'!$B$2:$B$51,0))-INDEX('Zone centroid'!$E$2:$E$169,MATCH($A47,'Zone centroid'!$C$2:$C$169,0)))^2)</f>
        <v>10128.576260955913</v>
      </c>
      <c r="AW47">
        <f>SQRT((INDEX('Station centroid'!$E$2:$E$51,MATCH(AW$1,'Station centroid'!$B$2:$B$51,0))-INDEX('Zone centroid'!$D$2:$D$169,MATCH($A47,'Zone centroid'!$C$2:$C$169,0)))^2+(INDEX('Station centroid'!$F$2:$F$51,MATCH(AW$1,'Station centroid'!$B$2:$B$51,0))-INDEX('Zone centroid'!$E$2:$E$169,MATCH($A47,'Zone centroid'!$C$2:$C$169,0)))^2)</f>
        <v>17891.536133367623</v>
      </c>
      <c r="AX47">
        <f>SQRT((INDEX('Station centroid'!$E$2:$E$51,MATCH(AX$1,'Station centroid'!$B$2:$B$51,0))-INDEX('Zone centroid'!$D$2:$D$169,MATCH($A47,'Zone centroid'!$C$2:$C$169,0)))^2+(INDEX('Station centroid'!$F$2:$F$51,MATCH(AX$1,'Station centroid'!$B$2:$B$51,0))-INDEX('Zone centroid'!$E$2:$E$169,MATCH($A47,'Zone centroid'!$C$2:$C$169,0)))^2)</f>
        <v>33989.357188174385</v>
      </c>
      <c r="AY47">
        <f>SQRT((INDEX('Station centroid'!$E$2:$E$51,MATCH(AY$1,'Station centroid'!$B$2:$B$51,0))-INDEX('Zone centroid'!$D$2:$D$169,MATCH($A47,'Zone centroid'!$C$2:$C$169,0)))^2+(INDEX('Station centroid'!$F$2:$F$51,MATCH(AY$1,'Station centroid'!$B$2:$B$51,0))-INDEX('Zone centroid'!$E$2:$E$169,MATCH($A47,'Zone centroid'!$C$2:$C$169,0)))^2)</f>
        <v>648590.84571091505</v>
      </c>
    </row>
    <row r="48" spans="1:51" x14ac:dyDescent="0.3">
      <c r="A48">
        <v>572</v>
      </c>
      <c r="B48">
        <f>SQRT((INDEX('Station centroid'!$E$2:$E$51,MATCH(B$1,'Station centroid'!$B$2:$B$51,0))-INDEX('Zone centroid'!$D$2:$D$169,MATCH($A48,'Zone centroid'!$C$2:$C$169,0)))^2+(INDEX('Station centroid'!$F$2:$F$51,MATCH(B$1,'Station centroid'!$B$2:$B$51,0))-INDEX('Zone centroid'!$E$2:$E$169,MATCH($A48,'Zone centroid'!$C$2:$C$169,0)))^2)</f>
        <v>60458.10855205854</v>
      </c>
      <c r="C48">
        <f>SQRT((INDEX('Station centroid'!$E$2:$E$51,MATCH(C$1,'Station centroid'!$B$2:$B$51,0))-INDEX('Zone centroid'!$D$2:$D$169,MATCH($A48,'Zone centroid'!$C$2:$C$169,0)))^2+(INDEX('Station centroid'!$F$2:$F$51,MATCH(C$1,'Station centroid'!$B$2:$B$51,0))-INDEX('Zone centroid'!$E$2:$E$169,MATCH($A48,'Zone centroid'!$C$2:$C$169,0)))^2)</f>
        <v>92201.752199376337</v>
      </c>
      <c r="D48">
        <f>SQRT((INDEX('Station centroid'!$E$2:$E$51,MATCH(D$1,'Station centroid'!$B$2:$B$51,0))-INDEX('Zone centroid'!$D$2:$D$169,MATCH($A48,'Zone centroid'!$C$2:$C$169,0)))^2+(INDEX('Station centroid'!$F$2:$F$51,MATCH(D$1,'Station centroid'!$B$2:$B$51,0))-INDEX('Zone centroid'!$E$2:$E$169,MATCH($A48,'Zone centroid'!$C$2:$C$169,0)))^2)</f>
        <v>142401.89212177799</v>
      </c>
      <c r="E48">
        <f>SQRT((INDEX('Station centroid'!$E$2:$E$51,MATCH(E$1,'Station centroid'!$B$2:$B$51,0))-INDEX('Zone centroid'!$D$2:$D$169,MATCH($A48,'Zone centroid'!$C$2:$C$169,0)))^2+(INDEX('Station centroid'!$F$2:$F$51,MATCH(E$1,'Station centroid'!$B$2:$B$51,0))-INDEX('Zone centroid'!$E$2:$E$169,MATCH($A48,'Zone centroid'!$C$2:$C$169,0)))^2)</f>
        <v>69350.290816833643</v>
      </c>
      <c r="F48">
        <f>SQRT((INDEX('Station centroid'!$E$2:$E$51,MATCH(F$1,'Station centroid'!$B$2:$B$51,0))-INDEX('Zone centroid'!$D$2:$D$169,MATCH($A48,'Zone centroid'!$C$2:$C$169,0)))^2+(INDEX('Station centroid'!$F$2:$F$51,MATCH(F$1,'Station centroid'!$B$2:$B$51,0))-INDEX('Zone centroid'!$E$2:$E$169,MATCH($A48,'Zone centroid'!$C$2:$C$169,0)))^2)</f>
        <v>63111.715081778631</v>
      </c>
      <c r="G48">
        <f>SQRT((INDEX('Station centroid'!$E$2:$E$51,MATCH(G$1,'Station centroid'!$B$2:$B$51,0))-INDEX('Zone centroid'!$D$2:$D$169,MATCH($A48,'Zone centroid'!$C$2:$C$169,0)))^2+(INDEX('Station centroid'!$F$2:$F$51,MATCH(G$1,'Station centroid'!$B$2:$B$51,0))-INDEX('Zone centroid'!$E$2:$E$169,MATCH($A48,'Zone centroid'!$C$2:$C$169,0)))^2)</f>
        <v>649394.01096714777</v>
      </c>
      <c r="H48">
        <f>SQRT((INDEX('Station centroid'!$E$2:$E$51,MATCH(H$1,'Station centroid'!$B$2:$B$51,0))-INDEX('Zone centroid'!$D$2:$D$169,MATCH($A48,'Zone centroid'!$C$2:$C$169,0)))^2+(INDEX('Station centroid'!$F$2:$F$51,MATCH(H$1,'Station centroid'!$B$2:$B$51,0))-INDEX('Zone centroid'!$E$2:$E$169,MATCH($A48,'Zone centroid'!$C$2:$C$169,0)))^2)</f>
        <v>42510.890538369124</v>
      </c>
      <c r="I48">
        <f>SQRT((INDEX('Station centroid'!$E$2:$E$51,MATCH(I$1,'Station centroid'!$B$2:$B$51,0))-INDEX('Zone centroid'!$D$2:$D$169,MATCH($A48,'Zone centroid'!$C$2:$C$169,0)))^2+(INDEX('Station centroid'!$F$2:$F$51,MATCH(I$1,'Station centroid'!$B$2:$B$51,0))-INDEX('Zone centroid'!$E$2:$E$169,MATCH($A48,'Zone centroid'!$C$2:$C$169,0)))^2)</f>
        <v>43045.742874687363</v>
      </c>
      <c r="J48">
        <f>SQRT((INDEX('Station centroid'!$E$2:$E$51,MATCH(J$1,'Station centroid'!$B$2:$B$51,0))-INDEX('Zone centroid'!$D$2:$D$169,MATCH($A48,'Zone centroid'!$C$2:$C$169,0)))^2+(INDEX('Station centroid'!$F$2:$F$51,MATCH(J$1,'Station centroid'!$B$2:$B$51,0))-INDEX('Zone centroid'!$E$2:$E$169,MATCH($A48,'Zone centroid'!$C$2:$C$169,0)))^2)</f>
        <v>649394.01096714777</v>
      </c>
      <c r="K48">
        <f>SQRT((INDEX('Station centroid'!$E$2:$E$51,MATCH(K$1,'Station centroid'!$B$2:$B$51,0))-INDEX('Zone centroid'!$D$2:$D$169,MATCH($A48,'Zone centroid'!$C$2:$C$169,0)))^2+(INDEX('Station centroid'!$F$2:$F$51,MATCH(K$1,'Station centroid'!$B$2:$B$51,0))-INDEX('Zone centroid'!$E$2:$E$169,MATCH($A48,'Zone centroid'!$C$2:$C$169,0)))^2)</f>
        <v>88163.943791913582</v>
      </c>
      <c r="L48">
        <f>SQRT((INDEX('Station centroid'!$E$2:$E$51,MATCH(L$1,'Station centroid'!$B$2:$B$51,0))-INDEX('Zone centroid'!$D$2:$D$169,MATCH($A48,'Zone centroid'!$C$2:$C$169,0)))^2+(INDEX('Station centroid'!$F$2:$F$51,MATCH(L$1,'Station centroid'!$B$2:$B$51,0))-INDEX('Zone centroid'!$E$2:$E$169,MATCH($A48,'Zone centroid'!$C$2:$C$169,0)))^2)</f>
        <v>47857.296626387062</v>
      </c>
      <c r="M48">
        <f>SQRT((INDEX('Station centroid'!$E$2:$E$51,MATCH(M$1,'Station centroid'!$B$2:$B$51,0))-INDEX('Zone centroid'!$D$2:$D$169,MATCH($A48,'Zone centroid'!$C$2:$C$169,0)))^2+(INDEX('Station centroid'!$F$2:$F$51,MATCH(M$1,'Station centroid'!$B$2:$B$51,0))-INDEX('Zone centroid'!$E$2:$E$169,MATCH($A48,'Zone centroid'!$C$2:$C$169,0)))^2)</f>
        <v>50690.57292327442</v>
      </c>
      <c r="N48">
        <f>SQRT((INDEX('Station centroid'!$E$2:$E$51,MATCH(N$1,'Station centroid'!$B$2:$B$51,0))-INDEX('Zone centroid'!$D$2:$D$169,MATCH($A48,'Zone centroid'!$C$2:$C$169,0)))^2+(INDEX('Station centroid'!$F$2:$F$51,MATCH(N$1,'Station centroid'!$B$2:$B$51,0))-INDEX('Zone centroid'!$E$2:$E$169,MATCH($A48,'Zone centroid'!$C$2:$C$169,0)))^2)</f>
        <v>67876.465077609944</v>
      </c>
      <c r="O48">
        <f>SQRT((INDEX('Station centroid'!$E$2:$E$51,MATCH(O$1,'Station centroid'!$B$2:$B$51,0))-INDEX('Zone centroid'!$D$2:$D$169,MATCH($A48,'Zone centroid'!$C$2:$C$169,0)))^2+(INDEX('Station centroid'!$F$2:$F$51,MATCH(O$1,'Station centroid'!$B$2:$B$51,0))-INDEX('Zone centroid'!$E$2:$E$169,MATCH($A48,'Zone centroid'!$C$2:$C$169,0)))^2)</f>
        <v>91898.80471982756</v>
      </c>
      <c r="P48">
        <f>SQRT((INDEX('Station centroid'!$E$2:$E$51,MATCH(P$1,'Station centroid'!$B$2:$B$51,0))-INDEX('Zone centroid'!$D$2:$D$169,MATCH($A48,'Zone centroid'!$C$2:$C$169,0)))^2+(INDEX('Station centroid'!$F$2:$F$51,MATCH(P$1,'Station centroid'!$B$2:$B$51,0))-INDEX('Zone centroid'!$E$2:$E$169,MATCH($A48,'Zone centroid'!$C$2:$C$169,0)))^2)</f>
        <v>94205.846576336233</v>
      </c>
      <c r="Q48">
        <f>SQRT((INDEX('Station centroid'!$E$2:$E$51,MATCH(Q$1,'Station centroid'!$B$2:$B$51,0))-INDEX('Zone centroid'!$D$2:$D$169,MATCH($A48,'Zone centroid'!$C$2:$C$169,0)))^2+(INDEX('Station centroid'!$F$2:$F$51,MATCH(Q$1,'Station centroid'!$B$2:$B$51,0))-INDEX('Zone centroid'!$E$2:$E$169,MATCH($A48,'Zone centroid'!$C$2:$C$169,0)))^2)</f>
        <v>78795.562656437105</v>
      </c>
      <c r="R48">
        <f>SQRT((INDEX('Station centroid'!$E$2:$E$51,MATCH(R$1,'Station centroid'!$B$2:$B$51,0))-INDEX('Zone centroid'!$D$2:$D$169,MATCH($A48,'Zone centroid'!$C$2:$C$169,0)))^2+(INDEX('Station centroid'!$F$2:$F$51,MATCH(R$1,'Station centroid'!$B$2:$B$51,0))-INDEX('Zone centroid'!$E$2:$E$169,MATCH($A48,'Zone centroid'!$C$2:$C$169,0)))^2)</f>
        <v>75933.791084049633</v>
      </c>
      <c r="S48">
        <f>SQRT((INDEX('Station centroid'!$E$2:$E$51,MATCH(S$1,'Station centroid'!$B$2:$B$51,0))-INDEX('Zone centroid'!$D$2:$D$169,MATCH($A48,'Zone centroid'!$C$2:$C$169,0)))^2+(INDEX('Station centroid'!$F$2:$F$51,MATCH(S$1,'Station centroid'!$B$2:$B$51,0))-INDEX('Zone centroid'!$E$2:$E$169,MATCH($A48,'Zone centroid'!$C$2:$C$169,0)))^2)</f>
        <v>72629.077160776375</v>
      </c>
      <c r="T48">
        <f>SQRT((INDEX('Station centroid'!$E$2:$E$51,MATCH(T$1,'Station centroid'!$B$2:$B$51,0))-INDEX('Zone centroid'!$D$2:$D$169,MATCH($A48,'Zone centroid'!$C$2:$C$169,0)))^2+(INDEX('Station centroid'!$F$2:$F$51,MATCH(T$1,'Station centroid'!$B$2:$B$51,0))-INDEX('Zone centroid'!$E$2:$E$169,MATCH($A48,'Zone centroid'!$C$2:$C$169,0)))^2)</f>
        <v>65589.042894645099</v>
      </c>
      <c r="U48">
        <f>SQRT((INDEX('Station centroid'!$E$2:$E$51,MATCH(U$1,'Station centroid'!$B$2:$B$51,0))-INDEX('Zone centroid'!$D$2:$D$169,MATCH($A48,'Zone centroid'!$C$2:$C$169,0)))^2+(INDEX('Station centroid'!$F$2:$F$51,MATCH(U$1,'Station centroid'!$B$2:$B$51,0))-INDEX('Zone centroid'!$E$2:$E$169,MATCH($A48,'Zone centroid'!$C$2:$C$169,0)))^2)</f>
        <v>64097.65128712904</v>
      </c>
      <c r="V48">
        <f>SQRT((INDEX('Station centroid'!$E$2:$E$51,MATCH(V$1,'Station centroid'!$B$2:$B$51,0))-INDEX('Zone centroid'!$D$2:$D$169,MATCH($A48,'Zone centroid'!$C$2:$C$169,0)))^2+(INDEX('Station centroid'!$F$2:$F$51,MATCH(V$1,'Station centroid'!$B$2:$B$51,0))-INDEX('Zone centroid'!$E$2:$E$169,MATCH($A48,'Zone centroid'!$C$2:$C$169,0)))^2)</f>
        <v>60551.299885975241</v>
      </c>
      <c r="W48">
        <f>SQRT((INDEX('Station centroid'!$E$2:$E$51,MATCH(W$1,'Station centroid'!$B$2:$B$51,0))-INDEX('Zone centroid'!$D$2:$D$169,MATCH($A48,'Zone centroid'!$C$2:$C$169,0)))^2+(INDEX('Station centroid'!$F$2:$F$51,MATCH(W$1,'Station centroid'!$B$2:$B$51,0))-INDEX('Zone centroid'!$E$2:$E$169,MATCH($A48,'Zone centroid'!$C$2:$C$169,0)))^2)</f>
        <v>75353.572418300173</v>
      </c>
      <c r="X48">
        <f>SQRT((INDEX('Station centroid'!$E$2:$E$51,MATCH(X$1,'Station centroid'!$B$2:$B$51,0))-INDEX('Zone centroid'!$D$2:$D$169,MATCH($A48,'Zone centroid'!$C$2:$C$169,0)))^2+(INDEX('Station centroid'!$F$2:$F$51,MATCH(X$1,'Station centroid'!$B$2:$B$51,0))-INDEX('Zone centroid'!$E$2:$E$169,MATCH($A48,'Zone centroid'!$C$2:$C$169,0)))^2)</f>
        <v>57798.680719394404</v>
      </c>
      <c r="Y48">
        <f>SQRT((INDEX('Station centroid'!$E$2:$E$51,MATCH(Y$1,'Station centroid'!$B$2:$B$51,0))-INDEX('Zone centroid'!$D$2:$D$169,MATCH($A48,'Zone centroid'!$C$2:$C$169,0)))^2+(INDEX('Station centroid'!$F$2:$F$51,MATCH(Y$1,'Station centroid'!$B$2:$B$51,0))-INDEX('Zone centroid'!$E$2:$E$169,MATCH($A48,'Zone centroid'!$C$2:$C$169,0)))^2)</f>
        <v>55819.677330937753</v>
      </c>
      <c r="Z48">
        <f>SQRT((INDEX('Station centroid'!$E$2:$E$51,MATCH(Z$1,'Station centroid'!$B$2:$B$51,0))-INDEX('Zone centroid'!$D$2:$D$169,MATCH($A48,'Zone centroid'!$C$2:$C$169,0)))^2+(INDEX('Station centroid'!$F$2:$F$51,MATCH(Z$1,'Station centroid'!$B$2:$B$51,0))-INDEX('Zone centroid'!$E$2:$E$169,MATCH($A48,'Zone centroid'!$C$2:$C$169,0)))^2)</f>
        <v>36110.554172846729</v>
      </c>
      <c r="AA48">
        <f>SQRT((INDEX('Station centroid'!$E$2:$E$51,MATCH(AA$1,'Station centroid'!$B$2:$B$51,0))-INDEX('Zone centroid'!$D$2:$D$169,MATCH($A48,'Zone centroid'!$C$2:$C$169,0)))^2+(INDEX('Station centroid'!$F$2:$F$51,MATCH(AA$1,'Station centroid'!$B$2:$B$51,0))-INDEX('Zone centroid'!$E$2:$E$169,MATCH($A48,'Zone centroid'!$C$2:$C$169,0)))^2)</f>
        <v>66042.05196611624</v>
      </c>
      <c r="AB48">
        <f>SQRT((INDEX('Station centroid'!$E$2:$E$51,MATCH(AB$1,'Station centroid'!$B$2:$B$51,0))-INDEX('Zone centroid'!$D$2:$D$169,MATCH($A48,'Zone centroid'!$C$2:$C$169,0)))^2+(INDEX('Station centroid'!$F$2:$F$51,MATCH(AB$1,'Station centroid'!$B$2:$B$51,0))-INDEX('Zone centroid'!$E$2:$E$169,MATCH($A48,'Zone centroid'!$C$2:$C$169,0)))^2)</f>
        <v>649394.01096714777</v>
      </c>
      <c r="AC48">
        <f>SQRT((INDEX('Station centroid'!$E$2:$E$51,MATCH(AC$1,'Station centroid'!$B$2:$B$51,0))-INDEX('Zone centroid'!$D$2:$D$169,MATCH($A48,'Zone centroid'!$C$2:$C$169,0)))^2+(INDEX('Station centroid'!$F$2:$F$51,MATCH(AC$1,'Station centroid'!$B$2:$B$51,0))-INDEX('Zone centroid'!$E$2:$E$169,MATCH($A48,'Zone centroid'!$C$2:$C$169,0)))^2)</f>
        <v>50928.98735989946</v>
      </c>
      <c r="AD48">
        <f>SQRT((INDEX('Station centroid'!$E$2:$E$51,MATCH(AD$1,'Station centroid'!$B$2:$B$51,0))-INDEX('Zone centroid'!$D$2:$D$169,MATCH($A48,'Zone centroid'!$C$2:$C$169,0)))^2+(INDEX('Station centroid'!$F$2:$F$51,MATCH(AD$1,'Station centroid'!$B$2:$B$51,0))-INDEX('Zone centroid'!$E$2:$E$169,MATCH($A48,'Zone centroid'!$C$2:$C$169,0)))^2)</f>
        <v>138760.56717317965</v>
      </c>
      <c r="AE48">
        <f>SQRT((INDEX('Station centroid'!$E$2:$E$51,MATCH(AE$1,'Station centroid'!$B$2:$B$51,0))-INDEX('Zone centroid'!$D$2:$D$169,MATCH($A48,'Zone centroid'!$C$2:$C$169,0)))^2+(INDEX('Station centroid'!$F$2:$F$51,MATCH(AE$1,'Station centroid'!$B$2:$B$51,0))-INDEX('Zone centroid'!$E$2:$E$169,MATCH($A48,'Zone centroid'!$C$2:$C$169,0)))^2)</f>
        <v>86625.613768881347</v>
      </c>
      <c r="AF48">
        <f>SQRT((INDEX('Station centroid'!$E$2:$E$51,MATCH(AF$1,'Station centroid'!$B$2:$B$51,0))-INDEX('Zone centroid'!$D$2:$D$169,MATCH($A48,'Zone centroid'!$C$2:$C$169,0)))^2+(INDEX('Station centroid'!$F$2:$F$51,MATCH(AF$1,'Station centroid'!$B$2:$B$51,0))-INDEX('Zone centroid'!$E$2:$E$169,MATCH($A48,'Zone centroid'!$C$2:$C$169,0)))^2)</f>
        <v>84066.469248392357</v>
      </c>
      <c r="AG48">
        <f>SQRT((INDEX('Station centroid'!$E$2:$E$51,MATCH(AG$1,'Station centroid'!$B$2:$B$51,0))-INDEX('Zone centroid'!$D$2:$D$169,MATCH($A48,'Zone centroid'!$C$2:$C$169,0)))^2+(INDEX('Station centroid'!$F$2:$F$51,MATCH(AG$1,'Station centroid'!$B$2:$B$51,0))-INDEX('Zone centroid'!$E$2:$E$169,MATCH($A48,'Zone centroid'!$C$2:$C$169,0)))^2)</f>
        <v>60641.417871482023</v>
      </c>
      <c r="AH48">
        <f>SQRT((INDEX('Station centroid'!$E$2:$E$51,MATCH(AH$1,'Station centroid'!$B$2:$B$51,0))-INDEX('Zone centroid'!$D$2:$D$169,MATCH($A48,'Zone centroid'!$C$2:$C$169,0)))^2+(INDEX('Station centroid'!$F$2:$F$51,MATCH(AH$1,'Station centroid'!$B$2:$B$51,0))-INDEX('Zone centroid'!$E$2:$E$169,MATCH($A48,'Zone centroid'!$C$2:$C$169,0)))^2)</f>
        <v>113700.17159251784</v>
      </c>
      <c r="AI48">
        <f>SQRT((INDEX('Station centroid'!$E$2:$E$51,MATCH(AI$1,'Station centroid'!$B$2:$B$51,0))-INDEX('Zone centroid'!$D$2:$D$169,MATCH($A48,'Zone centroid'!$C$2:$C$169,0)))^2+(INDEX('Station centroid'!$F$2:$F$51,MATCH(AI$1,'Station centroid'!$B$2:$B$51,0))-INDEX('Zone centroid'!$E$2:$E$169,MATCH($A48,'Zone centroid'!$C$2:$C$169,0)))^2)</f>
        <v>65141.844037780313</v>
      </c>
      <c r="AJ48">
        <f>SQRT((INDEX('Station centroid'!$E$2:$E$51,MATCH(AJ$1,'Station centroid'!$B$2:$B$51,0))-INDEX('Zone centroid'!$D$2:$D$169,MATCH($A48,'Zone centroid'!$C$2:$C$169,0)))^2+(INDEX('Station centroid'!$F$2:$F$51,MATCH(AJ$1,'Station centroid'!$B$2:$B$51,0))-INDEX('Zone centroid'!$E$2:$E$169,MATCH($A48,'Zone centroid'!$C$2:$C$169,0)))^2)</f>
        <v>62521.857744856694</v>
      </c>
      <c r="AK48">
        <f>SQRT((INDEX('Station centroid'!$E$2:$E$51,MATCH(AK$1,'Station centroid'!$B$2:$B$51,0))-INDEX('Zone centroid'!$D$2:$D$169,MATCH($A48,'Zone centroid'!$C$2:$C$169,0)))^2+(INDEX('Station centroid'!$F$2:$F$51,MATCH(AK$1,'Station centroid'!$B$2:$B$51,0))-INDEX('Zone centroid'!$E$2:$E$169,MATCH($A48,'Zone centroid'!$C$2:$C$169,0)))^2)</f>
        <v>64986.22314294774</v>
      </c>
      <c r="AL48">
        <f>SQRT((INDEX('Station centroid'!$E$2:$E$51,MATCH(AL$1,'Station centroid'!$B$2:$B$51,0))-INDEX('Zone centroid'!$D$2:$D$169,MATCH($A48,'Zone centroid'!$C$2:$C$169,0)))^2+(INDEX('Station centroid'!$F$2:$F$51,MATCH(AL$1,'Station centroid'!$B$2:$B$51,0))-INDEX('Zone centroid'!$E$2:$E$169,MATCH($A48,'Zone centroid'!$C$2:$C$169,0)))^2)</f>
        <v>32266.234806472206</v>
      </c>
      <c r="AM48">
        <f>SQRT((INDEX('Station centroid'!$E$2:$E$51,MATCH(AM$1,'Station centroid'!$B$2:$B$51,0))-INDEX('Zone centroid'!$D$2:$D$169,MATCH($A48,'Zone centroid'!$C$2:$C$169,0)))^2+(INDEX('Station centroid'!$F$2:$F$51,MATCH(AM$1,'Station centroid'!$B$2:$B$51,0))-INDEX('Zone centroid'!$E$2:$E$169,MATCH($A48,'Zone centroid'!$C$2:$C$169,0)))^2)</f>
        <v>82760.010893668368</v>
      </c>
      <c r="AN48">
        <f>SQRT((INDEX('Station centroid'!$E$2:$E$51,MATCH(AN$1,'Station centroid'!$B$2:$B$51,0))-INDEX('Zone centroid'!$D$2:$D$169,MATCH($A48,'Zone centroid'!$C$2:$C$169,0)))^2+(INDEX('Station centroid'!$F$2:$F$51,MATCH(AN$1,'Station centroid'!$B$2:$B$51,0))-INDEX('Zone centroid'!$E$2:$E$169,MATCH($A48,'Zone centroid'!$C$2:$C$169,0)))^2)</f>
        <v>48074.483943967585</v>
      </c>
      <c r="AO48">
        <f>SQRT((INDEX('Station centroid'!$E$2:$E$51,MATCH(AO$1,'Station centroid'!$B$2:$B$51,0))-INDEX('Zone centroid'!$D$2:$D$169,MATCH($A48,'Zone centroid'!$C$2:$C$169,0)))^2+(INDEX('Station centroid'!$F$2:$F$51,MATCH(AO$1,'Station centroid'!$B$2:$B$51,0))-INDEX('Zone centroid'!$E$2:$E$169,MATCH($A48,'Zone centroid'!$C$2:$C$169,0)))^2)</f>
        <v>46503.969459789158</v>
      </c>
      <c r="AP48">
        <f>SQRT((INDEX('Station centroid'!$E$2:$E$51,MATCH(AP$1,'Station centroid'!$B$2:$B$51,0))-INDEX('Zone centroid'!$D$2:$D$169,MATCH($A48,'Zone centroid'!$C$2:$C$169,0)))^2+(INDEX('Station centroid'!$F$2:$F$51,MATCH(AP$1,'Station centroid'!$B$2:$B$51,0))-INDEX('Zone centroid'!$E$2:$E$169,MATCH($A48,'Zone centroid'!$C$2:$C$169,0)))^2)</f>
        <v>50348.27324707868</v>
      </c>
      <c r="AQ48">
        <f>SQRT((INDEX('Station centroid'!$E$2:$E$51,MATCH(AQ$1,'Station centroid'!$B$2:$B$51,0))-INDEX('Zone centroid'!$D$2:$D$169,MATCH($A48,'Zone centroid'!$C$2:$C$169,0)))^2+(INDEX('Station centroid'!$F$2:$F$51,MATCH(AQ$1,'Station centroid'!$B$2:$B$51,0))-INDEX('Zone centroid'!$E$2:$E$169,MATCH($A48,'Zone centroid'!$C$2:$C$169,0)))^2)</f>
        <v>57567.52021273975</v>
      </c>
      <c r="AR48">
        <f>SQRT((INDEX('Station centroid'!$E$2:$E$51,MATCH(AR$1,'Station centroid'!$B$2:$B$51,0))-INDEX('Zone centroid'!$D$2:$D$169,MATCH($A48,'Zone centroid'!$C$2:$C$169,0)))^2+(INDEX('Station centroid'!$F$2:$F$51,MATCH(AR$1,'Station centroid'!$B$2:$B$51,0))-INDEX('Zone centroid'!$E$2:$E$169,MATCH($A48,'Zone centroid'!$C$2:$C$169,0)))^2)</f>
        <v>36536.23535563016</v>
      </c>
      <c r="AS48">
        <f>SQRT((INDEX('Station centroid'!$E$2:$E$51,MATCH(AS$1,'Station centroid'!$B$2:$B$51,0))-INDEX('Zone centroid'!$D$2:$D$169,MATCH($A48,'Zone centroid'!$C$2:$C$169,0)))^2+(INDEX('Station centroid'!$F$2:$F$51,MATCH(AS$1,'Station centroid'!$B$2:$B$51,0))-INDEX('Zone centroid'!$E$2:$E$169,MATCH($A48,'Zone centroid'!$C$2:$C$169,0)))^2)</f>
        <v>125674.80012953632</v>
      </c>
      <c r="AT48">
        <f>SQRT((INDEX('Station centroid'!$E$2:$E$51,MATCH(AT$1,'Station centroid'!$B$2:$B$51,0))-INDEX('Zone centroid'!$D$2:$D$169,MATCH($A48,'Zone centroid'!$C$2:$C$169,0)))^2+(INDEX('Station centroid'!$F$2:$F$51,MATCH(AT$1,'Station centroid'!$B$2:$B$51,0))-INDEX('Zone centroid'!$E$2:$E$169,MATCH($A48,'Zone centroid'!$C$2:$C$169,0)))^2)</f>
        <v>106833.74491199912</v>
      </c>
      <c r="AU48">
        <f>SQRT((INDEX('Station centroid'!$E$2:$E$51,MATCH(AU$1,'Station centroid'!$B$2:$B$51,0))-INDEX('Zone centroid'!$D$2:$D$169,MATCH($A48,'Zone centroid'!$C$2:$C$169,0)))^2+(INDEX('Station centroid'!$F$2:$F$51,MATCH(AU$1,'Station centroid'!$B$2:$B$51,0))-INDEX('Zone centroid'!$E$2:$E$169,MATCH($A48,'Zone centroid'!$C$2:$C$169,0)))^2)</f>
        <v>2466.1076729331876</v>
      </c>
      <c r="AV48">
        <f>SQRT((INDEX('Station centroid'!$E$2:$E$51,MATCH(AV$1,'Station centroid'!$B$2:$B$51,0))-INDEX('Zone centroid'!$D$2:$D$169,MATCH($A48,'Zone centroid'!$C$2:$C$169,0)))^2+(INDEX('Station centroid'!$F$2:$F$51,MATCH(AV$1,'Station centroid'!$B$2:$B$51,0))-INDEX('Zone centroid'!$E$2:$E$169,MATCH($A48,'Zone centroid'!$C$2:$C$169,0)))^2)</f>
        <v>10187.687083631869</v>
      </c>
      <c r="AW48">
        <f>SQRT((INDEX('Station centroid'!$E$2:$E$51,MATCH(AW$1,'Station centroid'!$B$2:$B$51,0))-INDEX('Zone centroid'!$D$2:$D$169,MATCH($A48,'Zone centroid'!$C$2:$C$169,0)))^2+(INDEX('Station centroid'!$F$2:$F$51,MATCH(AW$1,'Station centroid'!$B$2:$B$51,0))-INDEX('Zone centroid'!$E$2:$E$169,MATCH($A48,'Zone centroid'!$C$2:$C$169,0)))^2)</f>
        <v>17867.655808516105</v>
      </c>
      <c r="AX48">
        <f>SQRT((INDEX('Station centroid'!$E$2:$E$51,MATCH(AX$1,'Station centroid'!$B$2:$B$51,0))-INDEX('Zone centroid'!$D$2:$D$169,MATCH($A48,'Zone centroid'!$C$2:$C$169,0)))^2+(INDEX('Station centroid'!$F$2:$F$51,MATCH(AX$1,'Station centroid'!$B$2:$B$51,0))-INDEX('Zone centroid'!$E$2:$E$169,MATCH($A48,'Zone centroid'!$C$2:$C$169,0)))^2)</f>
        <v>33942.776940982629</v>
      </c>
      <c r="AY48">
        <f>SQRT((INDEX('Station centroid'!$E$2:$E$51,MATCH(AY$1,'Station centroid'!$B$2:$B$51,0))-INDEX('Zone centroid'!$D$2:$D$169,MATCH($A48,'Zone centroid'!$C$2:$C$169,0)))^2+(INDEX('Station centroid'!$F$2:$F$51,MATCH(AY$1,'Station centroid'!$B$2:$B$51,0))-INDEX('Zone centroid'!$E$2:$E$169,MATCH($A48,'Zone centroid'!$C$2:$C$169,0)))^2)</f>
        <v>649394.01096714777</v>
      </c>
    </row>
    <row r="49" spans="1:51" x14ac:dyDescent="0.3">
      <c r="A49">
        <v>573</v>
      </c>
      <c r="B49">
        <f>SQRT((INDEX('Station centroid'!$E$2:$E$51,MATCH(B$1,'Station centroid'!$B$2:$B$51,0))-INDEX('Zone centroid'!$D$2:$D$169,MATCH($A49,'Zone centroid'!$C$2:$C$169,0)))^2+(INDEX('Station centroid'!$F$2:$F$51,MATCH(B$1,'Station centroid'!$B$2:$B$51,0))-INDEX('Zone centroid'!$E$2:$E$169,MATCH($A49,'Zone centroid'!$C$2:$C$169,0)))^2)</f>
        <v>62585.850213866186</v>
      </c>
      <c r="C49">
        <f>SQRT((INDEX('Station centroid'!$E$2:$E$51,MATCH(C$1,'Station centroid'!$B$2:$B$51,0))-INDEX('Zone centroid'!$D$2:$D$169,MATCH($A49,'Zone centroid'!$C$2:$C$169,0)))^2+(INDEX('Station centroid'!$F$2:$F$51,MATCH(C$1,'Station centroid'!$B$2:$B$51,0))-INDEX('Zone centroid'!$E$2:$E$169,MATCH($A49,'Zone centroid'!$C$2:$C$169,0)))^2)</f>
        <v>93022.892747942416</v>
      </c>
      <c r="D49">
        <f>SQRT((INDEX('Station centroid'!$E$2:$E$51,MATCH(D$1,'Station centroid'!$B$2:$B$51,0))-INDEX('Zone centroid'!$D$2:$D$169,MATCH($A49,'Zone centroid'!$C$2:$C$169,0)))^2+(INDEX('Station centroid'!$F$2:$F$51,MATCH(D$1,'Station centroid'!$B$2:$B$51,0))-INDEX('Zone centroid'!$E$2:$E$169,MATCH($A49,'Zone centroid'!$C$2:$C$169,0)))^2)</f>
        <v>141367.75436344207</v>
      </c>
      <c r="E49">
        <f>SQRT((INDEX('Station centroid'!$E$2:$E$51,MATCH(E$1,'Station centroid'!$B$2:$B$51,0))-INDEX('Zone centroid'!$D$2:$D$169,MATCH($A49,'Zone centroid'!$C$2:$C$169,0)))^2+(INDEX('Station centroid'!$F$2:$F$51,MATCH(E$1,'Station centroid'!$B$2:$B$51,0))-INDEX('Zone centroid'!$E$2:$E$169,MATCH($A49,'Zone centroid'!$C$2:$C$169,0)))^2)</f>
        <v>71497.158954320708</v>
      </c>
      <c r="F49">
        <f>SQRT((INDEX('Station centroid'!$E$2:$E$51,MATCH(F$1,'Station centroid'!$B$2:$B$51,0))-INDEX('Zone centroid'!$D$2:$D$169,MATCH($A49,'Zone centroid'!$C$2:$C$169,0)))^2+(INDEX('Station centroid'!$F$2:$F$51,MATCH(F$1,'Station centroid'!$B$2:$B$51,0))-INDEX('Zone centroid'!$E$2:$E$169,MATCH($A49,'Zone centroid'!$C$2:$C$169,0)))^2)</f>
        <v>64511.985514969267</v>
      </c>
      <c r="G49">
        <f>SQRT((INDEX('Station centroid'!$E$2:$E$51,MATCH(G$1,'Station centroid'!$B$2:$B$51,0))-INDEX('Zone centroid'!$D$2:$D$169,MATCH($A49,'Zone centroid'!$C$2:$C$169,0)))^2+(INDEX('Station centroid'!$F$2:$F$51,MATCH(G$1,'Station centroid'!$B$2:$B$51,0))-INDEX('Zone centroid'!$E$2:$E$169,MATCH($A49,'Zone centroid'!$C$2:$C$169,0)))^2)</f>
        <v>647134.74995088927</v>
      </c>
      <c r="H49">
        <f>SQRT((INDEX('Station centroid'!$E$2:$E$51,MATCH(H$1,'Station centroid'!$B$2:$B$51,0))-INDEX('Zone centroid'!$D$2:$D$169,MATCH($A49,'Zone centroid'!$C$2:$C$169,0)))^2+(INDEX('Station centroid'!$F$2:$F$51,MATCH(H$1,'Station centroid'!$B$2:$B$51,0))-INDEX('Zone centroid'!$E$2:$E$169,MATCH($A49,'Zone centroid'!$C$2:$C$169,0)))^2)</f>
        <v>41464.439799968379</v>
      </c>
      <c r="I49">
        <f>SQRT((INDEX('Station centroid'!$E$2:$E$51,MATCH(I$1,'Station centroid'!$B$2:$B$51,0))-INDEX('Zone centroid'!$D$2:$D$169,MATCH($A49,'Zone centroid'!$C$2:$C$169,0)))^2+(INDEX('Station centroid'!$F$2:$F$51,MATCH(I$1,'Station centroid'!$B$2:$B$51,0))-INDEX('Zone centroid'!$E$2:$E$169,MATCH($A49,'Zone centroid'!$C$2:$C$169,0)))^2)</f>
        <v>43792.543528935355</v>
      </c>
      <c r="J49">
        <f>SQRT((INDEX('Station centroid'!$E$2:$E$51,MATCH(J$1,'Station centroid'!$B$2:$B$51,0))-INDEX('Zone centroid'!$D$2:$D$169,MATCH($A49,'Zone centroid'!$C$2:$C$169,0)))^2+(INDEX('Station centroid'!$F$2:$F$51,MATCH(J$1,'Station centroid'!$B$2:$B$51,0))-INDEX('Zone centroid'!$E$2:$E$169,MATCH($A49,'Zone centroid'!$C$2:$C$169,0)))^2)</f>
        <v>647134.74995088927</v>
      </c>
      <c r="K49">
        <f>SQRT((INDEX('Station centroid'!$E$2:$E$51,MATCH(K$1,'Station centroid'!$B$2:$B$51,0))-INDEX('Zone centroid'!$D$2:$D$169,MATCH($A49,'Zone centroid'!$C$2:$C$169,0)))^2+(INDEX('Station centroid'!$F$2:$F$51,MATCH(K$1,'Station centroid'!$B$2:$B$51,0))-INDEX('Zone centroid'!$E$2:$E$169,MATCH($A49,'Zone centroid'!$C$2:$C$169,0)))^2)</f>
        <v>90346.467425371418</v>
      </c>
      <c r="L49">
        <f>SQRT((INDEX('Station centroid'!$E$2:$E$51,MATCH(L$1,'Station centroid'!$B$2:$B$51,0))-INDEX('Zone centroid'!$D$2:$D$169,MATCH($A49,'Zone centroid'!$C$2:$C$169,0)))^2+(INDEX('Station centroid'!$F$2:$F$51,MATCH(L$1,'Station centroid'!$B$2:$B$51,0))-INDEX('Zone centroid'!$E$2:$E$169,MATCH($A49,'Zone centroid'!$C$2:$C$169,0)))^2)</f>
        <v>49511.396651134753</v>
      </c>
      <c r="M49">
        <f>SQRT((INDEX('Station centroid'!$E$2:$E$51,MATCH(M$1,'Station centroid'!$B$2:$B$51,0))-INDEX('Zone centroid'!$D$2:$D$169,MATCH($A49,'Zone centroid'!$C$2:$C$169,0)))^2+(INDEX('Station centroid'!$F$2:$F$51,MATCH(M$1,'Station centroid'!$B$2:$B$51,0))-INDEX('Zone centroid'!$E$2:$E$169,MATCH($A49,'Zone centroid'!$C$2:$C$169,0)))^2)</f>
        <v>52594.46314099805</v>
      </c>
      <c r="N49">
        <f>SQRT((INDEX('Station centroid'!$E$2:$E$51,MATCH(N$1,'Station centroid'!$B$2:$B$51,0))-INDEX('Zone centroid'!$D$2:$D$169,MATCH($A49,'Zone centroid'!$C$2:$C$169,0)))^2+(INDEX('Station centroid'!$F$2:$F$51,MATCH(N$1,'Station centroid'!$B$2:$B$51,0))-INDEX('Zone centroid'!$E$2:$E$169,MATCH($A49,'Zone centroid'!$C$2:$C$169,0)))^2)</f>
        <v>70025.012580877141</v>
      </c>
      <c r="O49">
        <f>SQRT((INDEX('Station centroid'!$E$2:$E$51,MATCH(O$1,'Station centroid'!$B$2:$B$51,0))-INDEX('Zone centroid'!$D$2:$D$169,MATCH($A49,'Zone centroid'!$C$2:$C$169,0)))^2+(INDEX('Station centroid'!$F$2:$F$51,MATCH(O$1,'Station centroid'!$B$2:$B$51,0))-INDEX('Zone centroid'!$E$2:$E$169,MATCH($A49,'Zone centroid'!$C$2:$C$169,0)))^2)</f>
        <v>93915.862358033002</v>
      </c>
      <c r="P49">
        <f>SQRT((INDEX('Station centroid'!$E$2:$E$51,MATCH(P$1,'Station centroid'!$B$2:$B$51,0))-INDEX('Zone centroid'!$D$2:$D$169,MATCH($A49,'Zone centroid'!$C$2:$C$169,0)))^2+(INDEX('Station centroid'!$F$2:$F$51,MATCH(P$1,'Station centroid'!$B$2:$B$51,0))-INDEX('Zone centroid'!$E$2:$E$169,MATCH($A49,'Zone centroid'!$C$2:$C$169,0)))^2)</f>
        <v>96228.387389398777</v>
      </c>
      <c r="Q49">
        <f>SQRT((INDEX('Station centroid'!$E$2:$E$51,MATCH(Q$1,'Station centroid'!$B$2:$B$51,0))-INDEX('Zone centroid'!$D$2:$D$169,MATCH($A49,'Zone centroid'!$C$2:$C$169,0)))^2+(INDEX('Station centroid'!$F$2:$F$51,MATCH(Q$1,'Station centroid'!$B$2:$B$51,0))-INDEX('Zone centroid'!$E$2:$E$169,MATCH($A49,'Zone centroid'!$C$2:$C$169,0)))^2)</f>
        <v>80890.220080578991</v>
      </c>
      <c r="R49">
        <f>SQRT((INDEX('Station centroid'!$E$2:$E$51,MATCH(R$1,'Station centroid'!$B$2:$B$51,0))-INDEX('Zone centroid'!$D$2:$D$169,MATCH($A49,'Zone centroid'!$C$2:$C$169,0)))^2+(INDEX('Station centroid'!$F$2:$F$51,MATCH(R$1,'Station centroid'!$B$2:$B$51,0))-INDEX('Zone centroid'!$E$2:$E$169,MATCH($A49,'Zone centroid'!$C$2:$C$169,0)))^2)</f>
        <v>78118.854612801995</v>
      </c>
      <c r="S49">
        <f>SQRT((INDEX('Station centroid'!$E$2:$E$51,MATCH(S$1,'Station centroid'!$B$2:$B$51,0))-INDEX('Zone centroid'!$D$2:$D$169,MATCH($A49,'Zone centroid'!$C$2:$C$169,0)))^2+(INDEX('Station centroid'!$F$2:$F$51,MATCH(S$1,'Station centroid'!$B$2:$B$51,0))-INDEX('Zone centroid'!$E$2:$E$169,MATCH($A49,'Zone centroid'!$C$2:$C$169,0)))^2)</f>
        <v>74789.41439258639</v>
      </c>
      <c r="T49">
        <f>SQRT((INDEX('Station centroid'!$E$2:$E$51,MATCH(T$1,'Station centroid'!$B$2:$B$51,0))-INDEX('Zone centroid'!$D$2:$D$169,MATCH($A49,'Zone centroid'!$C$2:$C$169,0)))^2+(INDEX('Station centroid'!$F$2:$F$51,MATCH(T$1,'Station centroid'!$B$2:$B$51,0))-INDEX('Zone centroid'!$E$2:$E$169,MATCH($A49,'Zone centroid'!$C$2:$C$169,0)))^2)</f>
        <v>67853.74976901125</v>
      </c>
      <c r="U49">
        <f>SQRT((INDEX('Station centroid'!$E$2:$E$51,MATCH(U$1,'Station centroid'!$B$2:$B$51,0))-INDEX('Zone centroid'!$D$2:$D$169,MATCH($A49,'Zone centroid'!$C$2:$C$169,0)))^2+(INDEX('Station centroid'!$F$2:$F$51,MATCH(U$1,'Station centroid'!$B$2:$B$51,0))-INDEX('Zone centroid'!$E$2:$E$169,MATCH($A49,'Zone centroid'!$C$2:$C$169,0)))^2)</f>
        <v>66435.312470751538</v>
      </c>
      <c r="V49">
        <f>SQRT((INDEX('Station centroid'!$E$2:$E$51,MATCH(V$1,'Station centroid'!$B$2:$B$51,0))-INDEX('Zone centroid'!$D$2:$D$169,MATCH($A49,'Zone centroid'!$C$2:$C$169,0)))^2+(INDEX('Station centroid'!$F$2:$F$51,MATCH(V$1,'Station centroid'!$B$2:$B$51,0))-INDEX('Zone centroid'!$E$2:$E$169,MATCH($A49,'Zone centroid'!$C$2:$C$169,0)))^2)</f>
        <v>62883.289156192404</v>
      </c>
      <c r="W49">
        <f>SQRT((INDEX('Station centroid'!$E$2:$E$51,MATCH(W$1,'Station centroid'!$B$2:$B$51,0))-INDEX('Zone centroid'!$D$2:$D$169,MATCH($A49,'Zone centroid'!$C$2:$C$169,0)))^2+(INDEX('Station centroid'!$F$2:$F$51,MATCH(W$1,'Station centroid'!$B$2:$B$51,0))-INDEX('Zone centroid'!$E$2:$E$169,MATCH($A49,'Zone centroid'!$C$2:$C$169,0)))^2)</f>
        <v>77457.543159849884</v>
      </c>
      <c r="X49">
        <f>SQRT((INDEX('Station centroid'!$E$2:$E$51,MATCH(X$1,'Station centroid'!$B$2:$B$51,0))-INDEX('Zone centroid'!$D$2:$D$169,MATCH($A49,'Zone centroid'!$C$2:$C$169,0)))^2+(INDEX('Station centroid'!$F$2:$F$51,MATCH(X$1,'Station centroid'!$B$2:$B$51,0))-INDEX('Zone centroid'!$E$2:$E$169,MATCH($A49,'Zone centroid'!$C$2:$C$169,0)))^2)</f>
        <v>60122.602040517959</v>
      </c>
      <c r="Y49">
        <f>SQRT((INDEX('Station centroid'!$E$2:$E$51,MATCH(Y$1,'Station centroid'!$B$2:$B$51,0))-INDEX('Zone centroid'!$D$2:$D$169,MATCH($A49,'Zone centroid'!$C$2:$C$169,0)))^2+(INDEX('Station centroid'!$F$2:$F$51,MATCH(Y$1,'Station centroid'!$B$2:$B$51,0))-INDEX('Zone centroid'!$E$2:$E$169,MATCH($A49,'Zone centroid'!$C$2:$C$169,0)))^2)</f>
        <v>58134.612172870016</v>
      </c>
      <c r="Z49">
        <f>SQRT((INDEX('Station centroid'!$E$2:$E$51,MATCH(Z$1,'Station centroid'!$B$2:$B$51,0))-INDEX('Zone centroid'!$D$2:$D$169,MATCH($A49,'Zone centroid'!$C$2:$C$169,0)))^2+(INDEX('Station centroid'!$F$2:$F$51,MATCH(Z$1,'Station centroid'!$B$2:$B$51,0))-INDEX('Zone centroid'!$E$2:$E$169,MATCH($A49,'Zone centroid'!$C$2:$C$169,0)))^2)</f>
        <v>36533.720139757163</v>
      </c>
      <c r="AA49">
        <f>SQRT((INDEX('Station centroid'!$E$2:$E$51,MATCH(AA$1,'Station centroid'!$B$2:$B$51,0))-INDEX('Zone centroid'!$D$2:$D$169,MATCH($A49,'Zone centroid'!$C$2:$C$169,0)))^2+(INDEX('Station centroid'!$F$2:$F$51,MATCH(AA$1,'Station centroid'!$B$2:$B$51,0))-INDEX('Zone centroid'!$E$2:$E$169,MATCH($A49,'Zone centroid'!$C$2:$C$169,0)))^2)</f>
        <v>64897.803987925501</v>
      </c>
      <c r="AB49">
        <f>SQRT((INDEX('Station centroid'!$E$2:$E$51,MATCH(AB$1,'Station centroid'!$B$2:$B$51,0))-INDEX('Zone centroid'!$D$2:$D$169,MATCH($A49,'Zone centroid'!$C$2:$C$169,0)))^2+(INDEX('Station centroid'!$F$2:$F$51,MATCH(AB$1,'Station centroid'!$B$2:$B$51,0))-INDEX('Zone centroid'!$E$2:$E$169,MATCH($A49,'Zone centroid'!$C$2:$C$169,0)))^2)</f>
        <v>647134.74995088927</v>
      </c>
      <c r="AC49">
        <f>SQRT((INDEX('Station centroid'!$E$2:$E$51,MATCH(AC$1,'Station centroid'!$B$2:$B$51,0))-INDEX('Zone centroid'!$D$2:$D$169,MATCH($A49,'Zone centroid'!$C$2:$C$169,0)))^2+(INDEX('Station centroid'!$F$2:$F$51,MATCH(AC$1,'Station centroid'!$B$2:$B$51,0))-INDEX('Zone centroid'!$E$2:$E$169,MATCH($A49,'Zone centroid'!$C$2:$C$169,0)))^2)</f>
        <v>48630.405133257926</v>
      </c>
      <c r="AD49">
        <f>SQRT((INDEX('Station centroid'!$E$2:$E$51,MATCH(AD$1,'Station centroid'!$B$2:$B$51,0))-INDEX('Zone centroid'!$D$2:$D$169,MATCH($A49,'Zone centroid'!$C$2:$C$169,0)))^2+(INDEX('Station centroid'!$F$2:$F$51,MATCH(AD$1,'Station centroid'!$B$2:$B$51,0))-INDEX('Zone centroid'!$E$2:$E$169,MATCH($A49,'Zone centroid'!$C$2:$C$169,0)))^2)</f>
        <v>137798.42067862206</v>
      </c>
      <c r="AE49">
        <f>SQRT((INDEX('Station centroid'!$E$2:$E$51,MATCH(AE$1,'Station centroid'!$B$2:$B$51,0))-INDEX('Zone centroid'!$D$2:$D$169,MATCH($A49,'Zone centroid'!$C$2:$C$169,0)))^2+(INDEX('Station centroid'!$F$2:$F$51,MATCH(AE$1,'Station centroid'!$B$2:$B$51,0))-INDEX('Zone centroid'!$E$2:$E$169,MATCH($A49,'Zone centroid'!$C$2:$C$169,0)))^2)</f>
        <v>88668.661703419231</v>
      </c>
      <c r="AF49">
        <f>SQRT((INDEX('Station centroid'!$E$2:$E$51,MATCH(AF$1,'Station centroid'!$B$2:$B$51,0))-INDEX('Zone centroid'!$D$2:$D$169,MATCH($A49,'Zone centroid'!$C$2:$C$169,0)))^2+(INDEX('Station centroid'!$F$2:$F$51,MATCH(AF$1,'Station centroid'!$B$2:$B$51,0))-INDEX('Zone centroid'!$E$2:$E$169,MATCH($A49,'Zone centroid'!$C$2:$C$169,0)))^2)</f>
        <v>86127.843189940017</v>
      </c>
      <c r="AG49">
        <f>SQRT((INDEX('Station centroid'!$E$2:$E$51,MATCH(AG$1,'Station centroid'!$B$2:$B$51,0))-INDEX('Zone centroid'!$D$2:$D$169,MATCH($A49,'Zone centroid'!$C$2:$C$169,0)))^2+(INDEX('Station centroid'!$F$2:$F$51,MATCH(AG$1,'Station centroid'!$B$2:$B$51,0))-INDEX('Zone centroid'!$E$2:$E$169,MATCH($A49,'Zone centroid'!$C$2:$C$169,0)))^2)</f>
        <v>62979.300145077024</v>
      </c>
      <c r="AH49">
        <f>SQRT((INDEX('Station centroid'!$E$2:$E$51,MATCH(AH$1,'Station centroid'!$B$2:$B$51,0))-INDEX('Zone centroid'!$D$2:$D$169,MATCH($A49,'Zone centroid'!$C$2:$C$169,0)))^2+(INDEX('Station centroid'!$F$2:$F$51,MATCH(AH$1,'Station centroid'!$B$2:$B$51,0))-INDEX('Zone centroid'!$E$2:$E$169,MATCH($A49,'Zone centroid'!$C$2:$C$169,0)))^2)</f>
        <v>113282.52928606424</v>
      </c>
      <c r="AI49">
        <f>SQRT((INDEX('Station centroid'!$E$2:$E$51,MATCH(AI$1,'Station centroid'!$B$2:$B$51,0))-INDEX('Zone centroid'!$D$2:$D$169,MATCH($A49,'Zone centroid'!$C$2:$C$169,0)))^2+(INDEX('Station centroid'!$F$2:$F$51,MATCH(AI$1,'Station centroid'!$B$2:$B$51,0))-INDEX('Zone centroid'!$E$2:$E$169,MATCH($A49,'Zone centroid'!$C$2:$C$169,0)))^2)</f>
        <v>67458.844002417449</v>
      </c>
      <c r="AJ49">
        <f>SQRT((INDEX('Station centroid'!$E$2:$E$51,MATCH(AJ$1,'Station centroid'!$B$2:$B$51,0))-INDEX('Zone centroid'!$D$2:$D$169,MATCH($A49,'Zone centroid'!$C$2:$C$169,0)))^2+(INDEX('Station centroid'!$F$2:$F$51,MATCH(AJ$1,'Station centroid'!$B$2:$B$51,0))-INDEX('Zone centroid'!$E$2:$E$169,MATCH($A49,'Zone centroid'!$C$2:$C$169,0)))^2)</f>
        <v>64870.309292064398</v>
      </c>
      <c r="AK49">
        <f>SQRT((INDEX('Station centroid'!$E$2:$E$51,MATCH(AK$1,'Station centroid'!$B$2:$B$51,0))-INDEX('Zone centroid'!$D$2:$D$169,MATCH($A49,'Zone centroid'!$C$2:$C$169,0)))^2+(INDEX('Station centroid'!$F$2:$F$51,MATCH(AK$1,'Station centroid'!$B$2:$B$51,0))-INDEX('Zone centroid'!$E$2:$E$169,MATCH($A49,'Zone centroid'!$C$2:$C$169,0)))^2)</f>
        <v>67203.535913707659</v>
      </c>
      <c r="AL49">
        <f>SQRT((INDEX('Station centroid'!$E$2:$E$51,MATCH(AL$1,'Station centroid'!$B$2:$B$51,0))-INDEX('Zone centroid'!$D$2:$D$169,MATCH($A49,'Zone centroid'!$C$2:$C$169,0)))^2+(INDEX('Station centroid'!$F$2:$F$51,MATCH(AL$1,'Station centroid'!$B$2:$B$51,0))-INDEX('Zone centroid'!$E$2:$E$169,MATCH($A49,'Zone centroid'!$C$2:$C$169,0)))^2)</f>
        <v>30280.323524467152</v>
      </c>
      <c r="AM49">
        <f>SQRT((INDEX('Station centroid'!$E$2:$E$51,MATCH(AM$1,'Station centroid'!$B$2:$B$51,0))-INDEX('Zone centroid'!$D$2:$D$169,MATCH($A49,'Zone centroid'!$C$2:$C$169,0)))^2+(INDEX('Station centroid'!$F$2:$F$51,MATCH(AM$1,'Station centroid'!$B$2:$B$51,0))-INDEX('Zone centroid'!$E$2:$E$169,MATCH($A49,'Zone centroid'!$C$2:$C$169,0)))^2)</f>
        <v>84904.233713873822</v>
      </c>
      <c r="AN49">
        <f>SQRT((INDEX('Station centroid'!$E$2:$E$51,MATCH(AN$1,'Station centroid'!$B$2:$B$51,0))-INDEX('Zone centroid'!$D$2:$D$169,MATCH($A49,'Zone centroid'!$C$2:$C$169,0)))^2+(INDEX('Station centroid'!$F$2:$F$51,MATCH(AN$1,'Station centroid'!$B$2:$B$51,0))-INDEX('Zone centroid'!$E$2:$E$169,MATCH($A49,'Zone centroid'!$C$2:$C$169,0)))^2)</f>
        <v>49514.467234120544</v>
      </c>
      <c r="AO49">
        <f>SQRT((INDEX('Station centroid'!$E$2:$E$51,MATCH(AO$1,'Station centroid'!$B$2:$B$51,0))-INDEX('Zone centroid'!$D$2:$D$169,MATCH($A49,'Zone centroid'!$C$2:$C$169,0)))^2+(INDEX('Station centroid'!$F$2:$F$51,MATCH(AO$1,'Station centroid'!$B$2:$B$51,0))-INDEX('Zone centroid'!$E$2:$E$169,MATCH($A49,'Zone centroid'!$C$2:$C$169,0)))^2)</f>
        <v>47777.037425912065</v>
      </c>
      <c r="AP49">
        <f>SQRT((INDEX('Station centroid'!$E$2:$E$51,MATCH(AP$1,'Station centroid'!$B$2:$B$51,0))-INDEX('Zone centroid'!$D$2:$D$169,MATCH($A49,'Zone centroid'!$C$2:$C$169,0)))^2+(INDEX('Station centroid'!$F$2:$F$51,MATCH(AP$1,'Station centroid'!$B$2:$B$51,0))-INDEX('Zone centroid'!$E$2:$E$169,MATCH($A49,'Zone centroid'!$C$2:$C$169,0)))^2)</f>
        <v>52141.657607545414</v>
      </c>
      <c r="AQ49">
        <f>SQRT((INDEX('Station centroid'!$E$2:$E$51,MATCH(AQ$1,'Station centroid'!$B$2:$B$51,0))-INDEX('Zone centroid'!$D$2:$D$169,MATCH($A49,'Zone centroid'!$C$2:$C$169,0)))^2+(INDEX('Station centroid'!$F$2:$F$51,MATCH(AQ$1,'Station centroid'!$B$2:$B$51,0))-INDEX('Zone centroid'!$E$2:$E$169,MATCH($A49,'Zone centroid'!$C$2:$C$169,0)))^2)</f>
        <v>56482.717980318543</v>
      </c>
      <c r="AR49">
        <f>SQRT((INDEX('Station centroid'!$E$2:$E$51,MATCH(AR$1,'Station centroid'!$B$2:$B$51,0))-INDEX('Zone centroid'!$D$2:$D$169,MATCH($A49,'Zone centroid'!$C$2:$C$169,0)))^2+(INDEX('Station centroid'!$F$2:$F$51,MATCH(AR$1,'Station centroid'!$B$2:$B$51,0))-INDEX('Zone centroid'!$E$2:$E$169,MATCH($A49,'Zone centroid'!$C$2:$C$169,0)))^2)</f>
        <v>36013.259741406349</v>
      </c>
      <c r="AS49">
        <f>SQRT((INDEX('Station centroid'!$E$2:$E$51,MATCH(AS$1,'Station centroid'!$B$2:$B$51,0))-INDEX('Zone centroid'!$D$2:$D$169,MATCH($A49,'Zone centroid'!$C$2:$C$169,0)))^2+(INDEX('Station centroid'!$F$2:$F$51,MATCH(AS$1,'Station centroid'!$B$2:$B$51,0))-INDEX('Zone centroid'!$E$2:$E$169,MATCH($A49,'Zone centroid'!$C$2:$C$169,0)))^2)</f>
        <v>125075.39090939873</v>
      </c>
      <c r="AT49">
        <f>SQRT((INDEX('Station centroid'!$E$2:$E$51,MATCH(AT$1,'Station centroid'!$B$2:$B$51,0))-INDEX('Zone centroid'!$D$2:$D$169,MATCH($A49,'Zone centroid'!$C$2:$C$169,0)))^2+(INDEX('Station centroid'!$F$2:$F$51,MATCH(AT$1,'Station centroid'!$B$2:$B$51,0))-INDEX('Zone centroid'!$E$2:$E$169,MATCH($A49,'Zone centroid'!$C$2:$C$169,0)))^2)</f>
        <v>106677.94557237263</v>
      </c>
      <c r="AU49">
        <f>SQRT((INDEX('Station centroid'!$E$2:$E$51,MATCH(AU$1,'Station centroid'!$B$2:$B$51,0))-INDEX('Zone centroid'!$D$2:$D$169,MATCH($A49,'Zone centroid'!$C$2:$C$169,0)))^2+(INDEX('Station centroid'!$F$2:$F$51,MATCH(AU$1,'Station centroid'!$B$2:$B$51,0))-INDEX('Zone centroid'!$E$2:$E$169,MATCH($A49,'Zone centroid'!$C$2:$C$169,0)))^2)</f>
        <v>118.32360077345911</v>
      </c>
      <c r="AV49">
        <f>SQRT((INDEX('Station centroid'!$E$2:$E$51,MATCH(AV$1,'Station centroid'!$B$2:$B$51,0))-INDEX('Zone centroid'!$D$2:$D$169,MATCH($A49,'Zone centroid'!$C$2:$C$169,0)))^2+(INDEX('Station centroid'!$F$2:$F$51,MATCH(AV$1,'Station centroid'!$B$2:$B$51,0))-INDEX('Zone centroid'!$E$2:$E$169,MATCH($A49,'Zone centroid'!$C$2:$C$169,0)))^2)</f>
        <v>9094.821348107931</v>
      </c>
      <c r="AW49">
        <f>SQRT((INDEX('Station centroid'!$E$2:$E$51,MATCH(AW$1,'Station centroid'!$B$2:$B$51,0))-INDEX('Zone centroid'!$D$2:$D$169,MATCH($A49,'Zone centroid'!$C$2:$C$169,0)))^2+(INDEX('Station centroid'!$F$2:$F$51,MATCH(AW$1,'Station centroid'!$B$2:$B$51,0))-INDEX('Zone centroid'!$E$2:$E$169,MATCH($A49,'Zone centroid'!$C$2:$C$169,0)))^2)</f>
        <v>16888.440081061344</v>
      </c>
      <c r="AX49">
        <f>SQRT((INDEX('Station centroid'!$E$2:$E$51,MATCH(AX$1,'Station centroid'!$B$2:$B$51,0))-INDEX('Zone centroid'!$D$2:$D$169,MATCH($A49,'Zone centroid'!$C$2:$C$169,0)))^2+(INDEX('Station centroid'!$F$2:$F$51,MATCH(AX$1,'Station centroid'!$B$2:$B$51,0))-INDEX('Zone centroid'!$E$2:$E$169,MATCH($A49,'Zone centroid'!$C$2:$C$169,0)))^2)</f>
        <v>32977.144924406384</v>
      </c>
      <c r="AY49">
        <f>SQRT((INDEX('Station centroid'!$E$2:$E$51,MATCH(AY$1,'Station centroid'!$B$2:$B$51,0))-INDEX('Zone centroid'!$D$2:$D$169,MATCH($A49,'Zone centroid'!$C$2:$C$169,0)))^2+(INDEX('Station centroid'!$F$2:$F$51,MATCH(AY$1,'Station centroid'!$B$2:$B$51,0))-INDEX('Zone centroid'!$E$2:$E$169,MATCH($A49,'Zone centroid'!$C$2:$C$169,0)))^2)</f>
        <v>647134.74995088927</v>
      </c>
    </row>
    <row r="50" spans="1:51" x14ac:dyDescent="0.3">
      <c r="A50">
        <v>601</v>
      </c>
      <c r="B50">
        <f>SQRT((INDEX('Station centroid'!$E$2:$E$51,MATCH(B$1,'Station centroid'!$B$2:$B$51,0))-INDEX('Zone centroid'!$D$2:$D$169,MATCH($A50,'Zone centroid'!$C$2:$C$169,0)))^2+(INDEX('Station centroid'!$F$2:$F$51,MATCH(B$1,'Station centroid'!$B$2:$B$51,0))-INDEX('Zone centroid'!$E$2:$E$169,MATCH($A50,'Zone centroid'!$C$2:$C$169,0)))^2)</f>
        <v>62920.690762200749</v>
      </c>
      <c r="C50">
        <f>SQRT((INDEX('Station centroid'!$E$2:$E$51,MATCH(C$1,'Station centroid'!$B$2:$B$51,0))-INDEX('Zone centroid'!$D$2:$D$169,MATCH($A50,'Zone centroid'!$C$2:$C$169,0)))^2+(INDEX('Station centroid'!$F$2:$F$51,MATCH(C$1,'Station centroid'!$B$2:$B$51,0))-INDEX('Zone centroid'!$E$2:$E$169,MATCH($A50,'Zone centroid'!$C$2:$C$169,0)))^2)</f>
        <v>91005.173471595539</v>
      </c>
      <c r="D50">
        <f>SQRT((INDEX('Station centroid'!$E$2:$E$51,MATCH(D$1,'Station centroid'!$B$2:$B$51,0))-INDEX('Zone centroid'!$D$2:$D$169,MATCH($A50,'Zone centroid'!$C$2:$C$169,0)))^2+(INDEX('Station centroid'!$F$2:$F$51,MATCH(D$1,'Station centroid'!$B$2:$B$51,0))-INDEX('Zone centroid'!$E$2:$E$169,MATCH($A50,'Zone centroid'!$C$2:$C$169,0)))^2)</f>
        <v>138165.21496043241</v>
      </c>
      <c r="E50">
        <f>SQRT((INDEX('Station centroid'!$E$2:$E$51,MATCH(E$1,'Station centroid'!$B$2:$B$51,0))-INDEX('Zone centroid'!$D$2:$D$169,MATCH($A50,'Zone centroid'!$C$2:$C$169,0)))^2+(INDEX('Station centroid'!$F$2:$F$51,MATCH(E$1,'Station centroid'!$B$2:$B$51,0))-INDEX('Zone centroid'!$E$2:$E$169,MATCH($A50,'Zone centroid'!$C$2:$C$169,0)))^2)</f>
        <v>71880.274908206906</v>
      </c>
      <c r="F50">
        <f>SQRT((INDEX('Station centroid'!$E$2:$E$51,MATCH(F$1,'Station centroid'!$B$2:$B$51,0))-INDEX('Zone centroid'!$D$2:$D$169,MATCH($A50,'Zone centroid'!$C$2:$C$169,0)))^2+(INDEX('Station centroid'!$F$2:$F$51,MATCH(F$1,'Station centroid'!$B$2:$B$51,0))-INDEX('Zone centroid'!$E$2:$E$169,MATCH($A50,'Zone centroid'!$C$2:$C$169,0)))^2)</f>
        <v>63304.070747493046</v>
      </c>
      <c r="G50">
        <f>SQRT((INDEX('Station centroid'!$E$2:$E$51,MATCH(G$1,'Station centroid'!$B$2:$B$51,0))-INDEX('Zone centroid'!$D$2:$D$169,MATCH($A50,'Zone centroid'!$C$2:$C$169,0)))^2+(INDEX('Station centroid'!$F$2:$F$51,MATCH(G$1,'Station centroid'!$B$2:$B$51,0))-INDEX('Zone centroid'!$E$2:$E$169,MATCH($A50,'Zone centroid'!$C$2:$C$169,0)))^2)</f>
        <v>644870.55763540638</v>
      </c>
      <c r="H50">
        <f>SQRT((INDEX('Station centroid'!$E$2:$E$51,MATCH(H$1,'Station centroid'!$B$2:$B$51,0))-INDEX('Zone centroid'!$D$2:$D$169,MATCH($A50,'Zone centroid'!$C$2:$C$169,0)))^2+(INDEX('Station centroid'!$F$2:$F$51,MATCH(H$1,'Station centroid'!$B$2:$B$51,0))-INDEX('Zone centroid'!$E$2:$E$169,MATCH($A50,'Zone centroid'!$C$2:$C$169,0)))^2)</f>
        <v>38264.957296790511</v>
      </c>
      <c r="I50">
        <f>SQRT((INDEX('Station centroid'!$E$2:$E$51,MATCH(I$1,'Station centroid'!$B$2:$B$51,0))-INDEX('Zone centroid'!$D$2:$D$169,MATCH($A50,'Zone centroid'!$C$2:$C$169,0)))^2+(INDEX('Station centroid'!$F$2:$F$51,MATCH(I$1,'Station centroid'!$B$2:$B$51,0))-INDEX('Zone centroid'!$E$2:$E$169,MATCH($A50,'Zone centroid'!$C$2:$C$169,0)))^2)</f>
        <v>41763.197321250416</v>
      </c>
      <c r="J50">
        <f>SQRT((INDEX('Station centroid'!$E$2:$E$51,MATCH(J$1,'Station centroid'!$B$2:$B$51,0))-INDEX('Zone centroid'!$D$2:$D$169,MATCH($A50,'Zone centroid'!$C$2:$C$169,0)))^2+(INDEX('Station centroid'!$F$2:$F$51,MATCH(J$1,'Station centroid'!$B$2:$B$51,0))-INDEX('Zone centroid'!$E$2:$E$169,MATCH($A50,'Zone centroid'!$C$2:$C$169,0)))^2)</f>
        <v>644870.55763540638</v>
      </c>
      <c r="K50">
        <f>SQRT((INDEX('Station centroid'!$E$2:$E$51,MATCH(K$1,'Station centroid'!$B$2:$B$51,0))-INDEX('Zone centroid'!$D$2:$D$169,MATCH($A50,'Zone centroid'!$C$2:$C$169,0)))^2+(INDEX('Station centroid'!$F$2:$F$51,MATCH(K$1,'Station centroid'!$B$2:$B$51,0))-INDEX('Zone centroid'!$E$2:$E$169,MATCH($A50,'Zone centroid'!$C$2:$C$169,0)))^2)</f>
        <v>90833.180881127904</v>
      </c>
      <c r="L50">
        <f>SQRT((INDEX('Station centroid'!$E$2:$E$51,MATCH(L$1,'Station centroid'!$B$2:$B$51,0))-INDEX('Zone centroid'!$D$2:$D$169,MATCH($A50,'Zone centroid'!$C$2:$C$169,0)))^2+(INDEX('Station centroid'!$F$2:$F$51,MATCH(L$1,'Station centroid'!$B$2:$B$51,0))-INDEX('Zone centroid'!$E$2:$E$169,MATCH($A50,'Zone centroid'!$C$2:$C$169,0)))^2)</f>
        <v>48771.983248848905</v>
      </c>
      <c r="M50">
        <f>SQRT((INDEX('Station centroid'!$E$2:$E$51,MATCH(M$1,'Station centroid'!$B$2:$B$51,0))-INDEX('Zone centroid'!$D$2:$D$169,MATCH($A50,'Zone centroid'!$C$2:$C$169,0)))^2+(INDEX('Station centroid'!$F$2:$F$51,MATCH(M$1,'Station centroid'!$B$2:$B$51,0))-INDEX('Zone centroid'!$E$2:$E$169,MATCH($A50,'Zone centroid'!$C$2:$C$169,0)))^2)</f>
        <v>52358.268373484265</v>
      </c>
      <c r="N50">
        <f>SQRT((INDEX('Station centroid'!$E$2:$E$51,MATCH(N$1,'Station centroid'!$B$2:$B$51,0))-INDEX('Zone centroid'!$D$2:$D$169,MATCH($A50,'Zone centroid'!$C$2:$C$169,0)))^2+(INDEX('Station centroid'!$F$2:$F$51,MATCH(N$1,'Station centroid'!$B$2:$B$51,0))-INDEX('Zone centroid'!$E$2:$E$169,MATCH($A50,'Zone centroid'!$C$2:$C$169,0)))^2)</f>
        <v>70415.589164559307</v>
      </c>
      <c r="O50">
        <f>SQRT((INDEX('Station centroid'!$E$2:$E$51,MATCH(O$1,'Station centroid'!$B$2:$B$51,0))-INDEX('Zone centroid'!$D$2:$D$169,MATCH($A50,'Zone centroid'!$C$2:$C$169,0)))^2+(INDEX('Station centroid'!$F$2:$F$51,MATCH(O$1,'Station centroid'!$B$2:$B$51,0))-INDEX('Zone centroid'!$E$2:$E$169,MATCH($A50,'Zone centroid'!$C$2:$C$169,0)))^2)</f>
        <v>93896.383636394647</v>
      </c>
      <c r="P50">
        <f>SQRT((INDEX('Station centroid'!$E$2:$E$51,MATCH(P$1,'Station centroid'!$B$2:$B$51,0))-INDEX('Zone centroid'!$D$2:$D$169,MATCH($A50,'Zone centroid'!$C$2:$C$169,0)))^2+(INDEX('Station centroid'!$F$2:$F$51,MATCH(P$1,'Station centroid'!$B$2:$B$51,0))-INDEX('Zone centroid'!$E$2:$E$169,MATCH($A50,'Zone centroid'!$C$2:$C$169,0)))^2)</f>
        <v>96221.617976545167</v>
      </c>
      <c r="Q50">
        <f>SQRT((INDEX('Station centroid'!$E$2:$E$51,MATCH(Q$1,'Station centroid'!$B$2:$B$51,0))-INDEX('Zone centroid'!$D$2:$D$169,MATCH($A50,'Zone centroid'!$C$2:$C$169,0)))^2+(INDEX('Station centroid'!$F$2:$F$51,MATCH(Q$1,'Station centroid'!$B$2:$B$51,0))-INDEX('Zone centroid'!$E$2:$E$169,MATCH($A50,'Zone centroid'!$C$2:$C$169,0)))^2)</f>
        <v>81099.546958441788</v>
      </c>
      <c r="R50">
        <f>SQRT((INDEX('Station centroid'!$E$2:$E$51,MATCH(R$1,'Station centroid'!$B$2:$B$51,0))-INDEX('Zone centroid'!$D$2:$D$169,MATCH($A50,'Zone centroid'!$C$2:$C$169,0)))^2+(INDEX('Station centroid'!$F$2:$F$51,MATCH(R$1,'Station centroid'!$B$2:$B$51,0))-INDEX('Zone centroid'!$E$2:$E$169,MATCH($A50,'Zone centroid'!$C$2:$C$169,0)))^2)</f>
        <v>78625.783169619986</v>
      </c>
      <c r="S50">
        <f>SQRT((INDEX('Station centroid'!$E$2:$E$51,MATCH(S$1,'Station centroid'!$B$2:$B$51,0))-INDEX('Zone centroid'!$D$2:$D$169,MATCH($A50,'Zone centroid'!$C$2:$C$169,0)))^2+(INDEX('Station centroid'!$F$2:$F$51,MATCH(S$1,'Station centroid'!$B$2:$B$51,0))-INDEX('Zone centroid'!$E$2:$E$169,MATCH($A50,'Zone centroid'!$C$2:$C$169,0)))^2)</f>
        <v>75213.46042369018</v>
      </c>
      <c r="T50">
        <f>SQRT((INDEX('Station centroid'!$E$2:$E$51,MATCH(T$1,'Station centroid'!$B$2:$B$51,0))-INDEX('Zone centroid'!$D$2:$D$169,MATCH($A50,'Zone centroid'!$C$2:$C$169,0)))^2+(INDEX('Station centroid'!$F$2:$F$51,MATCH(T$1,'Station centroid'!$B$2:$B$51,0))-INDEX('Zone centroid'!$E$2:$E$169,MATCH($A50,'Zone centroid'!$C$2:$C$169,0)))^2)</f>
        <v>68701.992531771568</v>
      </c>
      <c r="U50">
        <f>SQRT((INDEX('Station centroid'!$E$2:$E$51,MATCH(U$1,'Station centroid'!$B$2:$B$51,0))-INDEX('Zone centroid'!$D$2:$D$169,MATCH($A50,'Zone centroid'!$C$2:$C$169,0)))^2+(INDEX('Station centroid'!$F$2:$F$51,MATCH(U$1,'Station centroid'!$B$2:$B$51,0))-INDEX('Zone centroid'!$E$2:$E$169,MATCH($A50,'Zone centroid'!$C$2:$C$169,0)))^2)</f>
        <v>67788.906640588291</v>
      </c>
      <c r="V50">
        <f>SQRT((INDEX('Station centroid'!$E$2:$E$51,MATCH(V$1,'Station centroid'!$B$2:$B$51,0))-INDEX('Zone centroid'!$D$2:$D$169,MATCH($A50,'Zone centroid'!$C$2:$C$169,0)))^2+(INDEX('Station centroid'!$F$2:$F$51,MATCH(V$1,'Station centroid'!$B$2:$B$51,0))-INDEX('Zone centroid'!$E$2:$E$169,MATCH($A50,'Zone centroid'!$C$2:$C$169,0)))^2)</f>
        <v>64811.60761546735</v>
      </c>
      <c r="W50">
        <f>SQRT((INDEX('Station centroid'!$E$2:$E$51,MATCH(W$1,'Station centroid'!$B$2:$B$51,0))-INDEX('Zone centroid'!$D$2:$D$169,MATCH($A50,'Zone centroid'!$C$2:$C$169,0)))^2+(INDEX('Station centroid'!$F$2:$F$51,MATCH(W$1,'Station centroid'!$B$2:$B$51,0))-INDEX('Zone centroid'!$E$2:$E$169,MATCH($A50,'Zone centroid'!$C$2:$C$169,0)))^2)</f>
        <v>77698.492979465227</v>
      </c>
      <c r="X50">
        <f>SQRT((INDEX('Station centroid'!$E$2:$E$51,MATCH(X$1,'Station centroid'!$B$2:$B$51,0))-INDEX('Zone centroid'!$D$2:$D$169,MATCH($A50,'Zone centroid'!$C$2:$C$169,0)))^2+(INDEX('Station centroid'!$F$2:$F$51,MATCH(X$1,'Station centroid'!$B$2:$B$51,0))-INDEX('Zone centroid'!$E$2:$E$169,MATCH($A50,'Zone centroid'!$C$2:$C$169,0)))^2)</f>
        <v>62117.025683644053</v>
      </c>
      <c r="Y50">
        <f>SQRT((INDEX('Station centroid'!$E$2:$E$51,MATCH(Y$1,'Station centroid'!$B$2:$B$51,0))-INDEX('Zone centroid'!$D$2:$D$169,MATCH($A50,'Zone centroid'!$C$2:$C$169,0)))^2+(INDEX('Station centroid'!$F$2:$F$51,MATCH(Y$1,'Station centroid'!$B$2:$B$51,0))-INDEX('Zone centroid'!$E$2:$E$169,MATCH($A50,'Zone centroid'!$C$2:$C$169,0)))^2)</f>
        <v>60189.160489327369</v>
      </c>
      <c r="Z50">
        <f>SQRT((INDEX('Station centroid'!$E$2:$E$51,MATCH(Z$1,'Station centroid'!$B$2:$B$51,0))-INDEX('Zone centroid'!$D$2:$D$169,MATCH($A50,'Zone centroid'!$C$2:$C$169,0)))^2+(INDEX('Station centroid'!$F$2:$F$51,MATCH(Z$1,'Station centroid'!$B$2:$B$51,0))-INDEX('Zone centroid'!$E$2:$E$169,MATCH($A50,'Zone centroid'!$C$2:$C$169,0)))^2)</f>
        <v>34189.49813861119</v>
      </c>
      <c r="AA50">
        <f>SQRT((INDEX('Station centroid'!$E$2:$E$51,MATCH(AA$1,'Station centroid'!$B$2:$B$51,0))-INDEX('Zone centroid'!$D$2:$D$169,MATCH($A50,'Zone centroid'!$C$2:$C$169,0)))^2+(INDEX('Station centroid'!$F$2:$F$51,MATCH(AA$1,'Station centroid'!$B$2:$B$51,0))-INDEX('Zone centroid'!$E$2:$E$169,MATCH($A50,'Zone centroid'!$C$2:$C$169,0)))^2)</f>
        <v>61689.812053978567</v>
      </c>
      <c r="AB50">
        <f>SQRT((INDEX('Station centroid'!$E$2:$E$51,MATCH(AB$1,'Station centroid'!$B$2:$B$51,0))-INDEX('Zone centroid'!$D$2:$D$169,MATCH($A50,'Zone centroid'!$C$2:$C$169,0)))^2+(INDEX('Station centroid'!$F$2:$F$51,MATCH(AB$1,'Station centroid'!$B$2:$B$51,0))-INDEX('Zone centroid'!$E$2:$E$169,MATCH($A50,'Zone centroid'!$C$2:$C$169,0)))^2)</f>
        <v>644870.55763540638</v>
      </c>
      <c r="AC50">
        <f>SQRT((INDEX('Station centroid'!$E$2:$E$51,MATCH(AC$1,'Station centroid'!$B$2:$B$51,0))-INDEX('Zone centroid'!$D$2:$D$169,MATCH($A50,'Zone centroid'!$C$2:$C$169,0)))^2+(INDEX('Station centroid'!$F$2:$F$51,MATCH(AC$1,'Station centroid'!$B$2:$B$51,0))-INDEX('Zone centroid'!$E$2:$E$169,MATCH($A50,'Zone centroid'!$C$2:$C$169,0)))^2)</f>
        <v>46578.41316988803</v>
      </c>
      <c r="AD50">
        <f>SQRT((INDEX('Station centroid'!$E$2:$E$51,MATCH(AD$1,'Station centroid'!$B$2:$B$51,0))-INDEX('Zone centroid'!$D$2:$D$169,MATCH($A50,'Zone centroid'!$C$2:$C$169,0)))^2+(INDEX('Station centroid'!$F$2:$F$51,MATCH(AD$1,'Station centroid'!$B$2:$B$51,0))-INDEX('Zone centroid'!$E$2:$E$169,MATCH($A50,'Zone centroid'!$C$2:$C$169,0)))^2)</f>
        <v>134604.48778819561</v>
      </c>
      <c r="AE50">
        <f>SQRT((INDEX('Station centroid'!$E$2:$E$51,MATCH(AE$1,'Station centroid'!$B$2:$B$51,0))-INDEX('Zone centroid'!$D$2:$D$169,MATCH($A50,'Zone centroid'!$C$2:$C$169,0)))^2+(INDEX('Station centroid'!$F$2:$F$51,MATCH(AE$1,'Station centroid'!$B$2:$B$51,0))-INDEX('Zone centroid'!$E$2:$E$169,MATCH($A50,'Zone centroid'!$C$2:$C$169,0)))^2)</f>
        <v>88723.45414384747</v>
      </c>
      <c r="AF50">
        <f>SQRT((INDEX('Station centroid'!$E$2:$E$51,MATCH(AF$1,'Station centroid'!$B$2:$B$51,0))-INDEX('Zone centroid'!$D$2:$D$169,MATCH($A50,'Zone centroid'!$C$2:$C$169,0)))^2+(INDEX('Station centroid'!$F$2:$F$51,MATCH(AF$1,'Station centroid'!$B$2:$B$51,0))-INDEX('Zone centroid'!$E$2:$E$169,MATCH($A50,'Zone centroid'!$C$2:$C$169,0)))^2)</f>
        <v>86235.802192076211</v>
      </c>
      <c r="AG50">
        <f>SQRT((INDEX('Station centroid'!$E$2:$E$51,MATCH(AG$1,'Station centroid'!$B$2:$B$51,0))-INDEX('Zone centroid'!$D$2:$D$169,MATCH($A50,'Zone centroid'!$C$2:$C$169,0)))^2+(INDEX('Station centroid'!$F$2:$F$51,MATCH(AG$1,'Station centroid'!$B$2:$B$51,0))-INDEX('Zone centroid'!$E$2:$E$169,MATCH($A50,'Zone centroid'!$C$2:$C$169,0)))^2)</f>
        <v>64848.749960995381</v>
      </c>
      <c r="AH50">
        <f>SQRT((INDEX('Station centroid'!$E$2:$E$51,MATCH(AH$1,'Station centroid'!$B$2:$B$51,0))-INDEX('Zone centroid'!$D$2:$D$169,MATCH($A50,'Zone centroid'!$C$2:$C$169,0)))^2+(INDEX('Station centroid'!$F$2:$F$51,MATCH(AH$1,'Station centroid'!$B$2:$B$51,0))-INDEX('Zone centroid'!$E$2:$E$169,MATCH($A50,'Zone centroid'!$C$2:$C$169,0)))^2)</f>
        <v>110262.51855008573</v>
      </c>
      <c r="AI50">
        <f>SQRT((INDEX('Station centroid'!$E$2:$E$51,MATCH(AI$1,'Station centroid'!$B$2:$B$51,0))-INDEX('Zone centroid'!$D$2:$D$169,MATCH($A50,'Zone centroid'!$C$2:$C$169,0)))^2+(INDEX('Station centroid'!$F$2:$F$51,MATCH(AI$1,'Station centroid'!$B$2:$B$51,0))-INDEX('Zone centroid'!$E$2:$E$169,MATCH($A50,'Zone centroid'!$C$2:$C$169,0)))^2)</f>
        <v>68616.437778002539</v>
      </c>
      <c r="AJ50">
        <f>SQRT((INDEX('Station centroid'!$E$2:$E$51,MATCH(AJ$1,'Station centroid'!$B$2:$B$51,0))-INDEX('Zone centroid'!$D$2:$D$169,MATCH($A50,'Zone centroid'!$C$2:$C$169,0)))^2+(INDEX('Station centroid'!$F$2:$F$51,MATCH(AJ$1,'Station centroid'!$B$2:$B$51,0))-INDEX('Zone centroid'!$E$2:$E$169,MATCH($A50,'Zone centroid'!$C$2:$C$169,0)))^2)</f>
        <v>66473.580444926367</v>
      </c>
      <c r="AK50">
        <f>SQRT((INDEX('Station centroid'!$E$2:$E$51,MATCH(AK$1,'Station centroid'!$B$2:$B$51,0))-INDEX('Zone centroid'!$D$2:$D$169,MATCH($A50,'Zone centroid'!$C$2:$C$169,0)))^2+(INDEX('Station centroid'!$F$2:$F$51,MATCH(AK$1,'Station centroid'!$B$2:$B$51,0))-INDEX('Zone centroid'!$E$2:$E$169,MATCH($A50,'Zone centroid'!$C$2:$C$169,0)))^2)</f>
        <v>67845.542490608743</v>
      </c>
      <c r="AL50">
        <f>SQRT((INDEX('Station centroid'!$E$2:$E$51,MATCH(AL$1,'Station centroid'!$B$2:$B$51,0))-INDEX('Zone centroid'!$D$2:$D$169,MATCH($A50,'Zone centroid'!$C$2:$C$169,0)))^2+(INDEX('Station centroid'!$F$2:$F$51,MATCH(AL$1,'Station centroid'!$B$2:$B$51,0))-INDEX('Zone centroid'!$E$2:$E$169,MATCH($A50,'Zone centroid'!$C$2:$C$169,0)))^2)</f>
        <v>27473.170587072742</v>
      </c>
      <c r="AM50">
        <f>SQRT((INDEX('Station centroid'!$E$2:$E$51,MATCH(AM$1,'Station centroid'!$B$2:$B$51,0))-INDEX('Zone centroid'!$D$2:$D$169,MATCH($A50,'Zone centroid'!$C$2:$C$169,0)))^2+(INDEX('Station centroid'!$F$2:$F$51,MATCH(AM$1,'Station centroid'!$B$2:$B$51,0))-INDEX('Zone centroid'!$E$2:$E$169,MATCH($A50,'Zone centroid'!$C$2:$C$169,0)))^2)</f>
        <v>85264.107032561529</v>
      </c>
      <c r="AN50">
        <f>SQRT((INDEX('Station centroid'!$E$2:$E$51,MATCH(AN$1,'Station centroid'!$B$2:$B$51,0))-INDEX('Zone centroid'!$D$2:$D$169,MATCH($A50,'Zone centroid'!$C$2:$C$169,0)))^2+(INDEX('Station centroid'!$F$2:$F$51,MATCH(AN$1,'Station centroid'!$B$2:$B$51,0))-INDEX('Zone centroid'!$E$2:$E$169,MATCH($A50,'Zone centroid'!$C$2:$C$169,0)))^2)</f>
        <v>48404.799098837262</v>
      </c>
      <c r="AO50">
        <f>SQRT((INDEX('Station centroid'!$E$2:$E$51,MATCH(AO$1,'Station centroid'!$B$2:$B$51,0))-INDEX('Zone centroid'!$D$2:$D$169,MATCH($A50,'Zone centroid'!$C$2:$C$169,0)))^2+(INDEX('Station centroid'!$F$2:$F$51,MATCH(AO$1,'Station centroid'!$B$2:$B$51,0))-INDEX('Zone centroid'!$E$2:$E$169,MATCH($A50,'Zone centroid'!$C$2:$C$169,0)))^2)</f>
        <v>46415.327023053527</v>
      </c>
      <c r="AP50">
        <f>SQRT((INDEX('Station centroid'!$E$2:$E$51,MATCH(AP$1,'Station centroid'!$B$2:$B$51,0))-INDEX('Zone centroid'!$D$2:$D$169,MATCH($A50,'Zone centroid'!$C$2:$C$169,0)))^2+(INDEX('Station centroid'!$F$2:$F$51,MATCH(AP$1,'Station centroid'!$B$2:$B$51,0))-INDEX('Zone centroid'!$E$2:$E$169,MATCH($A50,'Zone centroid'!$C$2:$C$169,0)))^2)</f>
        <v>51666.748550324875</v>
      </c>
      <c r="AQ50">
        <f>SQRT((INDEX('Station centroid'!$E$2:$E$51,MATCH(AQ$1,'Station centroid'!$B$2:$B$51,0))-INDEX('Zone centroid'!$D$2:$D$169,MATCH($A50,'Zone centroid'!$C$2:$C$169,0)))^2+(INDEX('Station centroid'!$F$2:$F$51,MATCH(AQ$1,'Station centroid'!$B$2:$B$51,0))-INDEX('Zone centroid'!$E$2:$E$169,MATCH($A50,'Zone centroid'!$C$2:$C$169,0)))^2)</f>
        <v>53278.000046024623</v>
      </c>
      <c r="AR50">
        <f>SQRT((INDEX('Station centroid'!$E$2:$E$51,MATCH(AR$1,'Station centroid'!$B$2:$B$51,0))-INDEX('Zone centroid'!$D$2:$D$169,MATCH($A50,'Zone centroid'!$C$2:$C$169,0)))^2+(INDEX('Station centroid'!$F$2:$F$51,MATCH(AR$1,'Station centroid'!$B$2:$B$51,0))-INDEX('Zone centroid'!$E$2:$E$169,MATCH($A50,'Zone centroid'!$C$2:$C$169,0)))^2)</f>
        <v>32978.010542208263</v>
      </c>
      <c r="AS50">
        <f>SQRT((INDEX('Station centroid'!$E$2:$E$51,MATCH(AS$1,'Station centroid'!$B$2:$B$51,0))-INDEX('Zone centroid'!$D$2:$D$169,MATCH($A50,'Zone centroid'!$C$2:$C$169,0)))^2+(INDEX('Station centroid'!$F$2:$F$51,MATCH(AS$1,'Station centroid'!$B$2:$B$51,0))-INDEX('Zone centroid'!$E$2:$E$169,MATCH($A50,'Zone centroid'!$C$2:$C$169,0)))^2)</f>
        <v>121976.90160673414</v>
      </c>
      <c r="AT50">
        <f>SQRT((INDEX('Station centroid'!$E$2:$E$51,MATCH(AT$1,'Station centroid'!$B$2:$B$51,0))-INDEX('Zone centroid'!$D$2:$D$169,MATCH($A50,'Zone centroid'!$C$2:$C$169,0)))^2+(INDEX('Station centroid'!$F$2:$F$51,MATCH(AT$1,'Station centroid'!$B$2:$B$51,0))-INDEX('Zone centroid'!$E$2:$E$169,MATCH($A50,'Zone centroid'!$C$2:$C$169,0)))^2)</f>
        <v>103802.28957312116</v>
      </c>
      <c r="AU50">
        <f>SQRT((INDEX('Station centroid'!$E$2:$E$51,MATCH(AU$1,'Station centroid'!$B$2:$B$51,0))-INDEX('Zone centroid'!$D$2:$D$169,MATCH($A50,'Zone centroid'!$C$2:$C$169,0)))^2+(INDEX('Station centroid'!$F$2:$F$51,MATCH(AU$1,'Station centroid'!$B$2:$B$51,0))-INDEX('Zone centroid'!$E$2:$E$169,MATCH($A50,'Zone centroid'!$C$2:$C$169,0)))^2)</f>
        <v>3164.6653906060874</v>
      </c>
      <c r="AV50">
        <f>SQRT((INDEX('Station centroid'!$E$2:$E$51,MATCH(AV$1,'Station centroid'!$B$2:$B$51,0))-INDEX('Zone centroid'!$D$2:$D$169,MATCH($A50,'Zone centroid'!$C$2:$C$169,0)))^2+(INDEX('Station centroid'!$F$2:$F$51,MATCH(AV$1,'Station centroid'!$B$2:$B$51,0))-INDEX('Zone centroid'!$E$2:$E$169,MATCH($A50,'Zone centroid'!$C$2:$C$169,0)))^2)</f>
        <v>5931.6311781836102</v>
      </c>
      <c r="AW50">
        <f>SQRT((INDEX('Station centroid'!$E$2:$E$51,MATCH(AW$1,'Station centroid'!$B$2:$B$51,0))-INDEX('Zone centroid'!$D$2:$D$169,MATCH($A50,'Zone centroid'!$C$2:$C$169,0)))^2+(INDEX('Station centroid'!$F$2:$F$51,MATCH(AW$1,'Station centroid'!$B$2:$B$51,0))-INDEX('Zone centroid'!$E$2:$E$169,MATCH($A50,'Zone centroid'!$C$2:$C$169,0)))^2)</f>
        <v>13718.987129216188</v>
      </c>
      <c r="AX50">
        <f>SQRT((INDEX('Station centroid'!$E$2:$E$51,MATCH(AX$1,'Station centroid'!$B$2:$B$51,0))-INDEX('Zone centroid'!$D$2:$D$169,MATCH($A50,'Zone centroid'!$C$2:$C$169,0)))^2+(INDEX('Station centroid'!$F$2:$F$51,MATCH(AX$1,'Station centroid'!$B$2:$B$51,0))-INDEX('Zone centroid'!$E$2:$E$169,MATCH($A50,'Zone centroid'!$C$2:$C$169,0)))^2)</f>
        <v>29792.912537805056</v>
      </c>
      <c r="AY50">
        <f>SQRT((INDEX('Station centroid'!$E$2:$E$51,MATCH(AY$1,'Station centroid'!$B$2:$B$51,0))-INDEX('Zone centroid'!$D$2:$D$169,MATCH($A50,'Zone centroid'!$C$2:$C$169,0)))^2+(INDEX('Station centroid'!$F$2:$F$51,MATCH(AY$1,'Station centroid'!$B$2:$B$51,0))-INDEX('Zone centroid'!$E$2:$E$169,MATCH($A50,'Zone centroid'!$C$2:$C$169,0)))^2)</f>
        <v>644870.55763540638</v>
      </c>
    </row>
    <row r="51" spans="1:51" x14ac:dyDescent="0.3">
      <c r="A51">
        <v>602</v>
      </c>
      <c r="B51">
        <f>SQRT((INDEX('Station centroid'!$E$2:$E$51,MATCH(B$1,'Station centroid'!$B$2:$B$51,0))-INDEX('Zone centroid'!$D$2:$D$169,MATCH($A51,'Zone centroid'!$C$2:$C$169,0)))^2+(INDEX('Station centroid'!$F$2:$F$51,MATCH(B$1,'Station centroid'!$B$2:$B$51,0))-INDEX('Zone centroid'!$E$2:$E$169,MATCH($A51,'Zone centroid'!$C$2:$C$169,0)))^2)</f>
        <v>61504.516847077946</v>
      </c>
      <c r="C51">
        <f>SQRT((INDEX('Station centroid'!$E$2:$E$51,MATCH(C$1,'Station centroid'!$B$2:$B$51,0))-INDEX('Zone centroid'!$D$2:$D$169,MATCH($A51,'Zone centroid'!$C$2:$C$169,0)))^2+(INDEX('Station centroid'!$F$2:$F$51,MATCH(C$1,'Station centroid'!$B$2:$B$51,0))-INDEX('Zone centroid'!$E$2:$E$169,MATCH($A51,'Zone centroid'!$C$2:$C$169,0)))^2)</f>
        <v>91722.353063553688</v>
      </c>
      <c r="D51">
        <f>SQRT((INDEX('Station centroid'!$E$2:$E$51,MATCH(D$1,'Station centroid'!$B$2:$B$51,0))-INDEX('Zone centroid'!$D$2:$D$169,MATCH($A51,'Zone centroid'!$C$2:$C$169,0)))^2+(INDEX('Station centroid'!$F$2:$F$51,MATCH(D$1,'Station centroid'!$B$2:$B$51,0))-INDEX('Zone centroid'!$E$2:$E$169,MATCH($A51,'Zone centroid'!$C$2:$C$169,0)))^2)</f>
        <v>140643.76360138581</v>
      </c>
      <c r="E51">
        <f>SQRT((INDEX('Station centroid'!$E$2:$E$51,MATCH(E$1,'Station centroid'!$B$2:$B$51,0))-INDEX('Zone centroid'!$D$2:$D$169,MATCH($A51,'Zone centroid'!$C$2:$C$169,0)))^2+(INDEX('Station centroid'!$F$2:$F$51,MATCH(E$1,'Station centroid'!$B$2:$B$51,0))-INDEX('Zone centroid'!$E$2:$E$169,MATCH($A51,'Zone centroid'!$C$2:$C$169,0)))^2)</f>
        <v>70429.400365042166</v>
      </c>
      <c r="F51">
        <f>SQRT((INDEX('Station centroid'!$E$2:$E$51,MATCH(F$1,'Station centroid'!$B$2:$B$51,0))-INDEX('Zone centroid'!$D$2:$D$169,MATCH($A51,'Zone centroid'!$C$2:$C$169,0)))^2+(INDEX('Station centroid'!$F$2:$F$51,MATCH(F$1,'Station centroid'!$B$2:$B$51,0))-INDEX('Zone centroid'!$E$2:$E$169,MATCH($A51,'Zone centroid'!$C$2:$C$169,0)))^2)</f>
        <v>63201.529860309587</v>
      </c>
      <c r="G51">
        <f>SQRT((INDEX('Station centroid'!$E$2:$E$51,MATCH(G$1,'Station centroid'!$B$2:$B$51,0))-INDEX('Zone centroid'!$D$2:$D$169,MATCH($A51,'Zone centroid'!$C$2:$C$169,0)))^2+(INDEX('Station centroid'!$F$2:$F$51,MATCH(G$1,'Station centroid'!$B$2:$B$51,0))-INDEX('Zone centroid'!$E$2:$E$169,MATCH($A51,'Zone centroid'!$C$2:$C$169,0)))^2)</f>
        <v>647475.88217168371</v>
      </c>
      <c r="H51">
        <f>SQRT((INDEX('Station centroid'!$E$2:$E$51,MATCH(H$1,'Station centroid'!$B$2:$B$51,0))-INDEX('Zone centroid'!$D$2:$D$169,MATCH($A51,'Zone centroid'!$C$2:$C$169,0)))^2+(INDEX('Station centroid'!$F$2:$F$51,MATCH(H$1,'Station centroid'!$B$2:$B$51,0))-INDEX('Zone centroid'!$E$2:$E$169,MATCH($A51,'Zone centroid'!$C$2:$C$169,0)))^2)</f>
        <v>40737.724053329264</v>
      </c>
      <c r="I51">
        <f>SQRT((INDEX('Station centroid'!$E$2:$E$51,MATCH(I$1,'Station centroid'!$B$2:$B$51,0))-INDEX('Zone centroid'!$D$2:$D$169,MATCH($A51,'Zone centroid'!$C$2:$C$169,0)))^2+(INDEX('Station centroid'!$F$2:$F$51,MATCH(I$1,'Station centroid'!$B$2:$B$51,0))-INDEX('Zone centroid'!$E$2:$E$169,MATCH($A51,'Zone centroid'!$C$2:$C$169,0)))^2)</f>
        <v>42497.11722945096</v>
      </c>
      <c r="J51">
        <f>SQRT((INDEX('Station centroid'!$E$2:$E$51,MATCH(J$1,'Station centroid'!$B$2:$B$51,0))-INDEX('Zone centroid'!$D$2:$D$169,MATCH($A51,'Zone centroid'!$C$2:$C$169,0)))^2+(INDEX('Station centroid'!$F$2:$F$51,MATCH(J$1,'Station centroid'!$B$2:$B$51,0))-INDEX('Zone centroid'!$E$2:$E$169,MATCH($A51,'Zone centroid'!$C$2:$C$169,0)))^2)</f>
        <v>647475.88217168371</v>
      </c>
      <c r="K51">
        <f>SQRT((INDEX('Station centroid'!$E$2:$E$51,MATCH(K$1,'Station centroid'!$B$2:$B$51,0))-INDEX('Zone centroid'!$D$2:$D$169,MATCH($A51,'Zone centroid'!$C$2:$C$169,0)))^2+(INDEX('Station centroid'!$F$2:$F$51,MATCH(K$1,'Station centroid'!$B$2:$B$51,0))-INDEX('Zone centroid'!$E$2:$E$169,MATCH($A51,'Zone centroid'!$C$2:$C$169,0)))^2)</f>
        <v>89307.617043361417</v>
      </c>
      <c r="L51">
        <f>SQRT((INDEX('Station centroid'!$E$2:$E$51,MATCH(L$1,'Station centroid'!$B$2:$B$51,0))-INDEX('Zone centroid'!$D$2:$D$169,MATCH($A51,'Zone centroid'!$C$2:$C$169,0)))^2+(INDEX('Station centroid'!$F$2:$F$51,MATCH(L$1,'Station centroid'!$B$2:$B$51,0))-INDEX('Zone centroid'!$E$2:$E$169,MATCH($A51,'Zone centroid'!$C$2:$C$169,0)))^2)</f>
        <v>48237.747688983138</v>
      </c>
      <c r="M51">
        <f>SQRT((INDEX('Station centroid'!$E$2:$E$51,MATCH(M$1,'Station centroid'!$B$2:$B$51,0))-INDEX('Zone centroid'!$D$2:$D$169,MATCH($A51,'Zone centroid'!$C$2:$C$169,0)))^2+(INDEX('Station centroid'!$F$2:$F$51,MATCH(M$1,'Station centroid'!$B$2:$B$51,0))-INDEX('Zone centroid'!$E$2:$E$169,MATCH($A51,'Zone centroid'!$C$2:$C$169,0)))^2)</f>
        <v>51392.982963920302</v>
      </c>
      <c r="N51">
        <f>SQRT((INDEX('Station centroid'!$E$2:$E$51,MATCH(N$1,'Station centroid'!$B$2:$B$51,0))-INDEX('Zone centroid'!$D$2:$D$169,MATCH($A51,'Zone centroid'!$C$2:$C$169,0)))^2+(INDEX('Station centroid'!$F$2:$F$51,MATCH(N$1,'Station centroid'!$B$2:$B$51,0))-INDEX('Zone centroid'!$E$2:$E$169,MATCH($A51,'Zone centroid'!$C$2:$C$169,0)))^2)</f>
        <v>68958.816323309977</v>
      </c>
      <c r="O51">
        <f>SQRT((INDEX('Station centroid'!$E$2:$E$51,MATCH(O$1,'Station centroid'!$B$2:$B$51,0))-INDEX('Zone centroid'!$D$2:$D$169,MATCH($A51,'Zone centroid'!$C$2:$C$169,0)))^2+(INDEX('Station centroid'!$F$2:$F$51,MATCH(O$1,'Station centroid'!$B$2:$B$51,0))-INDEX('Zone centroid'!$E$2:$E$169,MATCH($A51,'Zone centroid'!$C$2:$C$169,0)))^2)</f>
        <v>92761.293328699336</v>
      </c>
      <c r="P51">
        <f>SQRT((INDEX('Station centroid'!$E$2:$E$51,MATCH(P$1,'Station centroid'!$B$2:$B$51,0))-INDEX('Zone centroid'!$D$2:$D$169,MATCH($A51,'Zone centroid'!$C$2:$C$169,0)))^2+(INDEX('Station centroid'!$F$2:$F$51,MATCH(P$1,'Station centroid'!$B$2:$B$51,0))-INDEX('Zone centroid'!$E$2:$E$169,MATCH($A51,'Zone centroid'!$C$2:$C$169,0)))^2)</f>
        <v>95076.586023290714</v>
      </c>
      <c r="Q51">
        <f>SQRT((INDEX('Station centroid'!$E$2:$E$51,MATCH(Q$1,'Station centroid'!$B$2:$B$51,0))-INDEX('Zone centroid'!$D$2:$D$169,MATCH($A51,'Zone centroid'!$C$2:$C$169,0)))^2+(INDEX('Station centroid'!$F$2:$F$51,MATCH(Q$1,'Station centroid'!$B$2:$B$51,0))-INDEX('Zone centroid'!$E$2:$E$169,MATCH($A51,'Zone centroid'!$C$2:$C$169,0)))^2)</f>
        <v>79782.946092536004</v>
      </c>
      <c r="R51">
        <f>SQRT((INDEX('Station centroid'!$E$2:$E$51,MATCH(R$1,'Station centroid'!$B$2:$B$51,0))-INDEX('Zone centroid'!$D$2:$D$169,MATCH($A51,'Zone centroid'!$C$2:$C$169,0)))^2+(INDEX('Station centroid'!$F$2:$F$51,MATCH(R$1,'Station centroid'!$B$2:$B$51,0))-INDEX('Zone centroid'!$E$2:$E$169,MATCH($A51,'Zone centroid'!$C$2:$C$169,0)))^2)</f>
        <v>77083.592255525407</v>
      </c>
      <c r="S51">
        <f>SQRT((INDEX('Station centroid'!$E$2:$E$51,MATCH(S$1,'Station centroid'!$B$2:$B$51,0))-INDEX('Zone centroid'!$D$2:$D$169,MATCH($A51,'Zone centroid'!$C$2:$C$169,0)))^2+(INDEX('Station centroid'!$F$2:$F$51,MATCH(S$1,'Station centroid'!$B$2:$B$51,0))-INDEX('Zone centroid'!$E$2:$E$169,MATCH($A51,'Zone centroid'!$C$2:$C$169,0)))^2)</f>
        <v>73732.401984921176</v>
      </c>
      <c r="T51">
        <f>SQRT((INDEX('Station centroid'!$E$2:$E$51,MATCH(T$1,'Station centroid'!$B$2:$B$51,0))-INDEX('Zone centroid'!$D$2:$D$169,MATCH($A51,'Zone centroid'!$C$2:$C$169,0)))^2+(INDEX('Station centroid'!$F$2:$F$51,MATCH(T$1,'Station centroid'!$B$2:$B$51,0))-INDEX('Zone centroid'!$E$2:$E$169,MATCH($A51,'Zone centroid'!$C$2:$C$169,0)))^2)</f>
        <v>66912.702277187971</v>
      </c>
      <c r="U51">
        <f>SQRT((INDEX('Station centroid'!$E$2:$E$51,MATCH(U$1,'Station centroid'!$B$2:$B$51,0))-INDEX('Zone centroid'!$D$2:$D$169,MATCH($A51,'Zone centroid'!$C$2:$C$169,0)))^2+(INDEX('Station centroid'!$F$2:$F$51,MATCH(U$1,'Station centroid'!$B$2:$B$51,0))-INDEX('Zone centroid'!$E$2:$E$169,MATCH($A51,'Zone centroid'!$C$2:$C$169,0)))^2)</f>
        <v>65664.485217858775</v>
      </c>
      <c r="V51">
        <f>SQRT((INDEX('Station centroid'!$E$2:$E$51,MATCH(V$1,'Station centroid'!$B$2:$B$51,0))-INDEX('Zone centroid'!$D$2:$D$169,MATCH($A51,'Zone centroid'!$C$2:$C$169,0)))^2+(INDEX('Station centroid'!$F$2:$F$51,MATCH(V$1,'Station centroid'!$B$2:$B$51,0))-INDEX('Zone centroid'!$E$2:$E$169,MATCH($A51,'Zone centroid'!$C$2:$C$169,0)))^2)</f>
        <v>62355.486281010635</v>
      </c>
      <c r="W51">
        <f>SQRT((INDEX('Station centroid'!$E$2:$E$51,MATCH(W$1,'Station centroid'!$B$2:$B$51,0))-INDEX('Zone centroid'!$D$2:$D$169,MATCH($A51,'Zone centroid'!$C$2:$C$169,0)))^2+(INDEX('Station centroid'!$F$2:$F$51,MATCH(W$1,'Station centroid'!$B$2:$B$51,0))-INDEX('Zone centroid'!$E$2:$E$169,MATCH($A51,'Zone centroid'!$C$2:$C$169,0)))^2)</f>
        <v>76356.980542973339</v>
      </c>
      <c r="X51">
        <f>SQRT((INDEX('Station centroid'!$E$2:$E$51,MATCH(X$1,'Station centroid'!$B$2:$B$51,0))-INDEX('Zone centroid'!$D$2:$D$169,MATCH($A51,'Zone centroid'!$C$2:$C$169,0)))^2+(INDEX('Station centroid'!$F$2:$F$51,MATCH(X$1,'Station centroid'!$B$2:$B$51,0))-INDEX('Zone centroid'!$E$2:$E$169,MATCH($A51,'Zone centroid'!$C$2:$C$169,0)))^2)</f>
        <v>59626.534367196749</v>
      </c>
      <c r="Y51">
        <f>SQRT((INDEX('Station centroid'!$E$2:$E$51,MATCH(Y$1,'Station centroid'!$B$2:$B$51,0))-INDEX('Zone centroid'!$D$2:$D$169,MATCH($A51,'Zone centroid'!$C$2:$C$169,0)))^2+(INDEX('Station centroid'!$F$2:$F$51,MATCH(Y$1,'Station centroid'!$B$2:$B$51,0))-INDEX('Zone centroid'!$E$2:$E$169,MATCH($A51,'Zone centroid'!$C$2:$C$169,0)))^2)</f>
        <v>57668.43181299459</v>
      </c>
      <c r="Z51">
        <f>SQRT((INDEX('Station centroid'!$E$2:$E$51,MATCH(Z$1,'Station centroid'!$B$2:$B$51,0))-INDEX('Zone centroid'!$D$2:$D$169,MATCH($A51,'Zone centroid'!$C$2:$C$169,0)))^2+(INDEX('Station centroid'!$F$2:$F$51,MATCH(Z$1,'Station centroid'!$B$2:$B$51,0))-INDEX('Zone centroid'!$E$2:$E$169,MATCH($A51,'Zone centroid'!$C$2:$C$169,0)))^2)</f>
        <v>35285.670785321599</v>
      </c>
      <c r="AA51">
        <f>SQRT((INDEX('Station centroid'!$E$2:$E$51,MATCH(AA$1,'Station centroid'!$B$2:$B$51,0))-INDEX('Zone centroid'!$D$2:$D$169,MATCH($A51,'Zone centroid'!$C$2:$C$169,0)))^2+(INDEX('Station centroid'!$F$2:$F$51,MATCH(AA$1,'Station centroid'!$B$2:$B$51,0))-INDEX('Zone centroid'!$E$2:$E$169,MATCH($A51,'Zone centroid'!$C$2:$C$169,0)))^2)</f>
        <v>64229.311377090125</v>
      </c>
      <c r="AB51">
        <f>SQRT((INDEX('Station centroid'!$E$2:$E$51,MATCH(AB$1,'Station centroid'!$B$2:$B$51,0))-INDEX('Zone centroid'!$D$2:$D$169,MATCH($A51,'Zone centroid'!$C$2:$C$169,0)))^2+(INDEX('Station centroid'!$F$2:$F$51,MATCH(AB$1,'Station centroid'!$B$2:$B$51,0))-INDEX('Zone centroid'!$E$2:$E$169,MATCH($A51,'Zone centroid'!$C$2:$C$169,0)))^2)</f>
        <v>647475.88217168371</v>
      </c>
      <c r="AC51">
        <f>SQRT((INDEX('Station centroid'!$E$2:$E$51,MATCH(AC$1,'Station centroid'!$B$2:$B$51,0))-INDEX('Zone centroid'!$D$2:$D$169,MATCH($A51,'Zone centroid'!$C$2:$C$169,0)))^2+(INDEX('Station centroid'!$F$2:$F$51,MATCH(AC$1,'Station centroid'!$B$2:$B$51,0))-INDEX('Zone centroid'!$E$2:$E$169,MATCH($A51,'Zone centroid'!$C$2:$C$169,0)))^2)</f>
        <v>49069.063749625377</v>
      </c>
      <c r="AD51">
        <f>SQRT((INDEX('Station centroid'!$E$2:$E$51,MATCH(AD$1,'Station centroid'!$B$2:$B$51,0))-INDEX('Zone centroid'!$D$2:$D$169,MATCH($A51,'Zone centroid'!$C$2:$C$169,0)))^2+(INDEX('Station centroid'!$F$2:$F$51,MATCH(AD$1,'Station centroid'!$B$2:$B$51,0))-INDEX('Zone centroid'!$E$2:$E$169,MATCH($A51,'Zone centroid'!$C$2:$C$169,0)))^2)</f>
        <v>137037.16107217962</v>
      </c>
      <c r="AE51">
        <f>SQRT((INDEX('Station centroid'!$E$2:$E$51,MATCH(AE$1,'Station centroid'!$B$2:$B$51,0))-INDEX('Zone centroid'!$D$2:$D$169,MATCH($A51,'Zone centroid'!$C$2:$C$169,0)))^2+(INDEX('Station centroid'!$F$2:$F$51,MATCH(AE$1,'Station centroid'!$B$2:$B$51,0))-INDEX('Zone centroid'!$E$2:$E$169,MATCH($A51,'Zone centroid'!$C$2:$C$169,0)))^2)</f>
        <v>87528.752023980123</v>
      </c>
      <c r="AF51">
        <f>SQRT((INDEX('Station centroid'!$E$2:$E$51,MATCH(AF$1,'Station centroid'!$B$2:$B$51,0))-INDEX('Zone centroid'!$D$2:$D$169,MATCH($A51,'Zone centroid'!$C$2:$C$169,0)))^2+(INDEX('Station centroid'!$F$2:$F$51,MATCH(AF$1,'Station centroid'!$B$2:$B$51,0))-INDEX('Zone centroid'!$E$2:$E$169,MATCH($A51,'Zone centroid'!$C$2:$C$169,0)))^2)</f>
        <v>84998.898551398277</v>
      </c>
      <c r="AG51">
        <f>SQRT((INDEX('Station centroid'!$E$2:$E$51,MATCH(AG$1,'Station centroid'!$B$2:$B$51,0))-INDEX('Zone centroid'!$D$2:$D$169,MATCH($A51,'Zone centroid'!$C$2:$C$169,0)))^2+(INDEX('Station centroid'!$F$2:$F$51,MATCH(AG$1,'Station centroid'!$B$2:$B$51,0))-INDEX('Zone centroid'!$E$2:$E$169,MATCH($A51,'Zone centroid'!$C$2:$C$169,0)))^2)</f>
        <v>62423.593267959979</v>
      </c>
      <c r="AH51">
        <f>SQRT((INDEX('Station centroid'!$E$2:$E$51,MATCH(AH$1,'Station centroid'!$B$2:$B$51,0))-INDEX('Zone centroid'!$D$2:$D$169,MATCH($A51,'Zone centroid'!$C$2:$C$169,0)))^2+(INDEX('Station centroid'!$F$2:$F$51,MATCH(AH$1,'Station centroid'!$B$2:$B$51,0))-INDEX('Zone centroid'!$E$2:$E$169,MATCH($A51,'Zone centroid'!$C$2:$C$169,0)))^2)</f>
        <v>112281.83953466384</v>
      </c>
      <c r="AI51">
        <f>SQRT((INDEX('Station centroid'!$E$2:$E$51,MATCH(AI$1,'Station centroid'!$B$2:$B$51,0))-INDEX('Zone centroid'!$D$2:$D$169,MATCH($A51,'Zone centroid'!$C$2:$C$169,0)))^2+(INDEX('Station centroid'!$F$2:$F$51,MATCH(AI$1,'Station centroid'!$B$2:$B$51,0))-INDEX('Zone centroid'!$E$2:$E$169,MATCH($A51,'Zone centroid'!$C$2:$C$169,0)))^2)</f>
        <v>66617.813396587051</v>
      </c>
      <c r="AJ51">
        <f>SQRT((INDEX('Station centroid'!$E$2:$E$51,MATCH(AJ$1,'Station centroid'!$B$2:$B$51,0))-INDEX('Zone centroid'!$D$2:$D$169,MATCH($A51,'Zone centroid'!$C$2:$C$169,0)))^2+(INDEX('Station centroid'!$F$2:$F$51,MATCH(AJ$1,'Station centroid'!$B$2:$B$51,0))-INDEX('Zone centroid'!$E$2:$E$169,MATCH($A51,'Zone centroid'!$C$2:$C$169,0)))^2)</f>
        <v>64197.626451202203</v>
      </c>
      <c r="AK51">
        <f>SQRT((INDEX('Station centroid'!$E$2:$E$51,MATCH(AK$1,'Station centroid'!$B$2:$B$51,0))-INDEX('Zone centroid'!$D$2:$D$169,MATCH($A51,'Zone centroid'!$C$2:$C$169,0)))^2+(INDEX('Station centroid'!$F$2:$F$51,MATCH(AK$1,'Station centroid'!$B$2:$B$51,0))-INDEX('Zone centroid'!$E$2:$E$169,MATCH($A51,'Zone centroid'!$C$2:$C$169,0)))^2)</f>
        <v>66202.569464220913</v>
      </c>
      <c r="AL51">
        <f>SQRT((INDEX('Station centroid'!$E$2:$E$51,MATCH(AL$1,'Station centroid'!$B$2:$B$51,0))-INDEX('Zone centroid'!$D$2:$D$169,MATCH($A51,'Zone centroid'!$C$2:$C$169,0)))^2+(INDEX('Station centroid'!$F$2:$F$51,MATCH(AL$1,'Station centroid'!$B$2:$B$51,0))-INDEX('Zone centroid'!$E$2:$E$169,MATCH($A51,'Zone centroid'!$C$2:$C$169,0)))^2)</f>
        <v>30248.512537749666</v>
      </c>
      <c r="AM51">
        <f>SQRT((INDEX('Station centroid'!$E$2:$E$51,MATCH(AM$1,'Station centroid'!$B$2:$B$51,0))-INDEX('Zone centroid'!$D$2:$D$169,MATCH($A51,'Zone centroid'!$C$2:$C$169,0)))^2+(INDEX('Station centroid'!$F$2:$F$51,MATCH(AM$1,'Station centroid'!$B$2:$B$51,0))-INDEX('Zone centroid'!$E$2:$E$169,MATCH($A51,'Zone centroid'!$C$2:$C$169,0)))^2)</f>
        <v>83832.849111431904</v>
      </c>
      <c r="AN51">
        <f>SQRT((INDEX('Station centroid'!$E$2:$E$51,MATCH(AN$1,'Station centroid'!$B$2:$B$51,0))-INDEX('Zone centroid'!$D$2:$D$169,MATCH($A51,'Zone centroid'!$C$2:$C$169,0)))^2+(INDEX('Station centroid'!$F$2:$F$51,MATCH(AN$1,'Station centroid'!$B$2:$B$51,0))-INDEX('Zone centroid'!$E$2:$E$169,MATCH($A51,'Zone centroid'!$C$2:$C$169,0)))^2)</f>
        <v>48208.48742326186</v>
      </c>
      <c r="AO51">
        <f>SQRT((INDEX('Station centroid'!$E$2:$E$51,MATCH(AO$1,'Station centroid'!$B$2:$B$51,0))-INDEX('Zone centroid'!$D$2:$D$169,MATCH($A51,'Zone centroid'!$C$2:$C$169,0)))^2+(INDEX('Station centroid'!$F$2:$F$51,MATCH(AO$1,'Station centroid'!$B$2:$B$51,0))-INDEX('Zone centroid'!$E$2:$E$169,MATCH($A51,'Zone centroid'!$C$2:$C$169,0)))^2)</f>
        <v>46459.676624326632</v>
      </c>
      <c r="AP51">
        <f>SQRT((INDEX('Station centroid'!$E$2:$E$51,MATCH(AP$1,'Station centroid'!$B$2:$B$51,0))-INDEX('Zone centroid'!$D$2:$D$169,MATCH($A51,'Zone centroid'!$C$2:$C$169,0)))^2+(INDEX('Station centroid'!$F$2:$F$51,MATCH(AP$1,'Station centroid'!$B$2:$B$51,0))-INDEX('Zone centroid'!$E$2:$E$169,MATCH($A51,'Zone centroid'!$C$2:$C$169,0)))^2)</f>
        <v>50902.333717252084</v>
      </c>
      <c r="AQ51">
        <f>SQRT((INDEX('Station centroid'!$E$2:$E$51,MATCH(AQ$1,'Station centroid'!$B$2:$B$51,0))-INDEX('Zone centroid'!$D$2:$D$169,MATCH($A51,'Zone centroid'!$C$2:$C$169,0)))^2+(INDEX('Station centroid'!$F$2:$F$51,MATCH(AQ$1,'Station centroid'!$B$2:$B$51,0))-INDEX('Zone centroid'!$E$2:$E$169,MATCH($A51,'Zone centroid'!$C$2:$C$169,0)))^2)</f>
        <v>55780.125850738266</v>
      </c>
      <c r="AR51">
        <f>SQRT((INDEX('Station centroid'!$E$2:$E$51,MATCH(AR$1,'Station centroid'!$B$2:$B$51,0))-INDEX('Zone centroid'!$D$2:$D$169,MATCH($A51,'Zone centroid'!$C$2:$C$169,0)))^2+(INDEX('Station centroid'!$F$2:$F$51,MATCH(AR$1,'Station centroid'!$B$2:$B$51,0))-INDEX('Zone centroid'!$E$2:$E$169,MATCH($A51,'Zone centroid'!$C$2:$C$169,0)))^2)</f>
        <v>35041.464128115418</v>
      </c>
      <c r="AS51">
        <f>SQRT((INDEX('Station centroid'!$E$2:$E$51,MATCH(AS$1,'Station centroid'!$B$2:$B$51,0))-INDEX('Zone centroid'!$D$2:$D$169,MATCH($A51,'Zone centroid'!$C$2:$C$169,0)))^2+(INDEX('Station centroid'!$F$2:$F$51,MATCH(AS$1,'Station centroid'!$B$2:$B$51,0))-INDEX('Zone centroid'!$E$2:$E$169,MATCH($A51,'Zone centroid'!$C$2:$C$169,0)))^2)</f>
        <v>124146.98625395182</v>
      </c>
      <c r="AT51">
        <f>SQRT((INDEX('Station centroid'!$E$2:$E$51,MATCH(AT$1,'Station centroid'!$B$2:$B$51,0))-INDEX('Zone centroid'!$D$2:$D$169,MATCH($A51,'Zone centroid'!$C$2:$C$169,0)))^2+(INDEX('Station centroid'!$F$2:$F$51,MATCH(AT$1,'Station centroid'!$B$2:$B$51,0))-INDEX('Zone centroid'!$E$2:$E$169,MATCH($A51,'Zone centroid'!$C$2:$C$169,0)))^2)</f>
        <v>105586.28331758865</v>
      </c>
      <c r="AU51">
        <f>SQRT((INDEX('Station centroid'!$E$2:$E$51,MATCH(AU$1,'Station centroid'!$B$2:$B$51,0))-INDEX('Zone centroid'!$D$2:$D$169,MATCH($A51,'Zone centroid'!$C$2:$C$169,0)))^2+(INDEX('Station centroid'!$F$2:$F$51,MATCH(AU$1,'Station centroid'!$B$2:$B$51,0))-INDEX('Zone centroid'!$E$2:$E$169,MATCH($A51,'Zone centroid'!$C$2:$C$169,0)))^2)</f>
        <v>1394.3082853156823</v>
      </c>
      <c r="AV51">
        <f>SQRT((INDEX('Station centroid'!$E$2:$E$51,MATCH(AV$1,'Station centroid'!$B$2:$B$51,0))-INDEX('Zone centroid'!$D$2:$D$169,MATCH($A51,'Zone centroid'!$C$2:$C$169,0)))^2+(INDEX('Station centroid'!$F$2:$F$51,MATCH(AV$1,'Station centroid'!$B$2:$B$51,0))-INDEX('Zone centroid'!$E$2:$E$169,MATCH($A51,'Zone centroid'!$C$2:$C$169,0)))^2)</f>
        <v>8350.5982344979166</v>
      </c>
      <c r="AW51">
        <f>SQRT((INDEX('Station centroid'!$E$2:$E$51,MATCH(AW$1,'Station centroid'!$B$2:$B$51,0))-INDEX('Zone centroid'!$D$2:$D$169,MATCH($A51,'Zone centroid'!$C$2:$C$169,0)))^2+(INDEX('Station centroid'!$F$2:$F$51,MATCH(AW$1,'Station centroid'!$B$2:$B$51,0))-INDEX('Zone centroid'!$E$2:$E$169,MATCH($A51,'Zone centroid'!$C$2:$C$169,0)))^2)</f>
        <v>16107.202773032917</v>
      </c>
      <c r="AX51">
        <f>SQRT((INDEX('Station centroid'!$E$2:$E$51,MATCH(AX$1,'Station centroid'!$B$2:$B$51,0))-INDEX('Zone centroid'!$D$2:$D$169,MATCH($A51,'Zone centroid'!$C$2:$C$169,0)))^2+(INDEX('Station centroid'!$F$2:$F$51,MATCH(AX$1,'Station centroid'!$B$2:$B$51,0))-INDEX('Zone centroid'!$E$2:$E$169,MATCH($A51,'Zone centroid'!$C$2:$C$169,0)))^2)</f>
        <v>32204.672995161771</v>
      </c>
      <c r="AY51">
        <f>SQRT((INDEX('Station centroid'!$E$2:$E$51,MATCH(AY$1,'Station centroid'!$B$2:$B$51,0))-INDEX('Zone centroid'!$D$2:$D$169,MATCH($A51,'Zone centroid'!$C$2:$C$169,0)))^2+(INDEX('Station centroid'!$F$2:$F$51,MATCH(AY$1,'Station centroid'!$B$2:$B$51,0))-INDEX('Zone centroid'!$E$2:$E$169,MATCH($A51,'Zone centroid'!$C$2:$C$169,0)))^2)</f>
        <v>647475.88217168371</v>
      </c>
    </row>
    <row r="52" spans="1:51" x14ac:dyDescent="0.3">
      <c r="A52">
        <v>603</v>
      </c>
      <c r="B52">
        <f>SQRT((INDEX('Station centroid'!$E$2:$E$51,MATCH(B$1,'Station centroid'!$B$2:$B$51,0))-INDEX('Zone centroid'!$D$2:$D$169,MATCH($A52,'Zone centroid'!$C$2:$C$169,0)))^2+(INDEX('Station centroid'!$F$2:$F$51,MATCH(B$1,'Station centroid'!$B$2:$B$51,0))-INDEX('Zone centroid'!$E$2:$E$169,MATCH($A52,'Zone centroid'!$C$2:$C$169,0)))^2)</f>
        <v>61826.744742809278</v>
      </c>
      <c r="C52">
        <f>SQRT((INDEX('Station centroid'!$E$2:$E$51,MATCH(C$1,'Station centroid'!$B$2:$B$51,0))-INDEX('Zone centroid'!$D$2:$D$169,MATCH($A52,'Zone centroid'!$C$2:$C$169,0)))^2+(INDEX('Station centroid'!$F$2:$F$51,MATCH(C$1,'Station centroid'!$B$2:$B$51,0))-INDEX('Zone centroid'!$E$2:$E$169,MATCH($A52,'Zone centroid'!$C$2:$C$169,0)))^2)</f>
        <v>91634.094723499045</v>
      </c>
      <c r="D52">
        <f>SQRT((INDEX('Station centroid'!$E$2:$E$51,MATCH(D$1,'Station centroid'!$B$2:$B$51,0))-INDEX('Zone centroid'!$D$2:$D$169,MATCH($A52,'Zone centroid'!$C$2:$C$169,0)))^2+(INDEX('Station centroid'!$F$2:$F$51,MATCH(D$1,'Station centroid'!$B$2:$B$51,0))-INDEX('Zone centroid'!$E$2:$E$169,MATCH($A52,'Zone centroid'!$C$2:$C$169,0)))^2)</f>
        <v>140185.53902012325</v>
      </c>
      <c r="E52">
        <f>SQRT((INDEX('Station centroid'!$E$2:$E$51,MATCH(E$1,'Station centroid'!$B$2:$B$51,0))-INDEX('Zone centroid'!$D$2:$D$169,MATCH($A52,'Zone centroid'!$C$2:$C$169,0)))^2+(INDEX('Station centroid'!$F$2:$F$51,MATCH(E$1,'Station centroid'!$B$2:$B$51,0))-INDEX('Zone centroid'!$E$2:$E$169,MATCH($A52,'Zone centroid'!$C$2:$C$169,0)))^2)</f>
        <v>70758.969494470453</v>
      </c>
      <c r="F52">
        <f>SQRT((INDEX('Station centroid'!$E$2:$E$51,MATCH(F$1,'Station centroid'!$B$2:$B$51,0))-INDEX('Zone centroid'!$D$2:$D$169,MATCH($A52,'Zone centroid'!$C$2:$C$169,0)))^2+(INDEX('Station centroid'!$F$2:$F$51,MATCH(F$1,'Station centroid'!$B$2:$B$51,0))-INDEX('Zone centroid'!$E$2:$E$169,MATCH($A52,'Zone centroid'!$C$2:$C$169,0)))^2)</f>
        <v>63272.389129252937</v>
      </c>
      <c r="G52">
        <f>SQRT((INDEX('Station centroid'!$E$2:$E$51,MATCH(G$1,'Station centroid'!$B$2:$B$51,0))-INDEX('Zone centroid'!$D$2:$D$169,MATCH($A52,'Zone centroid'!$C$2:$C$169,0)))^2+(INDEX('Station centroid'!$F$2:$F$51,MATCH(G$1,'Station centroid'!$B$2:$B$51,0))-INDEX('Zone centroid'!$E$2:$E$169,MATCH($A52,'Zone centroid'!$C$2:$C$169,0)))^2)</f>
        <v>646944.30398991844</v>
      </c>
      <c r="H52">
        <f>SQRT((INDEX('Station centroid'!$E$2:$E$51,MATCH(H$1,'Station centroid'!$B$2:$B$51,0))-INDEX('Zone centroid'!$D$2:$D$169,MATCH($A52,'Zone centroid'!$C$2:$C$169,0)))^2+(INDEX('Station centroid'!$F$2:$F$51,MATCH(H$1,'Station centroid'!$B$2:$B$51,0))-INDEX('Zone centroid'!$E$2:$E$169,MATCH($A52,'Zone centroid'!$C$2:$C$169,0)))^2)</f>
        <v>40278.157365068248</v>
      </c>
      <c r="I52">
        <f>SQRT((INDEX('Station centroid'!$E$2:$E$51,MATCH(I$1,'Station centroid'!$B$2:$B$51,0))-INDEX('Zone centroid'!$D$2:$D$169,MATCH($A52,'Zone centroid'!$C$2:$C$169,0)))^2+(INDEX('Station centroid'!$F$2:$F$51,MATCH(I$1,'Station centroid'!$B$2:$B$51,0))-INDEX('Zone centroid'!$E$2:$E$169,MATCH($A52,'Zone centroid'!$C$2:$C$169,0)))^2)</f>
        <v>42398.08512602542</v>
      </c>
      <c r="J52">
        <f>SQRT((INDEX('Station centroid'!$E$2:$E$51,MATCH(J$1,'Station centroid'!$B$2:$B$51,0))-INDEX('Zone centroid'!$D$2:$D$169,MATCH($A52,'Zone centroid'!$C$2:$C$169,0)))^2+(INDEX('Station centroid'!$F$2:$F$51,MATCH(J$1,'Station centroid'!$B$2:$B$51,0))-INDEX('Zone centroid'!$E$2:$E$169,MATCH($A52,'Zone centroid'!$C$2:$C$169,0)))^2)</f>
        <v>646944.30398991844</v>
      </c>
      <c r="K52">
        <f>SQRT((INDEX('Station centroid'!$E$2:$E$51,MATCH(K$1,'Station centroid'!$B$2:$B$51,0))-INDEX('Zone centroid'!$D$2:$D$169,MATCH($A52,'Zone centroid'!$C$2:$C$169,0)))^2+(INDEX('Station centroid'!$F$2:$F$51,MATCH(K$1,'Station centroid'!$B$2:$B$51,0))-INDEX('Zone centroid'!$E$2:$E$169,MATCH($A52,'Zone centroid'!$C$2:$C$169,0)))^2)</f>
        <v>89652.250385161547</v>
      </c>
      <c r="L52">
        <f>SQRT((INDEX('Station centroid'!$E$2:$E$51,MATCH(L$1,'Station centroid'!$B$2:$B$51,0))-INDEX('Zone centroid'!$D$2:$D$169,MATCH($A52,'Zone centroid'!$C$2:$C$169,0)))^2+(INDEX('Station centroid'!$F$2:$F$51,MATCH(L$1,'Station centroid'!$B$2:$B$51,0))-INDEX('Zone centroid'!$E$2:$E$169,MATCH($A52,'Zone centroid'!$C$2:$C$169,0)))^2)</f>
        <v>48389.631785187186</v>
      </c>
      <c r="M52">
        <f>SQRT((INDEX('Station centroid'!$E$2:$E$51,MATCH(M$1,'Station centroid'!$B$2:$B$51,0))-INDEX('Zone centroid'!$D$2:$D$169,MATCH($A52,'Zone centroid'!$C$2:$C$169,0)))^2+(INDEX('Station centroid'!$F$2:$F$51,MATCH(M$1,'Station centroid'!$B$2:$B$51,0))-INDEX('Zone centroid'!$E$2:$E$169,MATCH($A52,'Zone centroid'!$C$2:$C$169,0)))^2)</f>
        <v>51628.476496501447</v>
      </c>
      <c r="N52">
        <f>SQRT((INDEX('Station centroid'!$E$2:$E$51,MATCH(N$1,'Station centroid'!$B$2:$B$51,0))-INDEX('Zone centroid'!$D$2:$D$169,MATCH($A52,'Zone centroid'!$C$2:$C$169,0)))^2+(INDEX('Station centroid'!$F$2:$F$51,MATCH(N$1,'Station centroid'!$B$2:$B$51,0))-INDEX('Zone centroid'!$E$2:$E$169,MATCH($A52,'Zone centroid'!$C$2:$C$169,0)))^2)</f>
        <v>69289.354426434104</v>
      </c>
      <c r="O52">
        <f>SQRT((INDEX('Station centroid'!$E$2:$E$51,MATCH(O$1,'Station centroid'!$B$2:$B$51,0))-INDEX('Zone centroid'!$D$2:$D$169,MATCH($A52,'Zone centroid'!$C$2:$C$169,0)))^2+(INDEX('Station centroid'!$F$2:$F$51,MATCH(O$1,'Station centroid'!$B$2:$B$51,0))-INDEX('Zone centroid'!$E$2:$E$169,MATCH($A52,'Zone centroid'!$C$2:$C$169,0)))^2)</f>
        <v>93033.36592337719</v>
      </c>
      <c r="P52">
        <f>SQRT((INDEX('Station centroid'!$E$2:$E$51,MATCH(P$1,'Station centroid'!$B$2:$B$51,0))-INDEX('Zone centroid'!$D$2:$D$169,MATCH($A52,'Zone centroid'!$C$2:$C$169,0)))^2+(INDEX('Station centroid'!$F$2:$F$51,MATCH(P$1,'Station centroid'!$B$2:$B$51,0))-INDEX('Zone centroid'!$E$2:$E$169,MATCH($A52,'Zone centroid'!$C$2:$C$169,0)))^2)</f>
        <v>95350.65651889451</v>
      </c>
      <c r="Q52">
        <f>SQRT((INDEX('Station centroid'!$E$2:$E$51,MATCH(Q$1,'Station centroid'!$B$2:$B$51,0))-INDEX('Zone centroid'!$D$2:$D$169,MATCH($A52,'Zone centroid'!$C$2:$C$169,0)))^2+(INDEX('Station centroid'!$F$2:$F$51,MATCH(Q$1,'Station centroid'!$B$2:$B$51,0))-INDEX('Zone centroid'!$E$2:$E$169,MATCH($A52,'Zone centroid'!$C$2:$C$169,0)))^2)</f>
        <v>80088.21992056325</v>
      </c>
      <c r="R52">
        <f>SQRT((INDEX('Station centroid'!$E$2:$E$51,MATCH(R$1,'Station centroid'!$B$2:$B$51,0))-INDEX('Zone centroid'!$D$2:$D$169,MATCH($A52,'Zone centroid'!$C$2:$C$169,0)))^2+(INDEX('Station centroid'!$F$2:$F$51,MATCH(R$1,'Station centroid'!$B$2:$B$51,0))-INDEX('Zone centroid'!$E$2:$E$169,MATCH($A52,'Zone centroid'!$C$2:$C$169,0)))^2)</f>
        <v>77430.579352450251</v>
      </c>
      <c r="S52">
        <f>SQRT((INDEX('Station centroid'!$E$2:$E$51,MATCH(S$1,'Station centroid'!$B$2:$B$51,0))-INDEX('Zone centroid'!$D$2:$D$169,MATCH($A52,'Zone centroid'!$C$2:$C$169,0)))^2+(INDEX('Station centroid'!$F$2:$F$51,MATCH(S$1,'Station centroid'!$B$2:$B$51,0))-INDEX('Zone centroid'!$E$2:$E$169,MATCH($A52,'Zone centroid'!$C$2:$C$169,0)))^2)</f>
        <v>74067.84027245568</v>
      </c>
      <c r="T52">
        <f>SQRT((INDEX('Station centroid'!$E$2:$E$51,MATCH(T$1,'Station centroid'!$B$2:$B$51,0))-INDEX('Zone centroid'!$D$2:$D$169,MATCH($A52,'Zone centroid'!$C$2:$C$169,0)))^2+(INDEX('Station centroid'!$F$2:$F$51,MATCH(T$1,'Station centroid'!$B$2:$B$51,0))-INDEX('Zone centroid'!$E$2:$E$169,MATCH($A52,'Zone centroid'!$C$2:$C$169,0)))^2)</f>
        <v>67304.253413551778</v>
      </c>
      <c r="U52">
        <f>SQRT((INDEX('Station centroid'!$E$2:$E$51,MATCH(U$1,'Station centroid'!$B$2:$B$51,0))-INDEX('Zone centroid'!$D$2:$D$169,MATCH($A52,'Zone centroid'!$C$2:$C$169,0)))^2+(INDEX('Station centroid'!$F$2:$F$51,MATCH(U$1,'Station centroid'!$B$2:$B$51,0))-INDEX('Zone centroid'!$E$2:$E$169,MATCH($A52,'Zone centroid'!$C$2:$C$169,0)))^2)</f>
        <v>66115.897408765421</v>
      </c>
      <c r="V52">
        <f>SQRT((INDEX('Station centroid'!$E$2:$E$51,MATCH(V$1,'Station centroid'!$B$2:$B$51,0))-INDEX('Zone centroid'!$D$2:$D$169,MATCH($A52,'Zone centroid'!$C$2:$C$169,0)))^2+(INDEX('Station centroid'!$F$2:$F$51,MATCH(V$1,'Station centroid'!$B$2:$B$51,0))-INDEX('Zone centroid'!$E$2:$E$169,MATCH($A52,'Zone centroid'!$C$2:$C$169,0)))^2)</f>
        <v>62862.967559615776</v>
      </c>
      <c r="W52">
        <f>SQRT((INDEX('Station centroid'!$E$2:$E$51,MATCH(W$1,'Station centroid'!$B$2:$B$51,0))-INDEX('Zone centroid'!$D$2:$D$169,MATCH($A52,'Zone centroid'!$C$2:$C$169,0)))^2+(INDEX('Station centroid'!$F$2:$F$51,MATCH(W$1,'Station centroid'!$B$2:$B$51,0))-INDEX('Zone centroid'!$E$2:$E$169,MATCH($A52,'Zone centroid'!$C$2:$C$169,0)))^2)</f>
        <v>76666.654180288897</v>
      </c>
      <c r="X52">
        <f>SQRT((INDEX('Station centroid'!$E$2:$E$51,MATCH(X$1,'Station centroid'!$B$2:$B$51,0))-INDEX('Zone centroid'!$D$2:$D$169,MATCH($A52,'Zone centroid'!$C$2:$C$169,0)))^2+(INDEX('Station centroid'!$F$2:$F$51,MATCH(X$1,'Station centroid'!$B$2:$B$51,0))-INDEX('Zone centroid'!$E$2:$E$169,MATCH($A52,'Zone centroid'!$C$2:$C$169,0)))^2)</f>
        <v>60139.442520217082</v>
      </c>
      <c r="Y52">
        <f>SQRT((INDEX('Station centroid'!$E$2:$E$51,MATCH(Y$1,'Station centroid'!$B$2:$B$51,0))-INDEX('Zone centroid'!$D$2:$D$169,MATCH($A52,'Zone centroid'!$C$2:$C$169,0)))^2+(INDEX('Station centroid'!$F$2:$F$51,MATCH(Y$1,'Station centroid'!$B$2:$B$51,0))-INDEX('Zone centroid'!$E$2:$E$169,MATCH($A52,'Zone centroid'!$C$2:$C$169,0)))^2)</f>
        <v>58186.055385547545</v>
      </c>
      <c r="Z52">
        <f>SQRT((INDEX('Station centroid'!$E$2:$E$51,MATCH(Z$1,'Station centroid'!$B$2:$B$51,0))-INDEX('Zone centroid'!$D$2:$D$169,MATCH($A52,'Zone centroid'!$C$2:$C$169,0)))^2+(INDEX('Station centroid'!$F$2:$F$51,MATCH(Z$1,'Station centroid'!$B$2:$B$51,0))-INDEX('Zone centroid'!$E$2:$E$169,MATCH($A52,'Zone centroid'!$C$2:$C$169,0)))^2)</f>
        <v>35111.490039445751</v>
      </c>
      <c r="AA52">
        <f>SQRT((INDEX('Station centroid'!$E$2:$E$51,MATCH(AA$1,'Station centroid'!$B$2:$B$51,0))-INDEX('Zone centroid'!$D$2:$D$169,MATCH($A52,'Zone centroid'!$C$2:$C$169,0)))^2+(INDEX('Station centroid'!$F$2:$F$51,MATCH(AA$1,'Station centroid'!$B$2:$B$51,0))-INDEX('Zone centroid'!$E$2:$E$169,MATCH($A52,'Zone centroid'!$C$2:$C$169,0)))^2)</f>
        <v>63755.568720349438</v>
      </c>
      <c r="AB52">
        <f>SQRT((INDEX('Station centroid'!$E$2:$E$51,MATCH(AB$1,'Station centroid'!$B$2:$B$51,0))-INDEX('Zone centroid'!$D$2:$D$169,MATCH($A52,'Zone centroid'!$C$2:$C$169,0)))^2+(INDEX('Station centroid'!$F$2:$F$51,MATCH(AB$1,'Station centroid'!$B$2:$B$51,0))-INDEX('Zone centroid'!$E$2:$E$169,MATCH($A52,'Zone centroid'!$C$2:$C$169,0)))^2)</f>
        <v>646944.30398991844</v>
      </c>
      <c r="AC52">
        <f>SQRT((INDEX('Station centroid'!$E$2:$E$51,MATCH(AC$1,'Station centroid'!$B$2:$B$51,0))-INDEX('Zone centroid'!$D$2:$D$169,MATCH($A52,'Zone centroid'!$C$2:$C$169,0)))^2+(INDEX('Station centroid'!$F$2:$F$51,MATCH(AC$1,'Station centroid'!$B$2:$B$51,0))-INDEX('Zone centroid'!$E$2:$E$169,MATCH($A52,'Zone centroid'!$C$2:$C$169,0)))^2)</f>
        <v>48552.310480808213</v>
      </c>
      <c r="AD52">
        <f>SQRT((INDEX('Station centroid'!$E$2:$E$51,MATCH(AD$1,'Station centroid'!$B$2:$B$51,0))-INDEX('Zone centroid'!$D$2:$D$169,MATCH($A52,'Zone centroid'!$C$2:$C$169,0)))^2+(INDEX('Station centroid'!$F$2:$F$51,MATCH(AD$1,'Station centroid'!$B$2:$B$51,0))-INDEX('Zone centroid'!$E$2:$E$169,MATCH($A52,'Zone centroid'!$C$2:$C$169,0)))^2)</f>
        <v>136589.58892032181</v>
      </c>
      <c r="AE52">
        <f>SQRT((INDEX('Station centroid'!$E$2:$E$51,MATCH(AE$1,'Station centroid'!$B$2:$B$51,0))-INDEX('Zone centroid'!$D$2:$D$169,MATCH($A52,'Zone centroid'!$C$2:$C$169,0)))^2+(INDEX('Station centroid'!$F$2:$F$51,MATCH(AE$1,'Station centroid'!$B$2:$B$51,0))-INDEX('Zone centroid'!$E$2:$E$169,MATCH($A52,'Zone centroid'!$C$2:$C$169,0)))^2)</f>
        <v>87811.713878362527</v>
      </c>
      <c r="AF52">
        <f>SQRT((INDEX('Station centroid'!$E$2:$E$51,MATCH(AF$1,'Station centroid'!$B$2:$B$51,0))-INDEX('Zone centroid'!$D$2:$D$169,MATCH($A52,'Zone centroid'!$C$2:$C$169,0)))^2+(INDEX('Station centroid'!$F$2:$F$51,MATCH(AF$1,'Station centroid'!$B$2:$B$51,0))-INDEX('Zone centroid'!$E$2:$E$169,MATCH($A52,'Zone centroid'!$C$2:$C$169,0)))^2)</f>
        <v>85289.614383996945</v>
      </c>
      <c r="AG52">
        <f>SQRT((INDEX('Station centroid'!$E$2:$E$51,MATCH(AG$1,'Station centroid'!$B$2:$B$51,0))-INDEX('Zone centroid'!$D$2:$D$169,MATCH($A52,'Zone centroid'!$C$2:$C$169,0)))^2+(INDEX('Station centroid'!$F$2:$F$51,MATCH(AG$1,'Station centroid'!$B$2:$B$51,0))-INDEX('Zone centroid'!$E$2:$E$169,MATCH($A52,'Zone centroid'!$C$2:$C$169,0)))^2)</f>
        <v>62926.04757684769</v>
      </c>
      <c r="AH52">
        <f>SQRT((INDEX('Station centroid'!$E$2:$E$51,MATCH(AH$1,'Station centroid'!$B$2:$B$51,0))-INDEX('Zone centroid'!$D$2:$D$169,MATCH($A52,'Zone centroid'!$C$2:$C$169,0)))^2+(INDEX('Station centroid'!$F$2:$F$51,MATCH(AH$1,'Station centroid'!$B$2:$B$51,0))-INDEX('Zone centroid'!$E$2:$E$169,MATCH($A52,'Zone centroid'!$C$2:$C$169,0)))^2)</f>
        <v>111925.64873865151</v>
      </c>
      <c r="AI52">
        <f>SQRT((INDEX('Station centroid'!$E$2:$E$51,MATCH(AI$1,'Station centroid'!$B$2:$B$51,0))-INDEX('Zone centroid'!$D$2:$D$169,MATCH($A52,'Zone centroid'!$C$2:$C$169,0)))^2+(INDEX('Station centroid'!$F$2:$F$51,MATCH(AI$1,'Station centroid'!$B$2:$B$51,0))-INDEX('Zone centroid'!$E$2:$E$169,MATCH($A52,'Zone centroid'!$C$2:$C$169,0)))^2)</f>
        <v>67047.044312501166</v>
      </c>
      <c r="AJ52">
        <f>SQRT((INDEX('Station centroid'!$E$2:$E$51,MATCH(AJ$1,'Station centroid'!$B$2:$B$51,0))-INDEX('Zone centroid'!$D$2:$D$169,MATCH($A52,'Zone centroid'!$C$2:$C$169,0)))^2+(INDEX('Station centroid'!$F$2:$F$51,MATCH(AJ$1,'Station centroid'!$B$2:$B$51,0))-INDEX('Zone centroid'!$E$2:$E$169,MATCH($A52,'Zone centroid'!$C$2:$C$169,0)))^2)</f>
        <v>64675.189522629902</v>
      </c>
      <c r="AK52">
        <f>SQRT((INDEX('Station centroid'!$E$2:$E$51,MATCH(AK$1,'Station centroid'!$B$2:$B$51,0))-INDEX('Zone centroid'!$D$2:$D$169,MATCH($A52,'Zone centroid'!$C$2:$C$169,0)))^2+(INDEX('Station centroid'!$F$2:$F$51,MATCH(AK$1,'Station centroid'!$B$2:$B$51,0))-INDEX('Zone centroid'!$E$2:$E$169,MATCH($A52,'Zone centroid'!$C$2:$C$169,0)))^2)</f>
        <v>66567.301747066449</v>
      </c>
      <c r="AL52">
        <f>SQRT((INDEX('Station centroid'!$E$2:$E$51,MATCH(AL$1,'Station centroid'!$B$2:$B$51,0))-INDEX('Zone centroid'!$D$2:$D$169,MATCH($A52,'Zone centroid'!$C$2:$C$169,0)))^2+(INDEX('Station centroid'!$F$2:$F$51,MATCH(AL$1,'Station centroid'!$B$2:$B$51,0))-INDEX('Zone centroid'!$E$2:$E$169,MATCH($A52,'Zone centroid'!$C$2:$C$169,0)))^2)</f>
        <v>29699.057996279931</v>
      </c>
      <c r="AM52">
        <f>SQRT((INDEX('Station centroid'!$E$2:$E$51,MATCH(AM$1,'Station centroid'!$B$2:$B$51,0))-INDEX('Zone centroid'!$D$2:$D$169,MATCH($A52,'Zone centroid'!$C$2:$C$169,0)))^2+(INDEX('Station centroid'!$F$2:$F$51,MATCH(AM$1,'Station centroid'!$B$2:$B$51,0))-INDEX('Zone centroid'!$E$2:$E$169,MATCH($A52,'Zone centroid'!$C$2:$C$169,0)))^2)</f>
        <v>84159.737920695232</v>
      </c>
      <c r="AN52">
        <f>SQRT((INDEX('Station centroid'!$E$2:$E$51,MATCH(AN$1,'Station centroid'!$B$2:$B$51,0))-INDEX('Zone centroid'!$D$2:$D$169,MATCH($A52,'Zone centroid'!$C$2:$C$169,0)))^2+(INDEX('Station centroid'!$F$2:$F$51,MATCH(AN$1,'Station centroid'!$B$2:$B$51,0))-INDEX('Zone centroid'!$E$2:$E$169,MATCH($A52,'Zone centroid'!$C$2:$C$169,0)))^2)</f>
        <v>48294.666106297875</v>
      </c>
      <c r="AO52">
        <f>SQRT((INDEX('Station centroid'!$E$2:$E$51,MATCH(AO$1,'Station centroid'!$B$2:$B$51,0))-INDEX('Zone centroid'!$D$2:$D$169,MATCH($A52,'Zone centroid'!$C$2:$C$169,0)))^2+(INDEX('Station centroid'!$F$2:$F$51,MATCH(AO$1,'Station centroid'!$B$2:$B$51,0))-INDEX('Zone centroid'!$E$2:$E$169,MATCH($A52,'Zone centroid'!$C$2:$C$169,0)))^2)</f>
        <v>46498.263318289668</v>
      </c>
      <c r="AP52">
        <f>SQRT((INDEX('Station centroid'!$E$2:$E$51,MATCH(AP$1,'Station centroid'!$B$2:$B$51,0))-INDEX('Zone centroid'!$D$2:$D$169,MATCH($A52,'Zone centroid'!$C$2:$C$169,0)))^2+(INDEX('Station centroid'!$F$2:$F$51,MATCH(AP$1,'Station centroid'!$B$2:$B$51,0))-INDEX('Zone centroid'!$E$2:$E$169,MATCH($A52,'Zone centroid'!$C$2:$C$169,0)))^2)</f>
        <v>51099.239206298349</v>
      </c>
      <c r="AQ52">
        <f>SQRT((INDEX('Station centroid'!$E$2:$E$51,MATCH(AQ$1,'Station centroid'!$B$2:$B$51,0))-INDEX('Zone centroid'!$D$2:$D$169,MATCH($A52,'Zone centroid'!$C$2:$C$169,0)))^2+(INDEX('Station centroid'!$F$2:$F$51,MATCH(AQ$1,'Station centroid'!$B$2:$B$51,0))-INDEX('Zone centroid'!$E$2:$E$169,MATCH($A52,'Zone centroid'!$C$2:$C$169,0)))^2)</f>
        <v>55314.816156832698</v>
      </c>
      <c r="AR52">
        <f>SQRT((INDEX('Station centroid'!$E$2:$E$51,MATCH(AR$1,'Station centroid'!$B$2:$B$51,0))-INDEX('Zone centroid'!$D$2:$D$169,MATCH($A52,'Zone centroid'!$C$2:$C$169,0)))^2+(INDEX('Station centroid'!$F$2:$F$51,MATCH(AR$1,'Station centroid'!$B$2:$B$51,0))-INDEX('Zone centroid'!$E$2:$E$169,MATCH($A52,'Zone centroid'!$C$2:$C$169,0)))^2)</f>
        <v>34669.686699507387</v>
      </c>
      <c r="AS52">
        <f>SQRT((INDEX('Station centroid'!$E$2:$E$51,MATCH(AS$1,'Station centroid'!$B$2:$B$51,0))-INDEX('Zone centroid'!$D$2:$D$169,MATCH($A52,'Zone centroid'!$C$2:$C$169,0)))^2+(INDEX('Station centroid'!$F$2:$F$51,MATCH(AS$1,'Station centroid'!$B$2:$B$51,0))-INDEX('Zone centroid'!$E$2:$E$169,MATCH($A52,'Zone centroid'!$C$2:$C$169,0)))^2)</f>
        <v>123758.25637152014</v>
      </c>
      <c r="AT52">
        <f>SQRT((INDEX('Station centroid'!$E$2:$E$51,MATCH(AT$1,'Station centroid'!$B$2:$B$51,0))-INDEX('Zone centroid'!$D$2:$D$169,MATCH($A52,'Zone centroid'!$C$2:$C$169,0)))^2+(INDEX('Station centroid'!$F$2:$F$51,MATCH(AT$1,'Station centroid'!$B$2:$B$51,0))-INDEX('Zone centroid'!$E$2:$E$169,MATCH($A52,'Zone centroid'!$C$2:$C$169,0)))^2)</f>
        <v>105280.05462860521</v>
      </c>
      <c r="AU52">
        <f>SQRT((INDEX('Station centroid'!$E$2:$E$51,MATCH(AU$1,'Station centroid'!$B$2:$B$51,0))-INDEX('Zone centroid'!$D$2:$D$169,MATCH($A52,'Zone centroid'!$C$2:$C$169,0)))^2+(INDEX('Station centroid'!$F$2:$F$51,MATCH(AU$1,'Station centroid'!$B$2:$B$51,0))-INDEX('Zone centroid'!$E$2:$E$169,MATCH($A52,'Zone centroid'!$C$2:$C$169,0)))^2)</f>
        <v>1460.2565851589109</v>
      </c>
      <c r="AV52">
        <f>SQRT((INDEX('Station centroid'!$E$2:$E$51,MATCH(AV$1,'Station centroid'!$B$2:$B$51,0))-INDEX('Zone centroid'!$D$2:$D$169,MATCH($A52,'Zone centroid'!$C$2:$C$169,0)))^2+(INDEX('Station centroid'!$F$2:$F$51,MATCH(AV$1,'Station centroid'!$B$2:$B$51,0))-INDEX('Zone centroid'!$E$2:$E$169,MATCH($A52,'Zone centroid'!$C$2:$C$169,0)))^2)</f>
        <v>7884.972004642741</v>
      </c>
      <c r="AW52">
        <f>SQRT((INDEX('Station centroid'!$E$2:$E$51,MATCH(AW$1,'Station centroid'!$B$2:$B$51,0))-INDEX('Zone centroid'!$D$2:$D$169,MATCH($A52,'Zone centroid'!$C$2:$C$169,0)))^2+(INDEX('Station centroid'!$F$2:$F$51,MATCH(AW$1,'Station centroid'!$B$2:$B$51,0))-INDEX('Zone centroid'!$E$2:$E$169,MATCH($A52,'Zone centroid'!$C$2:$C$169,0)))^2)</f>
        <v>15659.231479596927</v>
      </c>
      <c r="AX52">
        <f>SQRT((INDEX('Station centroid'!$E$2:$E$51,MATCH(AX$1,'Station centroid'!$B$2:$B$51,0))-INDEX('Zone centroid'!$D$2:$D$169,MATCH($A52,'Zone centroid'!$C$2:$C$169,0)))^2+(INDEX('Station centroid'!$F$2:$F$51,MATCH(AX$1,'Station centroid'!$B$2:$B$51,0))-INDEX('Zone centroid'!$E$2:$E$169,MATCH($A52,'Zone centroid'!$C$2:$C$169,0)))^2)</f>
        <v>31757.634409780931</v>
      </c>
      <c r="AY52">
        <f>SQRT((INDEX('Station centroid'!$E$2:$E$51,MATCH(AY$1,'Station centroid'!$B$2:$B$51,0))-INDEX('Zone centroid'!$D$2:$D$169,MATCH($A52,'Zone centroid'!$C$2:$C$169,0)))^2+(INDEX('Station centroid'!$F$2:$F$51,MATCH(AY$1,'Station centroid'!$B$2:$B$51,0))-INDEX('Zone centroid'!$E$2:$E$169,MATCH($A52,'Zone centroid'!$C$2:$C$169,0)))^2)</f>
        <v>646944.30398991844</v>
      </c>
    </row>
    <row r="53" spans="1:51" x14ac:dyDescent="0.3">
      <c r="A53">
        <v>604</v>
      </c>
      <c r="B53">
        <f>SQRT((INDEX('Station centroid'!$E$2:$E$51,MATCH(B$1,'Station centroid'!$B$2:$B$51,0))-INDEX('Zone centroid'!$D$2:$D$169,MATCH($A53,'Zone centroid'!$C$2:$C$169,0)))^2+(INDEX('Station centroid'!$F$2:$F$51,MATCH(B$1,'Station centroid'!$B$2:$B$51,0))-INDEX('Zone centroid'!$E$2:$E$169,MATCH($A53,'Zone centroid'!$C$2:$C$169,0)))^2)</f>
        <v>61982.96955771395</v>
      </c>
      <c r="C53">
        <f>SQRT((INDEX('Station centroid'!$E$2:$E$51,MATCH(C$1,'Station centroid'!$B$2:$B$51,0))-INDEX('Zone centroid'!$D$2:$D$169,MATCH($A53,'Zone centroid'!$C$2:$C$169,0)))^2+(INDEX('Station centroid'!$F$2:$F$51,MATCH(C$1,'Station centroid'!$B$2:$B$51,0))-INDEX('Zone centroid'!$E$2:$E$169,MATCH($A53,'Zone centroid'!$C$2:$C$169,0)))^2)</f>
        <v>91487.166447732976</v>
      </c>
      <c r="D53">
        <f>SQRT((INDEX('Station centroid'!$E$2:$E$51,MATCH(D$1,'Station centroid'!$B$2:$B$51,0))-INDEX('Zone centroid'!$D$2:$D$169,MATCH($A53,'Zone centroid'!$C$2:$C$169,0)))^2+(INDEX('Station centroid'!$F$2:$F$51,MATCH(D$1,'Station centroid'!$B$2:$B$51,0))-INDEX('Zone centroid'!$E$2:$E$169,MATCH($A53,'Zone centroid'!$C$2:$C$169,0)))^2)</f>
        <v>139816.72974276895</v>
      </c>
      <c r="E53">
        <f>SQRT((INDEX('Station centroid'!$E$2:$E$51,MATCH(E$1,'Station centroid'!$B$2:$B$51,0))-INDEX('Zone centroid'!$D$2:$D$169,MATCH($A53,'Zone centroid'!$C$2:$C$169,0)))^2+(INDEX('Station centroid'!$F$2:$F$51,MATCH(E$1,'Station centroid'!$B$2:$B$51,0))-INDEX('Zone centroid'!$E$2:$E$169,MATCH($A53,'Zone centroid'!$C$2:$C$169,0)))^2)</f>
        <v>70920.861362926211</v>
      </c>
      <c r="F53">
        <f>SQRT((INDEX('Station centroid'!$E$2:$E$51,MATCH(F$1,'Station centroid'!$B$2:$B$51,0))-INDEX('Zone centroid'!$D$2:$D$169,MATCH($A53,'Zone centroid'!$C$2:$C$169,0)))^2+(INDEX('Station centroid'!$F$2:$F$51,MATCH(F$1,'Station centroid'!$B$2:$B$51,0))-INDEX('Zone centroid'!$E$2:$E$169,MATCH($A53,'Zone centroid'!$C$2:$C$169,0)))^2)</f>
        <v>63237.395991640929</v>
      </c>
      <c r="G53">
        <f>SQRT((INDEX('Station centroid'!$E$2:$E$51,MATCH(G$1,'Station centroid'!$B$2:$B$51,0))-INDEX('Zone centroid'!$D$2:$D$169,MATCH($A53,'Zone centroid'!$C$2:$C$169,0)))^2+(INDEX('Station centroid'!$F$2:$F$51,MATCH(G$1,'Station centroid'!$B$2:$B$51,0))-INDEX('Zone centroid'!$E$2:$E$169,MATCH($A53,'Zone centroid'!$C$2:$C$169,0)))^2)</f>
        <v>646595.02261152619</v>
      </c>
      <c r="H53">
        <f>SQRT((INDEX('Station centroid'!$E$2:$E$51,MATCH(H$1,'Station centroid'!$B$2:$B$51,0))-INDEX('Zone centroid'!$D$2:$D$169,MATCH($A53,'Zone centroid'!$C$2:$C$169,0)))^2+(INDEX('Station centroid'!$F$2:$F$51,MATCH(H$1,'Station centroid'!$B$2:$B$51,0))-INDEX('Zone centroid'!$E$2:$E$169,MATCH($A53,'Zone centroid'!$C$2:$C$169,0)))^2)</f>
        <v>39909.270032978573</v>
      </c>
      <c r="I53">
        <f>SQRT((INDEX('Station centroid'!$E$2:$E$51,MATCH(I$1,'Station centroid'!$B$2:$B$51,0))-INDEX('Zone centroid'!$D$2:$D$169,MATCH($A53,'Zone centroid'!$C$2:$C$169,0)))^2+(INDEX('Station centroid'!$F$2:$F$51,MATCH(I$1,'Station centroid'!$B$2:$B$51,0))-INDEX('Zone centroid'!$E$2:$E$169,MATCH($A53,'Zone centroid'!$C$2:$C$169,0)))^2)</f>
        <v>42245.981329041198</v>
      </c>
      <c r="J53">
        <f>SQRT((INDEX('Station centroid'!$E$2:$E$51,MATCH(J$1,'Station centroid'!$B$2:$B$51,0))-INDEX('Zone centroid'!$D$2:$D$169,MATCH($A53,'Zone centroid'!$C$2:$C$169,0)))^2+(INDEX('Station centroid'!$F$2:$F$51,MATCH(J$1,'Station centroid'!$B$2:$B$51,0))-INDEX('Zone centroid'!$E$2:$E$169,MATCH($A53,'Zone centroid'!$C$2:$C$169,0)))^2)</f>
        <v>646595.02261152619</v>
      </c>
      <c r="K53">
        <f>SQRT((INDEX('Station centroid'!$E$2:$E$51,MATCH(K$1,'Station centroid'!$B$2:$B$51,0))-INDEX('Zone centroid'!$D$2:$D$169,MATCH($A53,'Zone centroid'!$C$2:$C$169,0)))^2+(INDEX('Station centroid'!$F$2:$F$51,MATCH(K$1,'Station centroid'!$B$2:$B$51,0))-INDEX('Zone centroid'!$E$2:$E$169,MATCH($A53,'Zone centroid'!$C$2:$C$169,0)))^2)</f>
        <v>89826.064792596255</v>
      </c>
      <c r="L53">
        <f>SQRT((INDEX('Station centroid'!$E$2:$E$51,MATCH(L$1,'Station centroid'!$B$2:$B$51,0))-INDEX('Zone centroid'!$D$2:$D$169,MATCH($A53,'Zone centroid'!$C$2:$C$169,0)))^2+(INDEX('Station centroid'!$F$2:$F$51,MATCH(L$1,'Station centroid'!$B$2:$B$51,0))-INDEX('Zone centroid'!$E$2:$E$169,MATCH($A53,'Zone centroid'!$C$2:$C$169,0)))^2)</f>
        <v>48414.825377625784</v>
      </c>
      <c r="M53">
        <f>SQRT((INDEX('Station centroid'!$E$2:$E$51,MATCH(M$1,'Station centroid'!$B$2:$B$51,0))-INDEX('Zone centroid'!$D$2:$D$169,MATCH($A53,'Zone centroid'!$C$2:$C$169,0)))^2+(INDEX('Station centroid'!$F$2:$F$51,MATCH(M$1,'Station centroid'!$B$2:$B$51,0))-INDEX('Zone centroid'!$E$2:$E$169,MATCH($A53,'Zone centroid'!$C$2:$C$169,0)))^2)</f>
        <v>51716.731505865704</v>
      </c>
      <c r="N53">
        <f>SQRT((INDEX('Station centroid'!$E$2:$E$51,MATCH(N$1,'Station centroid'!$B$2:$B$51,0))-INDEX('Zone centroid'!$D$2:$D$169,MATCH($A53,'Zone centroid'!$C$2:$C$169,0)))^2+(INDEX('Station centroid'!$F$2:$F$51,MATCH(N$1,'Station centroid'!$B$2:$B$51,0))-INDEX('Zone centroid'!$E$2:$E$169,MATCH($A53,'Zone centroid'!$C$2:$C$169,0)))^2)</f>
        <v>69452.07872995596</v>
      </c>
      <c r="O53">
        <f>SQRT((INDEX('Station centroid'!$E$2:$E$51,MATCH(O$1,'Station centroid'!$B$2:$B$51,0))-INDEX('Zone centroid'!$D$2:$D$169,MATCH($A53,'Zone centroid'!$C$2:$C$169,0)))^2+(INDEX('Station centroid'!$F$2:$F$51,MATCH(O$1,'Station centroid'!$B$2:$B$51,0))-INDEX('Zone centroid'!$E$2:$E$169,MATCH($A53,'Zone centroid'!$C$2:$C$169,0)))^2)</f>
        <v>93148.70581287214</v>
      </c>
      <c r="P53">
        <f>SQRT((INDEX('Station centroid'!$E$2:$E$51,MATCH(P$1,'Station centroid'!$B$2:$B$51,0))-INDEX('Zone centroid'!$D$2:$D$169,MATCH($A53,'Zone centroid'!$C$2:$C$169,0)))^2+(INDEX('Station centroid'!$F$2:$F$51,MATCH(P$1,'Station centroid'!$B$2:$B$51,0))-INDEX('Zone centroid'!$E$2:$E$169,MATCH($A53,'Zone centroid'!$C$2:$C$169,0)))^2)</f>
        <v>95467.529411230717</v>
      </c>
      <c r="Q53">
        <f>SQRT((INDEX('Station centroid'!$E$2:$E$51,MATCH(Q$1,'Station centroid'!$B$2:$B$51,0))-INDEX('Zone centroid'!$D$2:$D$169,MATCH($A53,'Zone centroid'!$C$2:$C$169,0)))^2+(INDEX('Station centroid'!$F$2:$F$51,MATCH(Q$1,'Station centroid'!$B$2:$B$51,0))-INDEX('Zone centroid'!$E$2:$E$169,MATCH($A53,'Zone centroid'!$C$2:$C$169,0)))^2)</f>
        <v>80230.227921927944</v>
      </c>
      <c r="R53">
        <f>SQRT((INDEX('Station centroid'!$E$2:$E$51,MATCH(R$1,'Station centroid'!$B$2:$B$51,0))-INDEX('Zone centroid'!$D$2:$D$169,MATCH($A53,'Zone centroid'!$C$2:$C$169,0)))^2+(INDEX('Station centroid'!$F$2:$F$51,MATCH(R$1,'Station centroid'!$B$2:$B$51,0))-INDEX('Zone centroid'!$E$2:$E$169,MATCH($A53,'Zone centroid'!$C$2:$C$169,0)))^2)</f>
        <v>77606.577175752929</v>
      </c>
      <c r="S53">
        <f>SQRT((INDEX('Station centroid'!$E$2:$E$51,MATCH(S$1,'Station centroid'!$B$2:$B$51,0))-INDEX('Zone centroid'!$D$2:$D$169,MATCH($A53,'Zone centroid'!$C$2:$C$169,0)))^2+(INDEX('Station centroid'!$F$2:$F$51,MATCH(S$1,'Station centroid'!$B$2:$B$51,0))-INDEX('Zone centroid'!$E$2:$E$169,MATCH($A53,'Zone centroid'!$C$2:$C$169,0)))^2)</f>
        <v>74234.432957125828</v>
      </c>
      <c r="T53">
        <f>SQRT((INDEX('Station centroid'!$E$2:$E$51,MATCH(T$1,'Station centroid'!$B$2:$B$51,0))-INDEX('Zone centroid'!$D$2:$D$169,MATCH($A53,'Zone centroid'!$C$2:$C$169,0)))^2+(INDEX('Station centroid'!$F$2:$F$51,MATCH(T$1,'Station centroid'!$B$2:$B$51,0))-INDEX('Zone centroid'!$E$2:$E$169,MATCH($A53,'Zone centroid'!$C$2:$C$169,0)))^2)</f>
        <v>67517.906974932179</v>
      </c>
      <c r="U53">
        <f>SQRT((INDEX('Station centroid'!$E$2:$E$51,MATCH(U$1,'Station centroid'!$B$2:$B$51,0))-INDEX('Zone centroid'!$D$2:$D$169,MATCH($A53,'Zone centroid'!$C$2:$C$169,0)))^2+(INDEX('Station centroid'!$F$2:$F$51,MATCH(U$1,'Station centroid'!$B$2:$B$51,0))-INDEX('Zone centroid'!$E$2:$E$169,MATCH($A53,'Zone centroid'!$C$2:$C$169,0)))^2)</f>
        <v>66382.551455984241</v>
      </c>
      <c r="V53">
        <f>SQRT((INDEX('Station centroid'!$E$2:$E$51,MATCH(V$1,'Station centroid'!$B$2:$B$51,0))-INDEX('Zone centroid'!$D$2:$D$169,MATCH($A53,'Zone centroid'!$C$2:$C$169,0)))^2+(INDEX('Station centroid'!$F$2:$F$51,MATCH(V$1,'Station centroid'!$B$2:$B$51,0))-INDEX('Zone centroid'!$E$2:$E$169,MATCH($A53,'Zone centroid'!$C$2:$C$169,0)))^2)</f>
        <v>63184.755748371026</v>
      </c>
      <c r="W53">
        <f>SQRT((INDEX('Station centroid'!$E$2:$E$51,MATCH(W$1,'Station centroid'!$B$2:$B$51,0))-INDEX('Zone centroid'!$D$2:$D$169,MATCH($A53,'Zone centroid'!$C$2:$C$169,0)))^2+(INDEX('Station centroid'!$F$2:$F$51,MATCH(W$1,'Station centroid'!$B$2:$B$51,0))-INDEX('Zone centroid'!$E$2:$E$169,MATCH($A53,'Zone centroid'!$C$2:$C$169,0)))^2)</f>
        <v>76812.281627614779</v>
      </c>
      <c r="X53">
        <f>SQRT((INDEX('Station centroid'!$E$2:$E$51,MATCH(X$1,'Station centroid'!$B$2:$B$51,0))-INDEX('Zone centroid'!$D$2:$D$169,MATCH($A53,'Zone centroid'!$C$2:$C$169,0)))^2+(INDEX('Station centroid'!$F$2:$F$51,MATCH(X$1,'Station centroid'!$B$2:$B$51,0))-INDEX('Zone centroid'!$E$2:$E$169,MATCH($A53,'Zone centroid'!$C$2:$C$169,0)))^2)</f>
        <v>60467.168066004997</v>
      </c>
      <c r="Y53">
        <f>SQRT((INDEX('Station centroid'!$E$2:$E$51,MATCH(Y$1,'Station centroid'!$B$2:$B$51,0))-INDEX('Zone centroid'!$D$2:$D$169,MATCH($A53,'Zone centroid'!$C$2:$C$169,0)))^2+(INDEX('Station centroid'!$F$2:$F$51,MATCH(Y$1,'Station centroid'!$B$2:$B$51,0))-INDEX('Zone centroid'!$E$2:$E$169,MATCH($A53,'Zone centroid'!$C$2:$C$169,0)))^2)</f>
        <v>58519.080332571932</v>
      </c>
      <c r="Z53">
        <f>SQRT((INDEX('Station centroid'!$E$2:$E$51,MATCH(Z$1,'Station centroid'!$B$2:$B$51,0))-INDEX('Zone centroid'!$D$2:$D$169,MATCH($A53,'Zone centroid'!$C$2:$C$169,0)))^2+(INDEX('Station centroid'!$F$2:$F$51,MATCH(Z$1,'Station centroid'!$B$2:$B$51,0))-INDEX('Zone centroid'!$E$2:$E$169,MATCH($A53,'Zone centroid'!$C$2:$C$169,0)))^2)</f>
        <v>34910.216309987227</v>
      </c>
      <c r="AA53">
        <f>SQRT((INDEX('Station centroid'!$E$2:$E$51,MATCH(AA$1,'Station centroid'!$B$2:$B$51,0))-INDEX('Zone centroid'!$D$2:$D$169,MATCH($A53,'Zone centroid'!$C$2:$C$169,0)))^2+(INDEX('Station centroid'!$F$2:$F$51,MATCH(AA$1,'Station centroid'!$B$2:$B$51,0))-INDEX('Zone centroid'!$E$2:$E$169,MATCH($A53,'Zone centroid'!$C$2:$C$169,0)))^2)</f>
        <v>63380.053460810515</v>
      </c>
      <c r="AB53">
        <f>SQRT((INDEX('Station centroid'!$E$2:$E$51,MATCH(AB$1,'Station centroid'!$B$2:$B$51,0))-INDEX('Zone centroid'!$D$2:$D$169,MATCH($A53,'Zone centroid'!$C$2:$C$169,0)))^2+(INDEX('Station centroid'!$F$2:$F$51,MATCH(AB$1,'Station centroid'!$B$2:$B$51,0))-INDEX('Zone centroid'!$E$2:$E$169,MATCH($A53,'Zone centroid'!$C$2:$C$169,0)))^2)</f>
        <v>646595.02261152619</v>
      </c>
      <c r="AC53">
        <f>SQRT((INDEX('Station centroid'!$E$2:$E$51,MATCH(AC$1,'Station centroid'!$B$2:$B$51,0))-INDEX('Zone centroid'!$D$2:$D$169,MATCH($A53,'Zone centroid'!$C$2:$C$169,0)))^2+(INDEX('Station centroid'!$F$2:$F$51,MATCH(AC$1,'Station centroid'!$B$2:$B$51,0))-INDEX('Zone centroid'!$E$2:$E$169,MATCH($A53,'Zone centroid'!$C$2:$C$169,0)))^2)</f>
        <v>48221.887145826207</v>
      </c>
      <c r="AD53">
        <f>SQRT((INDEX('Station centroid'!$E$2:$E$51,MATCH(AD$1,'Station centroid'!$B$2:$B$51,0))-INDEX('Zone centroid'!$D$2:$D$169,MATCH($A53,'Zone centroid'!$C$2:$C$169,0)))^2+(INDEX('Station centroid'!$F$2:$F$51,MATCH(AD$1,'Station centroid'!$B$2:$B$51,0))-INDEX('Zone centroid'!$E$2:$E$169,MATCH($A53,'Zone centroid'!$C$2:$C$169,0)))^2)</f>
        <v>136225.77945500074</v>
      </c>
      <c r="AE53">
        <f>SQRT((INDEX('Station centroid'!$E$2:$E$51,MATCH(AE$1,'Station centroid'!$B$2:$B$51,0))-INDEX('Zone centroid'!$D$2:$D$169,MATCH($A53,'Zone centroid'!$C$2:$C$169,0)))^2+(INDEX('Station centroid'!$F$2:$F$51,MATCH(AE$1,'Station centroid'!$B$2:$B$51,0))-INDEX('Zone centroid'!$E$2:$E$169,MATCH($A53,'Zone centroid'!$C$2:$C$169,0)))^2)</f>
        <v>87935.759789265503</v>
      </c>
      <c r="AF53">
        <f>SQRT((INDEX('Station centroid'!$E$2:$E$51,MATCH(AF$1,'Station centroid'!$B$2:$B$51,0))-INDEX('Zone centroid'!$D$2:$D$169,MATCH($A53,'Zone centroid'!$C$2:$C$169,0)))^2+(INDEX('Station centroid'!$F$2:$F$51,MATCH(AF$1,'Station centroid'!$B$2:$B$51,0))-INDEX('Zone centroid'!$E$2:$E$169,MATCH($A53,'Zone centroid'!$C$2:$C$169,0)))^2)</f>
        <v>85419.87100031758</v>
      </c>
      <c r="AG53">
        <f>SQRT((INDEX('Station centroid'!$E$2:$E$51,MATCH(AG$1,'Station centroid'!$B$2:$B$51,0))-INDEX('Zone centroid'!$D$2:$D$169,MATCH($A53,'Zone centroid'!$C$2:$C$169,0)))^2+(INDEX('Station centroid'!$F$2:$F$51,MATCH(AG$1,'Station centroid'!$B$2:$B$51,0))-INDEX('Zone centroid'!$E$2:$E$169,MATCH($A53,'Zone centroid'!$C$2:$C$169,0)))^2)</f>
        <v>63242.500635598677</v>
      </c>
      <c r="AH53">
        <f>SQRT((INDEX('Station centroid'!$E$2:$E$51,MATCH(AH$1,'Station centroid'!$B$2:$B$51,0))-INDEX('Zone centroid'!$D$2:$D$169,MATCH($A53,'Zone centroid'!$C$2:$C$169,0)))^2+(INDEX('Station centroid'!$F$2:$F$51,MATCH(AH$1,'Station centroid'!$B$2:$B$51,0))-INDEX('Zone centroid'!$E$2:$E$169,MATCH($A53,'Zone centroid'!$C$2:$C$169,0)))^2)</f>
        <v>111610.16713403848</v>
      </c>
      <c r="AI53">
        <f>SQRT((INDEX('Station centroid'!$E$2:$E$51,MATCH(AI$1,'Station centroid'!$B$2:$B$51,0))-INDEX('Zone centroid'!$D$2:$D$169,MATCH($A53,'Zone centroid'!$C$2:$C$169,0)))^2+(INDEX('Station centroid'!$F$2:$F$51,MATCH(AI$1,'Station centroid'!$B$2:$B$51,0))-INDEX('Zone centroid'!$E$2:$E$169,MATCH($A53,'Zone centroid'!$C$2:$C$169,0)))^2)</f>
        <v>67293.581830234703</v>
      </c>
      <c r="AJ53">
        <f>SQRT((INDEX('Station centroid'!$E$2:$E$51,MATCH(AJ$1,'Station centroid'!$B$2:$B$51,0))-INDEX('Zone centroid'!$D$2:$D$169,MATCH($A53,'Zone centroid'!$C$2:$C$169,0)))^2+(INDEX('Station centroid'!$F$2:$F$51,MATCH(AJ$1,'Station centroid'!$B$2:$B$51,0))-INDEX('Zone centroid'!$E$2:$E$169,MATCH($A53,'Zone centroid'!$C$2:$C$169,0)))^2)</f>
        <v>64966.567414387042</v>
      </c>
      <c r="AK53">
        <f>SQRT((INDEX('Station centroid'!$E$2:$E$51,MATCH(AK$1,'Station centroid'!$B$2:$B$51,0))-INDEX('Zone centroid'!$D$2:$D$169,MATCH($A53,'Zone centroid'!$C$2:$C$169,0)))^2+(INDEX('Station centroid'!$F$2:$F$51,MATCH(AK$1,'Station centroid'!$B$2:$B$51,0))-INDEX('Zone centroid'!$E$2:$E$169,MATCH($A53,'Zone centroid'!$C$2:$C$169,0)))^2)</f>
        <v>66758.312104673489</v>
      </c>
      <c r="AL53">
        <f>SQRT((INDEX('Station centroid'!$E$2:$E$51,MATCH(AL$1,'Station centroid'!$B$2:$B$51,0))-INDEX('Zone centroid'!$D$2:$D$169,MATCH($A53,'Zone centroid'!$C$2:$C$169,0)))^2+(INDEX('Station centroid'!$F$2:$F$51,MATCH(AL$1,'Station centroid'!$B$2:$B$51,0))-INDEX('Zone centroid'!$E$2:$E$169,MATCH($A53,'Zone centroid'!$C$2:$C$169,0)))^2)</f>
        <v>29314.227796522267</v>
      </c>
      <c r="AM53">
        <f>SQRT((INDEX('Station centroid'!$E$2:$E$51,MATCH(AM$1,'Station centroid'!$B$2:$B$51,0))-INDEX('Zone centroid'!$D$2:$D$169,MATCH($A53,'Zone centroid'!$C$2:$C$169,0)))^2+(INDEX('Station centroid'!$F$2:$F$51,MATCH(AM$1,'Station centroid'!$B$2:$B$51,0))-INDEX('Zone centroid'!$E$2:$E$169,MATCH($A53,'Zone centroid'!$C$2:$C$169,0)))^2)</f>
        <v>84319.123374594608</v>
      </c>
      <c r="AN53">
        <f>SQRT((INDEX('Station centroid'!$E$2:$E$51,MATCH(AN$1,'Station centroid'!$B$2:$B$51,0))-INDEX('Zone centroid'!$D$2:$D$169,MATCH($A53,'Zone centroid'!$C$2:$C$169,0)))^2+(INDEX('Station centroid'!$F$2:$F$51,MATCH(AN$1,'Station centroid'!$B$2:$B$51,0))-INDEX('Zone centroid'!$E$2:$E$169,MATCH($A53,'Zone centroid'!$C$2:$C$169,0)))^2)</f>
        <v>48271.643992294245</v>
      </c>
      <c r="AO53">
        <f>SQRT((INDEX('Station centroid'!$E$2:$E$51,MATCH(AO$1,'Station centroid'!$B$2:$B$51,0))-INDEX('Zone centroid'!$D$2:$D$169,MATCH($A53,'Zone centroid'!$C$2:$C$169,0)))^2+(INDEX('Station centroid'!$F$2:$F$51,MATCH(AO$1,'Station centroid'!$B$2:$B$51,0))-INDEX('Zone centroid'!$E$2:$E$169,MATCH($A53,'Zone centroid'!$C$2:$C$169,0)))^2)</f>
        <v>46441.21253624848</v>
      </c>
      <c r="AP53">
        <f>SQRT((INDEX('Station centroid'!$E$2:$E$51,MATCH(AP$1,'Station centroid'!$B$2:$B$51,0))-INDEX('Zone centroid'!$D$2:$D$169,MATCH($A53,'Zone centroid'!$C$2:$C$169,0)))^2+(INDEX('Station centroid'!$F$2:$F$51,MATCH(AP$1,'Station centroid'!$B$2:$B$51,0))-INDEX('Zone centroid'!$E$2:$E$169,MATCH($A53,'Zone centroid'!$C$2:$C$169,0)))^2)</f>
        <v>51158.028635420444</v>
      </c>
      <c r="AQ53">
        <f>SQRT((INDEX('Station centroid'!$E$2:$E$51,MATCH(AQ$1,'Station centroid'!$B$2:$B$51,0))-INDEX('Zone centroid'!$D$2:$D$169,MATCH($A53,'Zone centroid'!$C$2:$C$169,0)))^2+(INDEX('Station centroid'!$F$2:$F$51,MATCH(AQ$1,'Station centroid'!$B$2:$B$51,0))-INDEX('Zone centroid'!$E$2:$E$169,MATCH($A53,'Zone centroid'!$C$2:$C$169,0)))^2)</f>
        <v>54943.096264810192</v>
      </c>
      <c r="AR53">
        <f>SQRT((INDEX('Station centroid'!$E$2:$E$51,MATCH(AR$1,'Station centroid'!$B$2:$B$51,0))-INDEX('Zone centroid'!$D$2:$D$169,MATCH($A53,'Zone centroid'!$C$2:$C$169,0)))^2+(INDEX('Station centroid'!$F$2:$F$51,MATCH(AR$1,'Station centroid'!$B$2:$B$51,0))-INDEX('Zone centroid'!$E$2:$E$169,MATCH($A53,'Zone centroid'!$C$2:$C$169,0)))^2)</f>
        <v>34346.872952308186</v>
      </c>
      <c r="AS53">
        <f>SQRT((INDEX('Station centroid'!$E$2:$E$51,MATCH(AS$1,'Station centroid'!$B$2:$B$51,0))-INDEX('Zone centroid'!$D$2:$D$169,MATCH($A53,'Zone centroid'!$C$2:$C$169,0)))^2+(INDEX('Station centroid'!$F$2:$F$51,MATCH(AS$1,'Station centroid'!$B$2:$B$51,0))-INDEX('Zone centroid'!$E$2:$E$169,MATCH($A53,'Zone centroid'!$C$2:$C$169,0)))^2)</f>
        <v>123424.66372641614</v>
      </c>
      <c r="AT53">
        <f>SQRT((INDEX('Station centroid'!$E$2:$E$51,MATCH(AT$1,'Station centroid'!$B$2:$B$51,0))-INDEX('Zone centroid'!$D$2:$D$169,MATCH($A53,'Zone centroid'!$C$2:$C$169,0)))^2+(INDEX('Station centroid'!$F$2:$F$51,MATCH(AT$1,'Station centroid'!$B$2:$B$51,0))-INDEX('Zone centroid'!$E$2:$E$169,MATCH($A53,'Zone centroid'!$C$2:$C$169,0)))^2)</f>
        <v>104993.67501131723</v>
      </c>
      <c r="AU53">
        <f>SQRT((INDEX('Station centroid'!$E$2:$E$51,MATCH(AU$1,'Station centroid'!$B$2:$B$51,0))-INDEX('Zone centroid'!$D$2:$D$169,MATCH($A53,'Zone centroid'!$C$2:$C$169,0)))^2+(INDEX('Station centroid'!$F$2:$F$51,MATCH(AU$1,'Station centroid'!$B$2:$B$51,0))-INDEX('Zone centroid'!$E$2:$E$169,MATCH($A53,'Zone centroid'!$C$2:$C$169,0)))^2)</f>
        <v>1695.7682254659583</v>
      </c>
      <c r="AV53">
        <f>SQRT((INDEX('Station centroid'!$E$2:$E$51,MATCH(AV$1,'Station centroid'!$B$2:$B$51,0))-INDEX('Zone centroid'!$D$2:$D$169,MATCH($A53,'Zone centroid'!$C$2:$C$169,0)))^2+(INDEX('Station centroid'!$F$2:$F$51,MATCH(AV$1,'Station centroid'!$B$2:$B$51,0))-INDEX('Zone centroid'!$E$2:$E$169,MATCH($A53,'Zone centroid'!$C$2:$C$169,0)))^2)</f>
        <v>7516.2630657794161</v>
      </c>
      <c r="AW53">
        <f>SQRT((INDEX('Station centroid'!$E$2:$E$51,MATCH(AW$1,'Station centroid'!$B$2:$B$51,0))-INDEX('Zone centroid'!$D$2:$D$169,MATCH($A53,'Zone centroid'!$C$2:$C$169,0)))^2+(INDEX('Station centroid'!$F$2:$F$51,MATCH(AW$1,'Station centroid'!$B$2:$B$51,0))-INDEX('Zone centroid'!$E$2:$E$169,MATCH($A53,'Zone centroid'!$C$2:$C$169,0)))^2)</f>
        <v>15297.2876697668</v>
      </c>
      <c r="AX53">
        <f>SQRT((INDEX('Station centroid'!$E$2:$E$51,MATCH(AX$1,'Station centroid'!$B$2:$B$51,0))-INDEX('Zone centroid'!$D$2:$D$169,MATCH($A53,'Zone centroid'!$C$2:$C$169,0)))^2+(INDEX('Station centroid'!$F$2:$F$51,MATCH(AX$1,'Station centroid'!$B$2:$B$51,0))-INDEX('Zone centroid'!$E$2:$E$169,MATCH($A53,'Zone centroid'!$C$2:$C$169,0)))^2)</f>
        <v>31394.957203431601</v>
      </c>
      <c r="AY53">
        <f>SQRT((INDEX('Station centroid'!$E$2:$E$51,MATCH(AY$1,'Station centroid'!$B$2:$B$51,0))-INDEX('Zone centroid'!$D$2:$D$169,MATCH($A53,'Zone centroid'!$C$2:$C$169,0)))^2+(INDEX('Station centroid'!$F$2:$F$51,MATCH(AY$1,'Station centroid'!$B$2:$B$51,0))-INDEX('Zone centroid'!$E$2:$E$169,MATCH($A53,'Zone centroid'!$C$2:$C$169,0)))^2)</f>
        <v>646595.02261152619</v>
      </c>
    </row>
    <row r="54" spans="1:51" x14ac:dyDescent="0.3">
      <c r="A54">
        <v>605</v>
      </c>
      <c r="B54">
        <f>SQRT((INDEX('Station centroid'!$E$2:$E$51,MATCH(B$1,'Station centroid'!$B$2:$B$51,0))-INDEX('Zone centroid'!$D$2:$D$169,MATCH($A54,'Zone centroid'!$C$2:$C$169,0)))^2+(INDEX('Station centroid'!$F$2:$F$51,MATCH(B$1,'Station centroid'!$B$2:$B$51,0))-INDEX('Zone centroid'!$E$2:$E$169,MATCH($A54,'Zone centroid'!$C$2:$C$169,0)))^2)</f>
        <v>62021.46452392506</v>
      </c>
      <c r="C54">
        <f>SQRT((INDEX('Station centroid'!$E$2:$E$51,MATCH(C$1,'Station centroid'!$B$2:$B$51,0))-INDEX('Zone centroid'!$D$2:$D$169,MATCH($A54,'Zone centroid'!$C$2:$C$169,0)))^2+(INDEX('Station centroid'!$F$2:$F$51,MATCH(C$1,'Station centroid'!$B$2:$B$51,0))-INDEX('Zone centroid'!$E$2:$E$169,MATCH($A54,'Zone centroid'!$C$2:$C$169,0)))^2)</f>
        <v>91034.294397414851</v>
      </c>
      <c r="D54">
        <f>SQRT((INDEX('Station centroid'!$E$2:$E$51,MATCH(D$1,'Station centroid'!$B$2:$B$51,0))-INDEX('Zone centroid'!$D$2:$D$169,MATCH($A54,'Zone centroid'!$C$2:$C$169,0)))^2+(INDEX('Station centroid'!$F$2:$F$51,MATCH(D$1,'Station centroid'!$B$2:$B$51,0))-INDEX('Zone centroid'!$E$2:$E$169,MATCH($A54,'Zone centroid'!$C$2:$C$169,0)))^2)</f>
        <v>139142.18199296179</v>
      </c>
      <c r="E54">
        <f>SQRT((INDEX('Station centroid'!$E$2:$E$51,MATCH(E$1,'Station centroid'!$B$2:$B$51,0))-INDEX('Zone centroid'!$D$2:$D$169,MATCH($A54,'Zone centroid'!$C$2:$C$169,0)))^2+(INDEX('Station centroid'!$F$2:$F$51,MATCH(E$1,'Station centroid'!$B$2:$B$51,0))-INDEX('Zone centroid'!$E$2:$E$169,MATCH($A54,'Zone centroid'!$C$2:$C$169,0)))^2)</f>
        <v>70969.210732538108</v>
      </c>
      <c r="F54">
        <f>SQRT((INDEX('Station centroid'!$E$2:$E$51,MATCH(F$1,'Station centroid'!$B$2:$B$51,0))-INDEX('Zone centroid'!$D$2:$D$169,MATCH($A54,'Zone centroid'!$C$2:$C$169,0)))^2+(INDEX('Station centroid'!$F$2:$F$51,MATCH(F$1,'Station centroid'!$B$2:$B$51,0))-INDEX('Zone centroid'!$E$2:$E$169,MATCH($A54,'Zone centroid'!$C$2:$C$169,0)))^2)</f>
        <v>62950.225354033515</v>
      </c>
      <c r="G54">
        <f>SQRT((INDEX('Station centroid'!$E$2:$E$51,MATCH(G$1,'Station centroid'!$B$2:$B$51,0))-INDEX('Zone centroid'!$D$2:$D$169,MATCH($A54,'Zone centroid'!$C$2:$C$169,0)))^2+(INDEX('Station centroid'!$F$2:$F$51,MATCH(G$1,'Station centroid'!$B$2:$B$51,0))-INDEX('Zone centroid'!$E$2:$E$169,MATCH($A54,'Zone centroid'!$C$2:$C$169,0)))^2)</f>
        <v>646145.35977982543</v>
      </c>
      <c r="H54">
        <f>SQRT((INDEX('Station centroid'!$E$2:$E$51,MATCH(H$1,'Station centroid'!$B$2:$B$51,0))-INDEX('Zone centroid'!$D$2:$D$169,MATCH($A54,'Zone centroid'!$C$2:$C$169,0)))^2+(INDEX('Station centroid'!$F$2:$F$51,MATCH(H$1,'Station centroid'!$B$2:$B$51,0))-INDEX('Zone centroid'!$E$2:$E$169,MATCH($A54,'Zone centroid'!$C$2:$C$169,0)))^2)</f>
        <v>39234.723510752585</v>
      </c>
      <c r="I54">
        <f>SQRT((INDEX('Station centroid'!$E$2:$E$51,MATCH(I$1,'Station centroid'!$B$2:$B$51,0))-INDEX('Zone centroid'!$D$2:$D$169,MATCH($A54,'Zone centroid'!$C$2:$C$169,0)))^2+(INDEX('Station centroid'!$F$2:$F$51,MATCH(I$1,'Station centroid'!$B$2:$B$51,0))-INDEX('Zone centroid'!$E$2:$E$169,MATCH($A54,'Zone centroid'!$C$2:$C$169,0)))^2)</f>
        <v>41788.75743443083</v>
      </c>
      <c r="J54">
        <f>SQRT((INDEX('Station centroid'!$E$2:$E$51,MATCH(J$1,'Station centroid'!$B$2:$B$51,0))-INDEX('Zone centroid'!$D$2:$D$169,MATCH($A54,'Zone centroid'!$C$2:$C$169,0)))^2+(INDEX('Station centroid'!$F$2:$F$51,MATCH(J$1,'Station centroid'!$B$2:$B$51,0))-INDEX('Zone centroid'!$E$2:$E$169,MATCH($A54,'Zone centroid'!$C$2:$C$169,0)))^2)</f>
        <v>646145.35977982543</v>
      </c>
      <c r="K54">
        <f>SQRT((INDEX('Station centroid'!$E$2:$E$51,MATCH(K$1,'Station centroid'!$B$2:$B$51,0))-INDEX('Zone centroid'!$D$2:$D$169,MATCH($A54,'Zone centroid'!$C$2:$C$169,0)))^2+(INDEX('Station centroid'!$F$2:$F$51,MATCH(K$1,'Station centroid'!$B$2:$B$51,0))-INDEX('Zone centroid'!$E$2:$E$169,MATCH($A54,'Zone centroid'!$C$2:$C$169,0)))^2)</f>
        <v>89895.822111840651</v>
      </c>
      <c r="L54">
        <f>SQRT((INDEX('Station centroid'!$E$2:$E$51,MATCH(L$1,'Station centroid'!$B$2:$B$51,0))-INDEX('Zone centroid'!$D$2:$D$169,MATCH($A54,'Zone centroid'!$C$2:$C$169,0)))^2+(INDEX('Station centroid'!$F$2:$F$51,MATCH(L$1,'Station centroid'!$B$2:$B$51,0))-INDEX('Zone centroid'!$E$2:$E$169,MATCH($A54,'Zone centroid'!$C$2:$C$169,0)))^2)</f>
        <v>48225.766940775531</v>
      </c>
      <c r="M54">
        <f>SQRT((INDEX('Station centroid'!$E$2:$E$51,MATCH(M$1,'Station centroid'!$B$2:$B$51,0))-INDEX('Zone centroid'!$D$2:$D$169,MATCH($A54,'Zone centroid'!$C$2:$C$169,0)))^2+(INDEX('Station centroid'!$F$2:$F$51,MATCH(M$1,'Station centroid'!$B$2:$B$51,0))-INDEX('Zone centroid'!$E$2:$E$169,MATCH($A54,'Zone centroid'!$C$2:$C$169,0)))^2)</f>
        <v>51634.116824342047</v>
      </c>
      <c r="N54">
        <f>SQRT((INDEX('Station centroid'!$E$2:$E$51,MATCH(N$1,'Station centroid'!$B$2:$B$51,0))-INDEX('Zone centroid'!$D$2:$D$169,MATCH($A54,'Zone centroid'!$C$2:$C$169,0)))^2+(INDEX('Station centroid'!$F$2:$F$51,MATCH(N$1,'Station centroid'!$B$2:$B$51,0))-INDEX('Zone centroid'!$E$2:$E$169,MATCH($A54,'Zone centroid'!$C$2:$C$169,0)))^2)</f>
        <v>69502.088385544237</v>
      </c>
      <c r="O54">
        <f>SQRT((INDEX('Station centroid'!$E$2:$E$51,MATCH(O$1,'Station centroid'!$B$2:$B$51,0))-INDEX('Zone centroid'!$D$2:$D$169,MATCH($A54,'Zone centroid'!$C$2:$C$169,0)))^2+(INDEX('Station centroid'!$F$2:$F$51,MATCH(O$1,'Station centroid'!$B$2:$B$51,0))-INDEX('Zone centroid'!$E$2:$E$169,MATCH($A54,'Zone centroid'!$C$2:$C$169,0)))^2)</f>
        <v>93110.825813935298</v>
      </c>
      <c r="P54">
        <f>SQRT((INDEX('Station centroid'!$E$2:$E$51,MATCH(P$1,'Station centroid'!$B$2:$B$51,0))-INDEX('Zone centroid'!$D$2:$D$169,MATCH($A54,'Zone centroid'!$C$2:$C$169,0)))^2+(INDEX('Station centroid'!$F$2:$F$51,MATCH(P$1,'Station centroid'!$B$2:$B$51,0))-INDEX('Zone centroid'!$E$2:$E$169,MATCH($A54,'Zone centroid'!$C$2:$C$169,0)))^2)</f>
        <v>95432.29730832325</v>
      </c>
      <c r="Q54">
        <f>SQRT((INDEX('Station centroid'!$E$2:$E$51,MATCH(Q$1,'Station centroid'!$B$2:$B$51,0))-INDEX('Zone centroid'!$D$2:$D$169,MATCH($A54,'Zone centroid'!$C$2:$C$169,0)))^2+(INDEX('Station centroid'!$F$2:$F$51,MATCH(Q$1,'Station centroid'!$B$2:$B$51,0))-INDEX('Zone centroid'!$E$2:$E$169,MATCH($A54,'Zone centroid'!$C$2:$C$169,0)))^2)</f>
        <v>80241.204074244204</v>
      </c>
      <c r="R54">
        <f>SQRT((INDEX('Station centroid'!$E$2:$E$51,MATCH(R$1,'Station centroid'!$B$2:$B$51,0))-INDEX('Zone centroid'!$D$2:$D$169,MATCH($A54,'Zone centroid'!$C$2:$C$169,0)))^2+(INDEX('Station centroid'!$F$2:$F$51,MATCH(R$1,'Station centroid'!$B$2:$B$51,0))-INDEX('Zone centroid'!$E$2:$E$169,MATCH($A54,'Zone centroid'!$C$2:$C$169,0)))^2)</f>
        <v>77681.075756300488</v>
      </c>
      <c r="S54">
        <f>SQRT((INDEX('Station centroid'!$E$2:$E$51,MATCH(S$1,'Station centroid'!$B$2:$B$51,0))-INDEX('Zone centroid'!$D$2:$D$169,MATCH($A54,'Zone centroid'!$C$2:$C$169,0)))^2+(INDEX('Station centroid'!$F$2:$F$51,MATCH(S$1,'Station centroid'!$B$2:$B$51,0))-INDEX('Zone centroid'!$E$2:$E$169,MATCH($A54,'Zone centroid'!$C$2:$C$169,0)))^2)</f>
        <v>74291.373873324002</v>
      </c>
      <c r="T54">
        <f>SQRT((INDEX('Station centroid'!$E$2:$E$51,MATCH(T$1,'Station centroid'!$B$2:$B$51,0))-INDEX('Zone centroid'!$D$2:$D$169,MATCH($A54,'Zone centroid'!$C$2:$C$169,0)))^2+(INDEX('Station centroid'!$F$2:$F$51,MATCH(T$1,'Station centroid'!$B$2:$B$51,0))-INDEX('Zone centroid'!$E$2:$E$169,MATCH($A54,'Zone centroid'!$C$2:$C$169,0)))^2)</f>
        <v>67666.042140763602</v>
      </c>
      <c r="U54">
        <f>SQRT((INDEX('Station centroid'!$E$2:$E$51,MATCH(U$1,'Station centroid'!$B$2:$B$51,0))-INDEX('Zone centroid'!$D$2:$D$169,MATCH($A54,'Zone centroid'!$C$2:$C$169,0)))^2+(INDEX('Station centroid'!$F$2:$F$51,MATCH(U$1,'Station centroid'!$B$2:$B$51,0))-INDEX('Zone centroid'!$E$2:$E$169,MATCH($A54,'Zone centroid'!$C$2:$C$169,0)))^2)</f>
        <v>66639.702726275689</v>
      </c>
      <c r="V54">
        <f>SQRT((INDEX('Station centroid'!$E$2:$E$51,MATCH(V$1,'Station centroid'!$B$2:$B$51,0))-INDEX('Zone centroid'!$D$2:$D$169,MATCH($A54,'Zone centroid'!$C$2:$C$169,0)))^2+(INDEX('Station centroid'!$F$2:$F$51,MATCH(V$1,'Station centroid'!$B$2:$B$51,0))-INDEX('Zone centroid'!$E$2:$E$169,MATCH($A54,'Zone centroid'!$C$2:$C$169,0)))^2)</f>
        <v>63567.054610712497</v>
      </c>
      <c r="W54">
        <f>SQRT((INDEX('Station centroid'!$E$2:$E$51,MATCH(W$1,'Station centroid'!$B$2:$B$51,0))-INDEX('Zone centroid'!$D$2:$D$169,MATCH($A54,'Zone centroid'!$C$2:$C$169,0)))^2+(INDEX('Station centroid'!$F$2:$F$51,MATCH(W$1,'Station centroid'!$B$2:$B$51,0))-INDEX('Zone centroid'!$E$2:$E$169,MATCH($A54,'Zone centroid'!$C$2:$C$169,0)))^2)</f>
        <v>76830.097270275583</v>
      </c>
      <c r="X54">
        <f>SQRT((INDEX('Station centroid'!$E$2:$E$51,MATCH(X$1,'Station centroid'!$B$2:$B$51,0))-INDEX('Zone centroid'!$D$2:$D$169,MATCH($A54,'Zone centroid'!$C$2:$C$169,0)))^2+(INDEX('Station centroid'!$F$2:$F$51,MATCH(X$1,'Station centroid'!$B$2:$B$51,0))-INDEX('Zone centroid'!$E$2:$E$169,MATCH($A54,'Zone centroid'!$C$2:$C$169,0)))^2)</f>
        <v>60864.172080810356</v>
      </c>
      <c r="Y54">
        <f>SQRT((INDEX('Station centroid'!$E$2:$E$51,MATCH(Y$1,'Station centroid'!$B$2:$B$51,0))-INDEX('Zone centroid'!$D$2:$D$169,MATCH($A54,'Zone centroid'!$C$2:$C$169,0)))^2+(INDEX('Station centroid'!$F$2:$F$51,MATCH(Y$1,'Station centroid'!$B$2:$B$51,0))-INDEX('Zone centroid'!$E$2:$E$169,MATCH($A54,'Zone centroid'!$C$2:$C$169,0)))^2)</f>
        <v>58929.438777999632</v>
      </c>
      <c r="Z54">
        <f>SQRT((INDEX('Station centroid'!$E$2:$E$51,MATCH(Z$1,'Station centroid'!$B$2:$B$51,0))-INDEX('Zone centroid'!$D$2:$D$169,MATCH($A54,'Zone centroid'!$C$2:$C$169,0)))^2+(INDEX('Station centroid'!$F$2:$F$51,MATCH(Z$1,'Station centroid'!$B$2:$B$51,0))-INDEX('Zone centroid'!$E$2:$E$169,MATCH($A54,'Zone centroid'!$C$2:$C$169,0)))^2)</f>
        <v>34388.711776251497</v>
      </c>
      <c r="AA54">
        <f>SQRT((INDEX('Station centroid'!$E$2:$E$51,MATCH(AA$1,'Station centroid'!$B$2:$B$51,0))-INDEX('Zone centroid'!$D$2:$D$169,MATCH($A54,'Zone centroid'!$C$2:$C$169,0)))^2+(INDEX('Station centroid'!$F$2:$F$51,MATCH(AA$1,'Station centroid'!$B$2:$B$51,0))-INDEX('Zone centroid'!$E$2:$E$169,MATCH($A54,'Zone centroid'!$C$2:$C$169,0)))^2)</f>
        <v>62706.325692829421</v>
      </c>
      <c r="AB54">
        <f>SQRT((INDEX('Station centroid'!$E$2:$E$51,MATCH(AB$1,'Station centroid'!$B$2:$B$51,0))-INDEX('Zone centroid'!$D$2:$D$169,MATCH($A54,'Zone centroid'!$C$2:$C$169,0)))^2+(INDEX('Station centroid'!$F$2:$F$51,MATCH(AB$1,'Station centroid'!$B$2:$B$51,0))-INDEX('Zone centroid'!$E$2:$E$169,MATCH($A54,'Zone centroid'!$C$2:$C$169,0)))^2)</f>
        <v>646145.35977982543</v>
      </c>
      <c r="AC54">
        <f>SQRT((INDEX('Station centroid'!$E$2:$E$51,MATCH(AC$1,'Station centroid'!$B$2:$B$51,0))-INDEX('Zone centroid'!$D$2:$D$169,MATCH($A54,'Zone centroid'!$C$2:$C$169,0)))^2+(INDEX('Station centroid'!$F$2:$F$51,MATCH(AC$1,'Station centroid'!$B$2:$B$51,0))-INDEX('Zone centroid'!$E$2:$E$169,MATCH($A54,'Zone centroid'!$C$2:$C$169,0)))^2)</f>
        <v>47825.853099602922</v>
      </c>
      <c r="AD54">
        <f>SQRT((INDEX('Station centroid'!$E$2:$E$51,MATCH(AD$1,'Station centroid'!$B$2:$B$51,0))-INDEX('Zone centroid'!$D$2:$D$169,MATCH($A54,'Zone centroid'!$C$2:$C$169,0)))^2+(INDEX('Station centroid'!$F$2:$F$51,MATCH(AD$1,'Station centroid'!$B$2:$B$51,0))-INDEX('Zone centroid'!$E$2:$E$169,MATCH($A54,'Zone centroid'!$C$2:$C$169,0)))^2)</f>
        <v>135551.68675019318</v>
      </c>
      <c r="AE54">
        <f>SQRT((INDEX('Station centroid'!$E$2:$E$51,MATCH(AE$1,'Station centroid'!$B$2:$B$51,0))-INDEX('Zone centroid'!$D$2:$D$169,MATCH($A54,'Zone centroid'!$C$2:$C$169,0)))^2+(INDEX('Station centroid'!$F$2:$F$51,MATCH(AE$1,'Station centroid'!$B$2:$B$51,0))-INDEX('Zone centroid'!$E$2:$E$169,MATCH($A54,'Zone centroid'!$C$2:$C$169,0)))^2)</f>
        <v>87913.719595154223</v>
      </c>
      <c r="AF54">
        <f>SQRT((INDEX('Station centroid'!$E$2:$E$51,MATCH(AF$1,'Station centroid'!$B$2:$B$51,0))-INDEX('Zone centroid'!$D$2:$D$169,MATCH($A54,'Zone centroid'!$C$2:$C$169,0)))^2+(INDEX('Station centroid'!$F$2:$F$51,MATCH(AF$1,'Station centroid'!$B$2:$B$51,0))-INDEX('Zone centroid'!$E$2:$E$169,MATCH($A54,'Zone centroid'!$C$2:$C$169,0)))^2)</f>
        <v>85409.167903515467</v>
      </c>
      <c r="AG54">
        <f>SQRT((INDEX('Station centroid'!$E$2:$E$51,MATCH(AG$1,'Station centroid'!$B$2:$B$51,0))-INDEX('Zone centroid'!$D$2:$D$169,MATCH($A54,'Zone centroid'!$C$2:$C$169,0)))^2+(INDEX('Station centroid'!$F$2:$F$51,MATCH(AG$1,'Station centroid'!$B$2:$B$51,0))-INDEX('Zone centroid'!$E$2:$E$169,MATCH($A54,'Zone centroid'!$C$2:$C$169,0)))^2)</f>
        <v>63611.948607818165</v>
      </c>
      <c r="AH54">
        <f>SQRT((INDEX('Station centroid'!$E$2:$E$51,MATCH(AH$1,'Station centroid'!$B$2:$B$51,0))-INDEX('Zone centroid'!$D$2:$D$169,MATCH($A54,'Zone centroid'!$C$2:$C$169,0)))^2+(INDEX('Station centroid'!$F$2:$F$51,MATCH(AH$1,'Station centroid'!$B$2:$B$51,0))-INDEX('Zone centroid'!$E$2:$E$169,MATCH($A54,'Zone centroid'!$C$2:$C$169,0)))^2)</f>
        <v>110963.00704130184</v>
      </c>
      <c r="AI54">
        <f>SQRT((INDEX('Station centroid'!$E$2:$E$51,MATCH(AI$1,'Station centroid'!$B$2:$B$51,0))-INDEX('Zone centroid'!$D$2:$D$169,MATCH($A54,'Zone centroid'!$C$2:$C$169,0)))^2+(INDEX('Station centroid'!$F$2:$F$51,MATCH(AI$1,'Station centroid'!$B$2:$B$51,0))-INDEX('Zone centroid'!$E$2:$E$169,MATCH($A54,'Zone centroid'!$C$2:$C$169,0)))^2)</f>
        <v>67508.326517863665</v>
      </c>
      <c r="AJ54">
        <f>SQRT((INDEX('Station centroid'!$E$2:$E$51,MATCH(AJ$1,'Station centroid'!$B$2:$B$51,0))-INDEX('Zone centroid'!$D$2:$D$169,MATCH($A54,'Zone centroid'!$C$2:$C$169,0)))^2+(INDEX('Station centroid'!$F$2:$F$51,MATCH(AJ$1,'Station centroid'!$B$2:$B$51,0))-INDEX('Zone centroid'!$E$2:$E$169,MATCH($A54,'Zone centroid'!$C$2:$C$169,0)))^2)</f>
        <v>65277.942478513345</v>
      </c>
      <c r="AK54">
        <f>SQRT((INDEX('Station centroid'!$E$2:$E$51,MATCH(AK$1,'Station centroid'!$B$2:$B$51,0))-INDEX('Zone centroid'!$D$2:$D$169,MATCH($A54,'Zone centroid'!$C$2:$C$169,0)))^2+(INDEX('Station centroid'!$F$2:$F$51,MATCH(AK$1,'Station centroid'!$B$2:$B$51,0))-INDEX('Zone centroid'!$E$2:$E$169,MATCH($A54,'Zone centroid'!$C$2:$C$169,0)))^2)</f>
        <v>66862.24431026075</v>
      </c>
      <c r="AL54">
        <f>SQRT((INDEX('Station centroid'!$E$2:$E$51,MATCH(AL$1,'Station centroid'!$B$2:$B$51,0))-INDEX('Zone centroid'!$D$2:$D$169,MATCH($A54,'Zone centroid'!$C$2:$C$169,0)))^2+(INDEX('Station centroid'!$F$2:$F$51,MATCH(AL$1,'Station centroid'!$B$2:$B$51,0))-INDEX('Zone centroid'!$E$2:$E$169,MATCH($A54,'Zone centroid'!$C$2:$C$169,0)))^2)</f>
        <v>28751.68447702497</v>
      </c>
      <c r="AM54">
        <f>SQRT((INDEX('Station centroid'!$E$2:$E$51,MATCH(AM$1,'Station centroid'!$B$2:$B$51,0))-INDEX('Zone centroid'!$D$2:$D$169,MATCH($A54,'Zone centroid'!$C$2:$C$169,0)))^2+(INDEX('Station centroid'!$F$2:$F$51,MATCH(AM$1,'Station centroid'!$B$2:$B$51,0))-INDEX('Zone centroid'!$E$2:$E$169,MATCH($A54,'Zone centroid'!$C$2:$C$169,0)))^2)</f>
        <v>84362.013879945443</v>
      </c>
      <c r="AN54">
        <f>SQRT((INDEX('Station centroid'!$E$2:$E$51,MATCH(AN$1,'Station centroid'!$B$2:$B$51,0))-INDEX('Zone centroid'!$D$2:$D$169,MATCH($A54,'Zone centroid'!$C$2:$C$169,0)))^2+(INDEX('Station centroid'!$F$2:$F$51,MATCH(AN$1,'Station centroid'!$B$2:$B$51,0))-INDEX('Zone centroid'!$E$2:$E$169,MATCH($A54,'Zone centroid'!$C$2:$C$169,0)))^2)</f>
        <v>48004.781318518646</v>
      </c>
      <c r="AO54">
        <f>SQRT((INDEX('Station centroid'!$E$2:$E$51,MATCH(AO$1,'Station centroid'!$B$2:$B$51,0))-INDEX('Zone centroid'!$D$2:$D$169,MATCH($A54,'Zone centroid'!$C$2:$C$169,0)))^2+(INDEX('Station centroid'!$F$2:$F$51,MATCH(AO$1,'Station centroid'!$B$2:$B$51,0))-INDEX('Zone centroid'!$E$2:$E$169,MATCH($A54,'Zone centroid'!$C$2:$C$169,0)))^2)</f>
        <v>46121.70326101371</v>
      </c>
      <c r="AP54">
        <f>SQRT((INDEX('Station centroid'!$E$2:$E$51,MATCH(AP$1,'Station centroid'!$B$2:$B$51,0))-INDEX('Zone centroid'!$D$2:$D$169,MATCH($A54,'Zone centroid'!$C$2:$C$169,0)))^2+(INDEX('Station centroid'!$F$2:$F$51,MATCH(AP$1,'Station centroid'!$B$2:$B$51,0))-INDEX('Zone centroid'!$E$2:$E$169,MATCH($A54,'Zone centroid'!$C$2:$C$169,0)))^2)</f>
        <v>51024.804654819585</v>
      </c>
      <c r="AQ54">
        <f>SQRT((INDEX('Station centroid'!$E$2:$E$51,MATCH(AQ$1,'Station centroid'!$B$2:$B$51,0))-INDEX('Zone centroid'!$D$2:$D$169,MATCH($A54,'Zone centroid'!$C$2:$C$169,0)))^2+(INDEX('Station centroid'!$F$2:$F$51,MATCH(AQ$1,'Station centroid'!$B$2:$B$51,0))-INDEX('Zone centroid'!$E$2:$E$169,MATCH($A54,'Zone centroid'!$C$2:$C$169,0)))^2)</f>
        <v>54268.664861264086</v>
      </c>
      <c r="AR54">
        <f>SQRT((INDEX('Station centroid'!$E$2:$E$51,MATCH(AR$1,'Station centroid'!$B$2:$B$51,0))-INDEX('Zone centroid'!$D$2:$D$169,MATCH($A54,'Zone centroid'!$C$2:$C$169,0)))^2+(INDEX('Station centroid'!$F$2:$F$51,MATCH(AR$1,'Station centroid'!$B$2:$B$51,0))-INDEX('Zone centroid'!$E$2:$E$169,MATCH($A54,'Zone centroid'!$C$2:$C$169,0)))^2)</f>
        <v>33694.671458882032</v>
      </c>
      <c r="AS54">
        <f>SQRT((INDEX('Station centroid'!$E$2:$E$51,MATCH(AS$1,'Station centroid'!$B$2:$B$51,0))-INDEX('Zone centroid'!$D$2:$D$169,MATCH($A54,'Zone centroid'!$C$2:$C$169,0)))^2+(INDEX('Station centroid'!$F$2:$F$51,MATCH(AS$1,'Station centroid'!$B$2:$B$51,0))-INDEX('Zone centroid'!$E$2:$E$169,MATCH($A54,'Zone centroid'!$C$2:$C$169,0)))^2)</f>
        <v>122764.14341459359</v>
      </c>
      <c r="AT54">
        <f>SQRT((INDEX('Station centroid'!$E$2:$E$51,MATCH(AT$1,'Station centroid'!$B$2:$B$51,0))-INDEX('Zone centroid'!$D$2:$D$169,MATCH($A54,'Zone centroid'!$C$2:$C$169,0)))^2+(INDEX('Station centroid'!$F$2:$F$51,MATCH(AT$1,'Station centroid'!$B$2:$B$51,0))-INDEX('Zone centroid'!$E$2:$E$169,MATCH($A54,'Zone centroid'!$C$2:$C$169,0)))^2)</f>
        <v>104372.69718351681</v>
      </c>
      <c r="AU54">
        <f>SQRT((INDEX('Station centroid'!$E$2:$E$51,MATCH(AU$1,'Station centroid'!$B$2:$B$51,0))-INDEX('Zone centroid'!$D$2:$D$169,MATCH($A54,'Zone centroid'!$C$2:$C$169,0)))^2+(INDEX('Station centroid'!$F$2:$F$51,MATCH(AU$1,'Station centroid'!$B$2:$B$51,0))-INDEX('Zone centroid'!$E$2:$E$169,MATCH($A54,'Zone centroid'!$C$2:$C$169,0)))^2)</f>
        <v>2316.3274670261885</v>
      </c>
      <c r="AV54">
        <f>SQRT((INDEX('Station centroid'!$E$2:$E$51,MATCH(AV$1,'Station centroid'!$B$2:$B$51,0))-INDEX('Zone centroid'!$D$2:$D$169,MATCH($A54,'Zone centroid'!$C$2:$C$169,0)))^2+(INDEX('Station centroid'!$F$2:$F$51,MATCH(AV$1,'Station centroid'!$B$2:$B$51,0))-INDEX('Zone centroid'!$E$2:$E$169,MATCH($A54,'Zone centroid'!$C$2:$C$169,0)))^2)</f>
        <v>6841.7637896963242</v>
      </c>
      <c r="AW54">
        <f>SQRT((INDEX('Station centroid'!$E$2:$E$51,MATCH(AW$1,'Station centroid'!$B$2:$B$51,0))-INDEX('Zone centroid'!$D$2:$D$169,MATCH($A54,'Zone centroid'!$C$2:$C$169,0)))^2+(INDEX('Station centroid'!$F$2:$F$51,MATCH(AW$1,'Station centroid'!$B$2:$B$51,0))-INDEX('Zone centroid'!$E$2:$E$169,MATCH($A54,'Zone centroid'!$C$2:$C$169,0)))^2)</f>
        <v>14623.742247851587</v>
      </c>
      <c r="AX54">
        <f>SQRT((INDEX('Station centroid'!$E$2:$E$51,MATCH(AX$1,'Station centroid'!$B$2:$B$51,0))-INDEX('Zone centroid'!$D$2:$D$169,MATCH($A54,'Zone centroid'!$C$2:$C$169,0)))^2+(INDEX('Station centroid'!$F$2:$F$51,MATCH(AX$1,'Station centroid'!$B$2:$B$51,0))-INDEX('Zone centroid'!$E$2:$E$169,MATCH($A54,'Zone centroid'!$C$2:$C$169,0)))^2)</f>
        <v>30721.137150589035</v>
      </c>
      <c r="AY54">
        <f>SQRT((INDEX('Station centroid'!$E$2:$E$51,MATCH(AY$1,'Station centroid'!$B$2:$B$51,0))-INDEX('Zone centroid'!$D$2:$D$169,MATCH($A54,'Zone centroid'!$C$2:$C$169,0)))^2+(INDEX('Station centroid'!$F$2:$F$51,MATCH(AY$1,'Station centroid'!$B$2:$B$51,0))-INDEX('Zone centroid'!$E$2:$E$169,MATCH($A54,'Zone centroid'!$C$2:$C$169,0)))^2)</f>
        <v>646145.35977982543</v>
      </c>
    </row>
    <row r="55" spans="1:51" x14ac:dyDescent="0.3">
      <c r="A55">
        <v>606</v>
      </c>
      <c r="B55">
        <f>SQRT((INDEX('Station centroid'!$E$2:$E$51,MATCH(B$1,'Station centroid'!$B$2:$B$51,0))-INDEX('Zone centroid'!$D$2:$D$169,MATCH($A55,'Zone centroid'!$C$2:$C$169,0)))^2+(INDEX('Station centroid'!$F$2:$F$51,MATCH(B$1,'Station centroid'!$B$2:$B$51,0))-INDEX('Zone centroid'!$E$2:$E$169,MATCH($A55,'Zone centroid'!$C$2:$C$169,0)))^2)</f>
        <v>60329.464988449006</v>
      </c>
      <c r="C55">
        <f>SQRT((INDEX('Station centroid'!$E$2:$E$51,MATCH(C$1,'Station centroid'!$B$2:$B$51,0))-INDEX('Zone centroid'!$D$2:$D$169,MATCH($A55,'Zone centroid'!$C$2:$C$169,0)))^2+(INDEX('Station centroid'!$F$2:$F$51,MATCH(C$1,'Station centroid'!$B$2:$B$51,0))-INDEX('Zone centroid'!$E$2:$E$169,MATCH($A55,'Zone centroid'!$C$2:$C$169,0)))^2)</f>
        <v>88519.985248277109</v>
      </c>
      <c r="D55">
        <f>SQRT((INDEX('Station centroid'!$E$2:$E$51,MATCH(D$1,'Station centroid'!$B$2:$B$51,0))-INDEX('Zone centroid'!$D$2:$D$169,MATCH($A55,'Zone centroid'!$C$2:$C$169,0)))^2+(INDEX('Station centroid'!$F$2:$F$51,MATCH(D$1,'Station centroid'!$B$2:$B$51,0))-INDEX('Zone centroid'!$E$2:$E$169,MATCH($A55,'Zone centroid'!$C$2:$C$169,0)))^2)</f>
        <v>137426.35980576105</v>
      </c>
      <c r="E55">
        <f>SQRT((INDEX('Station centroid'!$E$2:$E$51,MATCH(E$1,'Station centroid'!$B$2:$B$51,0))-INDEX('Zone centroid'!$D$2:$D$169,MATCH($A55,'Zone centroid'!$C$2:$C$169,0)))^2+(INDEX('Station centroid'!$F$2:$F$51,MATCH(E$1,'Station centroid'!$B$2:$B$51,0))-INDEX('Zone centroid'!$E$2:$E$169,MATCH($A55,'Zone centroid'!$C$2:$C$169,0)))^2)</f>
        <v>69299.995599129732</v>
      </c>
      <c r="F55">
        <f>SQRT((INDEX('Station centroid'!$E$2:$E$51,MATCH(F$1,'Station centroid'!$B$2:$B$51,0))-INDEX('Zone centroid'!$D$2:$D$169,MATCH($A55,'Zone centroid'!$C$2:$C$169,0)))^2+(INDEX('Station centroid'!$F$2:$F$51,MATCH(F$1,'Station centroid'!$B$2:$B$51,0))-INDEX('Zone centroid'!$E$2:$E$169,MATCH($A55,'Zone centroid'!$C$2:$C$169,0)))^2)</f>
        <v>60568.365534523087</v>
      </c>
      <c r="G55">
        <f>SQRT((INDEX('Station centroid'!$E$2:$E$51,MATCH(G$1,'Station centroid'!$B$2:$B$51,0))-INDEX('Zone centroid'!$D$2:$D$169,MATCH($A55,'Zone centroid'!$C$2:$C$169,0)))^2+(INDEX('Station centroid'!$F$2:$F$51,MATCH(G$1,'Station centroid'!$B$2:$B$51,0))-INDEX('Zone centroid'!$E$2:$E$169,MATCH($A55,'Zone centroid'!$C$2:$C$169,0)))^2)</f>
        <v>646367.06211950502</v>
      </c>
      <c r="H55">
        <f>SQRT((INDEX('Station centroid'!$E$2:$E$51,MATCH(H$1,'Station centroid'!$B$2:$B$51,0))-INDEX('Zone centroid'!$D$2:$D$169,MATCH($A55,'Zone centroid'!$C$2:$C$169,0)))^2+(INDEX('Station centroid'!$F$2:$F$51,MATCH(H$1,'Station centroid'!$B$2:$B$51,0))-INDEX('Zone centroid'!$E$2:$E$169,MATCH($A55,'Zone centroid'!$C$2:$C$169,0)))^2)</f>
        <v>37549.870581470735</v>
      </c>
      <c r="I55">
        <f>SQRT((INDEX('Station centroid'!$E$2:$E$51,MATCH(I$1,'Station centroid'!$B$2:$B$51,0))-INDEX('Zone centroid'!$D$2:$D$169,MATCH($A55,'Zone centroid'!$C$2:$C$169,0)))^2+(INDEX('Station centroid'!$F$2:$F$51,MATCH(I$1,'Station centroid'!$B$2:$B$51,0))-INDEX('Zone centroid'!$E$2:$E$169,MATCH($A55,'Zone centroid'!$C$2:$C$169,0)))^2)</f>
        <v>39274.185291278773</v>
      </c>
      <c r="J55">
        <f>SQRT((INDEX('Station centroid'!$E$2:$E$51,MATCH(J$1,'Station centroid'!$B$2:$B$51,0))-INDEX('Zone centroid'!$D$2:$D$169,MATCH($A55,'Zone centroid'!$C$2:$C$169,0)))^2+(INDEX('Station centroid'!$F$2:$F$51,MATCH(J$1,'Station centroid'!$B$2:$B$51,0))-INDEX('Zone centroid'!$E$2:$E$169,MATCH($A55,'Zone centroid'!$C$2:$C$169,0)))^2)</f>
        <v>646367.06211950502</v>
      </c>
      <c r="K55">
        <f>SQRT((INDEX('Station centroid'!$E$2:$E$51,MATCH(K$1,'Station centroid'!$B$2:$B$51,0))-INDEX('Zone centroid'!$D$2:$D$169,MATCH($A55,'Zone centroid'!$C$2:$C$169,0)))^2+(INDEX('Station centroid'!$F$2:$F$51,MATCH(K$1,'Station centroid'!$B$2:$B$51,0))-INDEX('Zone centroid'!$E$2:$E$169,MATCH($A55,'Zone centroid'!$C$2:$C$169,0)))^2)</f>
        <v>88280.483520332506</v>
      </c>
      <c r="L55">
        <f>SQRT((INDEX('Station centroid'!$E$2:$E$51,MATCH(L$1,'Station centroid'!$B$2:$B$51,0))-INDEX('Zone centroid'!$D$2:$D$169,MATCH($A55,'Zone centroid'!$C$2:$C$169,0)))^2+(INDEX('Station centroid'!$F$2:$F$51,MATCH(L$1,'Station centroid'!$B$2:$B$51,0))-INDEX('Zone centroid'!$E$2:$E$169,MATCH($A55,'Zone centroid'!$C$2:$C$169,0)))^2)</f>
        <v>46007.058543075735</v>
      </c>
      <c r="M55">
        <f>SQRT((INDEX('Station centroid'!$E$2:$E$51,MATCH(M$1,'Station centroid'!$B$2:$B$51,0))-INDEX('Zone centroid'!$D$2:$D$169,MATCH($A55,'Zone centroid'!$C$2:$C$169,0)))^2+(INDEX('Station centroid'!$F$2:$F$51,MATCH(M$1,'Station centroid'!$B$2:$B$51,0))-INDEX('Zone centroid'!$E$2:$E$169,MATCH($A55,'Zone centroid'!$C$2:$C$169,0)))^2)</f>
        <v>49637.909529610552</v>
      </c>
      <c r="N55">
        <f>SQRT((INDEX('Station centroid'!$E$2:$E$51,MATCH(N$1,'Station centroid'!$B$2:$B$51,0))-INDEX('Zone centroid'!$D$2:$D$169,MATCH($A55,'Zone centroid'!$C$2:$C$169,0)))^2+(INDEX('Station centroid'!$F$2:$F$51,MATCH(N$1,'Station centroid'!$B$2:$B$51,0))-INDEX('Zone centroid'!$E$2:$E$169,MATCH($A55,'Zone centroid'!$C$2:$C$169,0)))^2)</f>
        <v>67838.306907764156</v>
      </c>
      <c r="O55">
        <f>SQRT((INDEX('Station centroid'!$E$2:$E$51,MATCH(O$1,'Station centroid'!$B$2:$B$51,0))-INDEX('Zone centroid'!$D$2:$D$169,MATCH($A55,'Zone centroid'!$C$2:$C$169,0)))^2+(INDEX('Station centroid'!$F$2:$F$51,MATCH(O$1,'Station centroid'!$B$2:$B$51,0))-INDEX('Zone centroid'!$E$2:$E$169,MATCH($A55,'Zone centroid'!$C$2:$C$169,0)))^2)</f>
        <v>91206.05249495781</v>
      </c>
      <c r="P55">
        <f>SQRT((INDEX('Station centroid'!$E$2:$E$51,MATCH(P$1,'Station centroid'!$B$2:$B$51,0))-INDEX('Zone centroid'!$D$2:$D$169,MATCH($A55,'Zone centroid'!$C$2:$C$169,0)))^2+(INDEX('Station centroid'!$F$2:$F$51,MATCH(P$1,'Station centroid'!$B$2:$B$51,0))-INDEX('Zone centroid'!$E$2:$E$169,MATCH($A55,'Zone centroid'!$C$2:$C$169,0)))^2)</f>
        <v>93533.553416002542</v>
      </c>
      <c r="Q55">
        <f>SQRT((INDEX('Station centroid'!$E$2:$E$51,MATCH(Q$1,'Station centroid'!$B$2:$B$51,0))-INDEX('Zone centroid'!$D$2:$D$169,MATCH($A55,'Zone centroid'!$C$2:$C$169,0)))^2+(INDEX('Station centroid'!$F$2:$F$51,MATCH(Q$1,'Station centroid'!$B$2:$B$51,0))-INDEX('Zone centroid'!$E$2:$E$169,MATCH($A55,'Zone centroid'!$C$2:$C$169,0)))^2)</f>
        <v>78465.437837971098</v>
      </c>
      <c r="R55">
        <f>SQRT((INDEX('Station centroid'!$E$2:$E$51,MATCH(R$1,'Station centroid'!$B$2:$B$51,0))-INDEX('Zone centroid'!$D$2:$D$169,MATCH($A55,'Zone centroid'!$C$2:$C$169,0)))^2+(INDEX('Station centroid'!$F$2:$F$51,MATCH(R$1,'Station centroid'!$B$2:$B$51,0))-INDEX('Zone centroid'!$E$2:$E$169,MATCH($A55,'Zone centroid'!$C$2:$C$169,0)))^2)</f>
        <v>76084.030748614357</v>
      </c>
      <c r="S55">
        <f>SQRT((INDEX('Station centroid'!$E$2:$E$51,MATCH(S$1,'Station centroid'!$B$2:$B$51,0))-INDEX('Zone centroid'!$D$2:$D$169,MATCH($A55,'Zone centroid'!$C$2:$C$169,0)))^2+(INDEX('Station centroid'!$F$2:$F$51,MATCH(S$1,'Station centroid'!$B$2:$B$51,0))-INDEX('Zone centroid'!$E$2:$E$169,MATCH($A55,'Zone centroid'!$C$2:$C$169,0)))^2)</f>
        <v>72645.031223518716</v>
      </c>
      <c r="T55">
        <f>SQRT((INDEX('Station centroid'!$E$2:$E$51,MATCH(T$1,'Station centroid'!$B$2:$B$51,0))-INDEX('Zone centroid'!$D$2:$D$169,MATCH($A55,'Zone centroid'!$C$2:$C$169,0)))^2+(INDEX('Station centroid'!$F$2:$F$51,MATCH(T$1,'Station centroid'!$B$2:$B$51,0))-INDEX('Zone centroid'!$E$2:$E$169,MATCH($A55,'Zone centroid'!$C$2:$C$169,0)))^2)</f>
        <v>66301.226917121196</v>
      </c>
      <c r="U55">
        <f>SQRT((INDEX('Station centroid'!$E$2:$E$51,MATCH(U$1,'Station centroid'!$B$2:$B$51,0))-INDEX('Zone centroid'!$D$2:$D$169,MATCH($A55,'Zone centroid'!$C$2:$C$169,0)))^2+(INDEX('Station centroid'!$F$2:$F$51,MATCH(U$1,'Station centroid'!$B$2:$B$51,0))-INDEX('Zone centroid'!$E$2:$E$169,MATCH($A55,'Zone centroid'!$C$2:$C$169,0)))^2)</f>
        <v>65654.856926859531</v>
      </c>
      <c r="V55">
        <f>SQRT((INDEX('Station centroid'!$E$2:$E$51,MATCH(V$1,'Station centroid'!$B$2:$B$51,0))-INDEX('Zone centroid'!$D$2:$D$169,MATCH($A55,'Zone centroid'!$C$2:$C$169,0)))^2+(INDEX('Station centroid'!$F$2:$F$51,MATCH(V$1,'Station centroid'!$B$2:$B$51,0))-INDEX('Zone centroid'!$E$2:$E$169,MATCH($A55,'Zone centroid'!$C$2:$C$169,0)))^2)</f>
        <v>63094.064236038124</v>
      </c>
      <c r="W55">
        <f>SQRT((INDEX('Station centroid'!$E$2:$E$51,MATCH(W$1,'Station centroid'!$B$2:$B$51,0))-INDEX('Zone centroid'!$D$2:$D$169,MATCH($A55,'Zone centroid'!$C$2:$C$169,0)))^2+(INDEX('Station centroid'!$F$2:$F$51,MATCH(W$1,'Station centroid'!$B$2:$B$51,0))-INDEX('Zone centroid'!$E$2:$E$169,MATCH($A55,'Zone centroid'!$C$2:$C$169,0)))^2)</f>
        <v>75073.94073205434</v>
      </c>
      <c r="X55">
        <f>SQRT((INDEX('Station centroid'!$E$2:$E$51,MATCH(X$1,'Station centroid'!$B$2:$B$51,0))-INDEX('Zone centroid'!$D$2:$D$169,MATCH($A55,'Zone centroid'!$C$2:$C$169,0)))^2+(INDEX('Station centroid'!$F$2:$F$51,MATCH(X$1,'Station centroid'!$B$2:$B$51,0))-INDEX('Zone centroid'!$E$2:$E$169,MATCH($A55,'Zone centroid'!$C$2:$C$169,0)))^2)</f>
        <v>60459.969352477303</v>
      </c>
      <c r="Y55">
        <f>SQRT((INDEX('Station centroid'!$E$2:$E$51,MATCH(Y$1,'Station centroid'!$B$2:$B$51,0))-INDEX('Zone centroid'!$D$2:$D$169,MATCH($A55,'Zone centroid'!$C$2:$C$169,0)))^2+(INDEX('Station centroid'!$F$2:$F$51,MATCH(Y$1,'Station centroid'!$B$2:$B$51,0))-INDEX('Zone centroid'!$E$2:$E$169,MATCH($A55,'Zone centroid'!$C$2:$C$169,0)))^2)</f>
        <v>58588.714187717131</v>
      </c>
      <c r="Z55">
        <f>SQRT((INDEX('Station centroid'!$E$2:$E$51,MATCH(Z$1,'Station centroid'!$B$2:$B$51,0))-INDEX('Zone centroid'!$D$2:$D$169,MATCH($A55,'Zone centroid'!$C$2:$C$169,0)))^2+(INDEX('Station centroid'!$F$2:$F$51,MATCH(Z$1,'Station centroid'!$B$2:$B$51,0))-INDEX('Zone centroid'!$E$2:$E$169,MATCH($A55,'Zone centroid'!$C$2:$C$169,0)))^2)</f>
        <v>31894.057190174135</v>
      </c>
      <c r="AA55">
        <f>SQRT((INDEX('Station centroid'!$E$2:$E$51,MATCH(AA$1,'Station centroid'!$B$2:$B$51,0))-INDEX('Zone centroid'!$D$2:$D$169,MATCH($A55,'Zone centroid'!$C$2:$C$169,0)))^2+(INDEX('Station centroid'!$F$2:$F$51,MATCH(AA$1,'Station centroid'!$B$2:$B$51,0))-INDEX('Zone centroid'!$E$2:$E$169,MATCH($A55,'Zone centroid'!$C$2:$C$169,0)))^2)</f>
        <v>61105.470843576673</v>
      </c>
      <c r="AB55">
        <f>SQRT((INDEX('Station centroid'!$E$2:$E$51,MATCH(AB$1,'Station centroid'!$B$2:$B$51,0))-INDEX('Zone centroid'!$D$2:$D$169,MATCH($A55,'Zone centroid'!$C$2:$C$169,0)))^2+(INDEX('Station centroid'!$F$2:$F$51,MATCH(AB$1,'Station centroid'!$B$2:$B$51,0))-INDEX('Zone centroid'!$E$2:$E$169,MATCH($A55,'Zone centroid'!$C$2:$C$169,0)))^2)</f>
        <v>646367.06211950502</v>
      </c>
      <c r="AC55">
        <f>SQRT((INDEX('Station centroid'!$E$2:$E$51,MATCH(AC$1,'Station centroid'!$B$2:$B$51,0))-INDEX('Zone centroid'!$D$2:$D$169,MATCH($A55,'Zone centroid'!$C$2:$C$169,0)))^2+(INDEX('Station centroid'!$F$2:$F$51,MATCH(AC$1,'Station centroid'!$B$2:$B$51,0))-INDEX('Zone centroid'!$E$2:$E$169,MATCH($A55,'Zone centroid'!$C$2:$C$169,0)))^2)</f>
        <v>48373.21816609682</v>
      </c>
      <c r="AD55">
        <f>SQRT((INDEX('Station centroid'!$E$2:$E$51,MATCH(AD$1,'Station centroid'!$B$2:$B$51,0))-INDEX('Zone centroid'!$D$2:$D$169,MATCH($A55,'Zone centroid'!$C$2:$C$169,0)))^2+(INDEX('Station centroid'!$F$2:$F$51,MATCH(AD$1,'Station centroid'!$B$2:$B$51,0))-INDEX('Zone centroid'!$E$2:$E$169,MATCH($A55,'Zone centroid'!$C$2:$C$169,0)))^2)</f>
        <v>133773.15746637102</v>
      </c>
      <c r="AE55">
        <f>SQRT((INDEX('Station centroid'!$E$2:$E$51,MATCH(AE$1,'Station centroid'!$B$2:$B$51,0))-INDEX('Zone centroid'!$D$2:$D$169,MATCH($A55,'Zone centroid'!$C$2:$C$169,0)))^2+(INDEX('Station centroid'!$F$2:$F$51,MATCH(AE$1,'Station centroid'!$B$2:$B$51,0))-INDEX('Zone centroid'!$E$2:$E$169,MATCH($A55,'Zone centroid'!$C$2:$C$169,0)))^2)</f>
        <v>86049.770001176672</v>
      </c>
      <c r="AF55">
        <f>SQRT((INDEX('Station centroid'!$E$2:$E$51,MATCH(AF$1,'Station centroid'!$B$2:$B$51,0))-INDEX('Zone centroid'!$D$2:$D$169,MATCH($A55,'Zone centroid'!$C$2:$C$169,0)))^2+(INDEX('Station centroid'!$F$2:$F$51,MATCH(AF$1,'Station centroid'!$B$2:$B$51,0))-INDEX('Zone centroid'!$E$2:$E$169,MATCH($A55,'Zone centroid'!$C$2:$C$169,0)))^2)</f>
        <v>83574.875442748322</v>
      </c>
      <c r="AG55">
        <f>SQRT((INDEX('Station centroid'!$E$2:$E$51,MATCH(AG$1,'Station centroid'!$B$2:$B$51,0))-INDEX('Zone centroid'!$D$2:$D$169,MATCH($A55,'Zone centroid'!$C$2:$C$169,0)))^2+(INDEX('Station centroid'!$F$2:$F$51,MATCH(AG$1,'Station centroid'!$B$2:$B$51,0))-INDEX('Zone centroid'!$E$2:$E$169,MATCH($A55,'Zone centroid'!$C$2:$C$169,0)))^2)</f>
        <v>63082.326820621471</v>
      </c>
      <c r="AH55">
        <f>SQRT((INDEX('Station centroid'!$E$2:$E$51,MATCH(AH$1,'Station centroid'!$B$2:$B$51,0))-INDEX('Zone centroid'!$D$2:$D$169,MATCH($A55,'Zone centroid'!$C$2:$C$169,0)))^2+(INDEX('Station centroid'!$F$2:$F$51,MATCH(AH$1,'Station centroid'!$B$2:$B$51,0))-INDEX('Zone centroid'!$E$2:$E$169,MATCH($A55,'Zone centroid'!$C$2:$C$169,0)))^2)</f>
        <v>108798.97890645849</v>
      </c>
      <c r="AI55">
        <f>SQRT((INDEX('Station centroid'!$E$2:$E$51,MATCH(AI$1,'Station centroid'!$B$2:$B$51,0))-INDEX('Zone centroid'!$D$2:$D$169,MATCH($A55,'Zone centroid'!$C$2:$C$169,0)))^2+(INDEX('Station centroid'!$F$2:$F$51,MATCH(AI$1,'Station centroid'!$B$2:$B$51,0))-INDEX('Zone centroid'!$E$2:$E$169,MATCH($A55,'Zone centroid'!$C$2:$C$169,0)))^2)</f>
        <v>66368.928335046163</v>
      </c>
      <c r="AJ55">
        <f>SQRT((INDEX('Station centroid'!$E$2:$E$51,MATCH(AJ$1,'Station centroid'!$B$2:$B$51,0))-INDEX('Zone centroid'!$D$2:$D$169,MATCH($A55,'Zone centroid'!$C$2:$C$169,0)))^2+(INDEX('Station centroid'!$F$2:$F$51,MATCH(AJ$1,'Station centroid'!$B$2:$B$51,0))-INDEX('Zone centroid'!$E$2:$E$169,MATCH($A55,'Zone centroid'!$C$2:$C$169,0)))^2)</f>
        <v>64503.990383914206</v>
      </c>
      <c r="AK55">
        <f>SQRT((INDEX('Station centroid'!$E$2:$E$51,MATCH(AK$1,'Station centroid'!$B$2:$B$51,0))-INDEX('Zone centroid'!$D$2:$D$169,MATCH($A55,'Zone centroid'!$C$2:$C$169,0)))^2+(INDEX('Station centroid'!$F$2:$F$51,MATCH(AK$1,'Station centroid'!$B$2:$B$51,0))-INDEX('Zone centroid'!$E$2:$E$169,MATCH($A55,'Zone centroid'!$C$2:$C$169,0)))^2)</f>
        <v>65358.818364203893</v>
      </c>
      <c r="AL55">
        <f>SQRT((INDEX('Station centroid'!$E$2:$E$51,MATCH(AL$1,'Station centroid'!$B$2:$B$51,0))-INDEX('Zone centroid'!$D$2:$D$169,MATCH($A55,'Zone centroid'!$C$2:$C$169,0)))^2+(INDEX('Station centroid'!$F$2:$F$51,MATCH(AL$1,'Station centroid'!$B$2:$B$51,0))-INDEX('Zone centroid'!$E$2:$E$169,MATCH($A55,'Zone centroid'!$C$2:$C$169,0)))^2)</f>
        <v>28448.992647656236</v>
      </c>
      <c r="AM55">
        <f>SQRT((INDEX('Station centroid'!$E$2:$E$51,MATCH(AM$1,'Station centroid'!$B$2:$B$51,0))-INDEX('Zone centroid'!$D$2:$D$169,MATCH($A55,'Zone centroid'!$C$2:$C$169,0)))^2+(INDEX('Station centroid'!$F$2:$F$51,MATCH(AM$1,'Station centroid'!$B$2:$B$51,0))-INDEX('Zone centroid'!$E$2:$E$169,MATCH($A55,'Zone centroid'!$C$2:$C$169,0)))^2)</f>
        <v>82672.022606079423</v>
      </c>
      <c r="AN55">
        <f>SQRT((INDEX('Station centroid'!$E$2:$E$51,MATCH(AN$1,'Station centroid'!$B$2:$B$51,0))-INDEX('Zone centroid'!$D$2:$D$169,MATCH($A55,'Zone centroid'!$C$2:$C$169,0)))^2+(INDEX('Station centroid'!$F$2:$F$51,MATCH(AN$1,'Station centroid'!$B$2:$B$51,0))-INDEX('Zone centroid'!$E$2:$E$169,MATCH($A55,'Zone centroid'!$C$2:$C$169,0)))^2)</f>
        <v>45654.949941915351</v>
      </c>
      <c r="AO55">
        <f>SQRT((INDEX('Station centroid'!$E$2:$E$51,MATCH(AO$1,'Station centroid'!$B$2:$B$51,0))-INDEX('Zone centroid'!$D$2:$D$169,MATCH($A55,'Zone centroid'!$C$2:$C$169,0)))^2+(INDEX('Station centroid'!$F$2:$F$51,MATCH(AO$1,'Station centroid'!$B$2:$B$51,0))-INDEX('Zone centroid'!$E$2:$E$169,MATCH($A55,'Zone centroid'!$C$2:$C$169,0)))^2)</f>
        <v>43701.755298122785</v>
      </c>
      <c r="AP55">
        <f>SQRT((INDEX('Station centroid'!$E$2:$E$51,MATCH(AP$1,'Station centroid'!$B$2:$B$51,0))-INDEX('Zone centroid'!$D$2:$D$169,MATCH($A55,'Zone centroid'!$C$2:$C$169,0)))^2+(INDEX('Station centroid'!$F$2:$F$51,MATCH(AP$1,'Station centroid'!$B$2:$B$51,0))-INDEX('Zone centroid'!$E$2:$E$169,MATCH($A55,'Zone centroid'!$C$2:$C$169,0)))^2)</f>
        <v>48916.270885693018</v>
      </c>
      <c r="AQ55">
        <f>SQRT((INDEX('Station centroid'!$E$2:$E$51,MATCH(AQ$1,'Station centroid'!$B$2:$B$51,0))-INDEX('Zone centroid'!$D$2:$D$169,MATCH($A55,'Zone centroid'!$C$2:$C$169,0)))^2+(INDEX('Station centroid'!$F$2:$F$51,MATCH(AQ$1,'Station centroid'!$B$2:$B$51,0))-INDEX('Zone centroid'!$E$2:$E$169,MATCH($A55,'Zone centroid'!$C$2:$C$169,0)))^2)</f>
        <v>52612.631763714307</v>
      </c>
      <c r="AR55">
        <f>SQRT((INDEX('Station centroid'!$E$2:$E$51,MATCH(AR$1,'Station centroid'!$B$2:$B$51,0))-INDEX('Zone centroid'!$D$2:$D$169,MATCH($A55,'Zone centroid'!$C$2:$C$169,0)))^2+(INDEX('Station centroid'!$F$2:$F$51,MATCH(AR$1,'Station centroid'!$B$2:$B$51,0))-INDEX('Zone centroid'!$E$2:$E$169,MATCH($A55,'Zone centroid'!$C$2:$C$169,0)))^2)</f>
        <v>31584.941709016963</v>
      </c>
      <c r="AS55">
        <f>SQRT((INDEX('Station centroid'!$E$2:$E$51,MATCH(AS$1,'Station centroid'!$B$2:$B$51,0))-INDEX('Zone centroid'!$D$2:$D$169,MATCH($A55,'Zone centroid'!$C$2:$C$169,0)))^2+(INDEX('Station centroid'!$F$2:$F$51,MATCH(AS$1,'Station centroid'!$B$2:$B$51,0))-INDEX('Zone centroid'!$E$2:$E$169,MATCH($A55,'Zone centroid'!$C$2:$C$169,0)))^2)</f>
        <v>120712.46146615891</v>
      </c>
      <c r="AT55">
        <f>SQRT((INDEX('Station centroid'!$E$2:$E$51,MATCH(AT$1,'Station centroid'!$B$2:$B$51,0))-INDEX('Zone centroid'!$D$2:$D$169,MATCH($A55,'Zone centroid'!$C$2:$C$169,0)))^2+(INDEX('Station centroid'!$F$2:$F$51,MATCH(AT$1,'Station centroid'!$B$2:$B$51,0))-INDEX('Zone centroid'!$E$2:$E$169,MATCH($A55,'Zone centroid'!$C$2:$C$169,0)))^2)</f>
        <v>102074.3226122128</v>
      </c>
      <c r="AU55">
        <f>SQRT((INDEX('Station centroid'!$E$2:$E$51,MATCH(AU$1,'Station centroid'!$B$2:$B$51,0))-INDEX('Zone centroid'!$D$2:$D$169,MATCH($A55,'Zone centroid'!$C$2:$C$169,0)))^2+(INDEX('Station centroid'!$F$2:$F$51,MATCH(AU$1,'Station centroid'!$B$2:$B$51,0))-INDEX('Zone centroid'!$E$2:$E$169,MATCH($A55,'Zone centroid'!$C$2:$C$169,0)))^2)</f>
        <v>4696.2424931534242</v>
      </c>
      <c r="AV55">
        <f>SQRT((INDEX('Station centroid'!$E$2:$E$51,MATCH(AV$1,'Station centroid'!$B$2:$B$51,0))-INDEX('Zone centroid'!$D$2:$D$169,MATCH($A55,'Zone centroid'!$C$2:$C$169,0)))^2+(INDEX('Station centroid'!$F$2:$F$51,MATCH(AV$1,'Station centroid'!$B$2:$B$51,0))-INDEX('Zone centroid'!$E$2:$E$169,MATCH($A55,'Zone centroid'!$C$2:$C$169,0)))^2)</f>
        <v>5406.3099313672101</v>
      </c>
      <c r="AW55">
        <f>SQRT((INDEX('Station centroid'!$E$2:$E$51,MATCH(AW$1,'Station centroid'!$B$2:$B$51,0))-INDEX('Zone centroid'!$D$2:$D$169,MATCH($A55,'Zone centroid'!$C$2:$C$169,0)))^2+(INDEX('Station centroid'!$F$2:$F$51,MATCH(AW$1,'Station centroid'!$B$2:$B$51,0))-INDEX('Zone centroid'!$E$2:$E$169,MATCH($A55,'Zone centroid'!$C$2:$C$169,0)))^2)</f>
        <v>12917.128254050878</v>
      </c>
      <c r="AX55">
        <f>SQRT((INDEX('Station centroid'!$E$2:$E$51,MATCH(AX$1,'Station centroid'!$B$2:$B$51,0))-INDEX('Zone centroid'!$D$2:$D$169,MATCH($A55,'Zone centroid'!$C$2:$C$169,0)))^2+(INDEX('Station centroid'!$F$2:$F$51,MATCH(AX$1,'Station centroid'!$B$2:$B$51,0))-INDEX('Zone centroid'!$E$2:$E$169,MATCH($A55,'Zone centroid'!$C$2:$C$169,0)))^2)</f>
        <v>28965.958801415527</v>
      </c>
      <c r="AY55">
        <f>SQRT((INDEX('Station centroid'!$E$2:$E$51,MATCH(AY$1,'Station centroid'!$B$2:$B$51,0))-INDEX('Zone centroid'!$D$2:$D$169,MATCH($A55,'Zone centroid'!$C$2:$C$169,0)))^2+(INDEX('Station centroid'!$F$2:$F$51,MATCH(AY$1,'Station centroid'!$B$2:$B$51,0))-INDEX('Zone centroid'!$E$2:$E$169,MATCH($A55,'Zone centroid'!$C$2:$C$169,0)))^2)</f>
        <v>646367.06211950502</v>
      </c>
    </row>
    <row r="56" spans="1:51" x14ac:dyDescent="0.3">
      <c r="A56">
        <v>607</v>
      </c>
      <c r="B56">
        <f>SQRT((INDEX('Station centroid'!$E$2:$E$51,MATCH(B$1,'Station centroid'!$B$2:$B$51,0))-INDEX('Zone centroid'!$D$2:$D$169,MATCH($A56,'Zone centroid'!$C$2:$C$169,0)))^2+(INDEX('Station centroid'!$F$2:$F$51,MATCH(B$1,'Station centroid'!$B$2:$B$51,0))-INDEX('Zone centroid'!$E$2:$E$169,MATCH($A56,'Zone centroid'!$C$2:$C$169,0)))^2)</f>
        <v>63950.961548615473</v>
      </c>
      <c r="C56">
        <f>SQRT((INDEX('Station centroid'!$E$2:$E$51,MATCH(C$1,'Station centroid'!$B$2:$B$51,0))-INDEX('Zone centroid'!$D$2:$D$169,MATCH($A56,'Zone centroid'!$C$2:$C$169,0)))^2+(INDEX('Station centroid'!$F$2:$F$51,MATCH(C$1,'Station centroid'!$B$2:$B$51,0))-INDEX('Zone centroid'!$E$2:$E$169,MATCH($A56,'Zone centroid'!$C$2:$C$169,0)))^2)</f>
        <v>95259.332061458408</v>
      </c>
      <c r="D56">
        <f>SQRT((INDEX('Station centroid'!$E$2:$E$51,MATCH(D$1,'Station centroid'!$B$2:$B$51,0))-INDEX('Zone centroid'!$D$2:$D$169,MATCH($A56,'Zone centroid'!$C$2:$C$169,0)))^2+(INDEX('Station centroid'!$F$2:$F$51,MATCH(D$1,'Station centroid'!$B$2:$B$51,0))-INDEX('Zone centroid'!$E$2:$E$169,MATCH($A56,'Zone centroid'!$C$2:$C$169,0)))^2)</f>
        <v>143177.20890617504</v>
      </c>
      <c r="E56">
        <f>SQRT((INDEX('Station centroid'!$E$2:$E$51,MATCH(E$1,'Station centroid'!$B$2:$B$51,0))-INDEX('Zone centroid'!$D$2:$D$169,MATCH($A56,'Zone centroid'!$C$2:$C$169,0)))^2+(INDEX('Station centroid'!$F$2:$F$51,MATCH(E$1,'Station centroid'!$B$2:$B$51,0))-INDEX('Zone centroid'!$E$2:$E$169,MATCH($A56,'Zone centroid'!$C$2:$C$169,0)))^2)</f>
        <v>72825.895641999479</v>
      </c>
      <c r="F56">
        <f>SQRT((INDEX('Station centroid'!$E$2:$E$51,MATCH(F$1,'Station centroid'!$B$2:$B$51,0))-INDEX('Zone centroid'!$D$2:$D$169,MATCH($A56,'Zone centroid'!$C$2:$C$169,0)))^2+(INDEX('Station centroid'!$F$2:$F$51,MATCH(F$1,'Station centroid'!$B$2:$B$51,0))-INDEX('Zone centroid'!$E$2:$E$169,MATCH($A56,'Zone centroid'!$C$2:$C$169,0)))^2)</f>
        <v>66559.88849182069</v>
      </c>
      <c r="G56">
        <f>SQRT((INDEX('Station centroid'!$E$2:$E$51,MATCH(G$1,'Station centroid'!$B$2:$B$51,0))-INDEX('Zone centroid'!$D$2:$D$169,MATCH($A56,'Zone centroid'!$C$2:$C$169,0)))^2+(INDEX('Station centroid'!$F$2:$F$51,MATCH(G$1,'Station centroid'!$B$2:$B$51,0))-INDEX('Zone centroid'!$E$2:$E$169,MATCH($A56,'Zone centroid'!$C$2:$C$169,0)))^2)</f>
        <v>647306.86181593966</v>
      </c>
      <c r="H56">
        <f>SQRT((INDEX('Station centroid'!$E$2:$E$51,MATCH(H$1,'Station centroid'!$B$2:$B$51,0))-INDEX('Zone centroid'!$D$2:$D$169,MATCH($A56,'Zone centroid'!$C$2:$C$169,0)))^2+(INDEX('Station centroid'!$F$2:$F$51,MATCH(H$1,'Station centroid'!$B$2:$B$51,0))-INDEX('Zone centroid'!$E$2:$E$169,MATCH($A56,'Zone centroid'!$C$2:$C$169,0)))^2)</f>
        <v>43304.666241932886</v>
      </c>
      <c r="I56">
        <f>SQRT((INDEX('Station centroid'!$E$2:$E$51,MATCH(I$1,'Station centroid'!$B$2:$B$51,0))-INDEX('Zone centroid'!$D$2:$D$169,MATCH($A56,'Zone centroid'!$C$2:$C$169,0)))^2+(INDEX('Station centroid'!$F$2:$F$51,MATCH(I$1,'Station centroid'!$B$2:$B$51,0))-INDEX('Zone centroid'!$E$2:$E$169,MATCH($A56,'Zone centroid'!$C$2:$C$169,0)))^2)</f>
        <v>46036.453690675371</v>
      </c>
      <c r="J56">
        <f>SQRT((INDEX('Station centroid'!$E$2:$E$51,MATCH(J$1,'Station centroid'!$B$2:$B$51,0))-INDEX('Zone centroid'!$D$2:$D$169,MATCH($A56,'Zone centroid'!$C$2:$C$169,0)))^2+(INDEX('Station centroid'!$F$2:$F$51,MATCH(J$1,'Station centroid'!$B$2:$B$51,0))-INDEX('Zone centroid'!$E$2:$E$169,MATCH($A56,'Zone centroid'!$C$2:$C$169,0)))^2)</f>
        <v>647306.86181593966</v>
      </c>
      <c r="K56">
        <f>SQRT((INDEX('Station centroid'!$E$2:$E$51,MATCH(K$1,'Station centroid'!$B$2:$B$51,0))-INDEX('Zone centroid'!$D$2:$D$169,MATCH($A56,'Zone centroid'!$C$2:$C$169,0)))^2+(INDEX('Station centroid'!$F$2:$F$51,MATCH(K$1,'Station centroid'!$B$2:$B$51,0))-INDEX('Zone centroid'!$E$2:$E$169,MATCH($A56,'Zone centroid'!$C$2:$C$169,0)))^2)</f>
        <v>91601.28472114187</v>
      </c>
      <c r="L56">
        <f>SQRT((INDEX('Station centroid'!$E$2:$E$51,MATCH(L$1,'Station centroid'!$B$2:$B$51,0))-INDEX('Zone centroid'!$D$2:$D$169,MATCH($A56,'Zone centroid'!$C$2:$C$169,0)))^2+(INDEX('Station centroid'!$F$2:$F$51,MATCH(L$1,'Station centroid'!$B$2:$B$51,0))-INDEX('Zone centroid'!$E$2:$E$169,MATCH($A56,'Zone centroid'!$C$2:$C$169,0)))^2)</f>
        <v>51403.683321197888</v>
      </c>
      <c r="M56">
        <f>SQRT((INDEX('Station centroid'!$E$2:$E$51,MATCH(M$1,'Station centroid'!$B$2:$B$51,0))-INDEX('Zone centroid'!$D$2:$D$169,MATCH($A56,'Zone centroid'!$C$2:$C$169,0)))^2+(INDEX('Station centroid'!$F$2:$F$51,MATCH(M$1,'Station centroid'!$B$2:$B$51,0))-INDEX('Zone centroid'!$E$2:$E$169,MATCH($A56,'Zone centroid'!$C$2:$C$169,0)))^2)</f>
        <v>54266.587323414788</v>
      </c>
      <c r="N56">
        <f>SQRT((INDEX('Station centroid'!$E$2:$E$51,MATCH(N$1,'Station centroid'!$B$2:$B$51,0))-INDEX('Zone centroid'!$D$2:$D$169,MATCH($A56,'Zone centroid'!$C$2:$C$169,0)))^2+(INDEX('Station centroid'!$F$2:$F$51,MATCH(N$1,'Station centroid'!$B$2:$B$51,0))-INDEX('Zone centroid'!$E$2:$E$169,MATCH($A56,'Zone centroid'!$C$2:$C$169,0)))^2)</f>
        <v>71350.809621699475</v>
      </c>
      <c r="O56">
        <f>SQRT((INDEX('Station centroid'!$E$2:$E$51,MATCH(O$1,'Station centroid'!$B$2:$B$51,0))-INDEX('Zone centroid'!$D$2:$D$169,MATCH($A56,'Zone centroid'!$C$2:$C$169,0)))^2+(INDEX('Station centroid'!$F$2:$F$51,MATCH(O$1,'Station centroid'!$B$2:$B$51,0))-INDEX('Zone centroid'!$E$2:$E$169,MATCH($A56,'Zone centroid'!$C$2:$C$169,0)))^2)</f>
        <v>95449.368840097624</v>
      </c>
      <c r="P56">
        <f>SQRT((INDEX('Station centroid'!$E$2:$E$51,MATCH(P$1,'Station centroid'!$B$2:$B$51,0))-INDEX('Zone centroid'!$D$2:$D$169,MATCH($A56,'Zone centroid'!$C$2:$C$169,0)))^2+(INDEX('Station centroid'!$F$2:$F$51,MATCH(P$1,'Station centroid'!$B$2:$B$51,0))-INDEX('Zone centroid'!$E$2:$E$169,MATCH($A56,'Zone centroid'!$C$2:$C$169,0)))^2)</f>
        <v>97754.284974338589</v>
      </c>
      <c r="Q56">
        <f>SQRT((INDEX('Station centroid'!$E$2:$E$51,MATCH(Q$1,'Station centroid'!$B$2:$B$51,0))-INDEX('Zone centroid'!$D$2:$D$169,MATCH($A56,'Zone centroid'!$C$2:$C$169,0)))^2+(INDEX('Station centroid'!$F$2:$F$51,MATCH(Q$1,'Station centroid'!$B$2:$B$51,0))-INDEX('Zone centroid'!$E$2:$E$169,MATCH($A56,'Zone centroid'!$C$2:$C$169,0)))^2)</f>
        <v>82309.148741342869</v>
      </c>
      <c r="R56">
        <f>SQRT((INDEX('Station centroid'!$E$2:$E$51,MATCH(R$1,'Station centroid'!$B$2:$B$51,0))-INDEX('Zone centroid'!$D$2:$D$169,MATCH($A56,'Zone centroid'!$C$2:$C$169,0)))^2+(INDEX('Station centroid'!$F$2:$F$51,MATCH(R$1,'Station centroid'!$B$2:$B$51,0))-INDEX('Zone centroid'!$E$2:$E$169,MATCH($A56,'Zone centroid'!$C$2:$C$169,0)))^2)</f>
        <v>79369.85589111333</v>
      </c>
      <c r="S56">
        <f>SQRT((INDEX('Station centroid'!$E$2:$E$51,MATCH(S$1,'Station centroid'!$B$2:$B$51,0))-INDEX('Zone centroid'!$D$2:$D$169,MATCH($A56,'Zone centroid'!$C$2:$C$169,0)))^2+(INDEX('Station centroid'!$F$2:$F$51,MATCH(S$1,'Station centroid'!$B$2:$B$51,0))-INDEX('Zone centroid'!$E$2:$E$169,MATCH($A56,'Zone centroid'!$C$2:$C$169,0)))^2)</f>
        <v>76091.733588780917</v>
      </c>
      <c r="T56">
        <f>SQRT((INDEX('Station centroid'!$E$2:$E$51,MATCH(T$1,'Station centroid'!$B$2:$B$51,0))-INDEX('Zone centroid'!$D$2:$D$169,MATCH($A56,'Zone centroid'!$C$2:$C$169,0)))^2+(INDEX('Station centroid'!$F$2:$F$51,MATCH(T$1,'Station centroid'!$B$2:$B$51,0))-INDEX('Zone centroid'!$E$2:$E$169,MATCH($A56,'Zone centroid'!$C$2:$C$169,0)))^2)</f>
        <v>68902.311812272281</v>
      </c>
      <c r="U56">
        <f>SQRT((INDEX('Station centroid'!$E$2:$E$51,MATCH(U$1,'Station centroid'!$B$2:$B$51,0))-INDEX('Zone centroid'!$D$2:$D$169,MATCH($A56,'Zone centroid'!$C$2:$C$169,0)))^2+(INDEX('Station centroid'!$F$2:$F$51,MATCH(U$1,'Station centroid'!$B$2:$B$51,0))-INDEX('Zone centroid'!$E$2:$E$169,MATCH($A56,'Zone centroid'!$C$2:$C$169,0)))^2)</f>
        <v>67134.155892558847</v>
      </c>
      <c r="V56">
        <f>SQRT((INDEX('Station centroid'!$E$2:$E$51,MATCH(V$1,'Station centroid'!$B$2:$B$51,0))-INDEX('Zone centroid'!$D$2:$D$169,MATCH($A56,'Zone centroid'!$C$2:$C$169,0)))^2+(INDEX('Station centroid'!$F$2:$F$51,MATCH(V$1,'Station centroid'!$B$2:$B$51,0))-INDEX('Zone centroid'!$E$2:$E$169,MATCH($A56,'Zone centroid'!$C$2:$C$169,0)))^2)</f>
        <v>63119.306814169824</v>
      </c>
      <c r="W56">
        <f>SQRT((INDEX('Station centroid'!$E$2:$E$51,MATCH(W$1,'Station centroid'!$B$2:$B$51,0))-INDEX('Zone centroid'!$D$2:$D$169,MATCH($A56,'Zone centroid'!$C$2:$C$169,0)))^2+(INDEX('Station centroid'!$F$2:$F$51,MATCH(W$1,'Station centroid'!$B$2:$B$51,0))-INDEX('Zone centroid'!$E$2:$E$169,MATCH($A56,'Zone centroid'!$C$2:$C$169,0)))^2)</f>
        <v>78861.457311667822</v>
      </c>
      <c r="X56">
        <f>SQRT((INDEX('Station centroid'!$E$2:$E$51,MATCH(X$1,'Station centroid'!$B$2:$B$51,0))-INDEX('Zone centroid'!$D$2:$D$169,MATCH($A56,'Zone centroid'!$C$2:$C$169,0)))^2+(INDEX('Station centroid'!$F$2:$F$51,MATCH(X$1,'Station centroid'!$B$2:$B$51,0))-INDEX('Zone centroid'!$E$2:$E$169,MATCH($A56,'Zone centroid'!$C$2:$C$169,0)))^2)</f>
        <v>60302.922796515384</v>
      </c>
      <c r="Y56">
        <f>SQRT((INDEX('Station centroid'!$E$2:$E$51,MATCH(Y$1,'Station centroid'!$B$2:$B$51,0))-INDEX('Zone centroid'!$D$2:$D$169,MATCH($A56,'Zone centroid'!$C$2:$C$169,0)))^2+(INDEX('Station centroid'!$F$2:$F$51,MATCH(Y$1,'Station centroid'!$B$2:$B$51,0))-INDEX('Zone centroid'!$E$2:$E$169,MATCH($A56,'Zone centroid'!$C$2:$C$169,0)))^2)</f>
        <v>58262.461340472109</v>
      </c>
      <c r="Z56">
        <f>SQRT((INDEX('Station centroid'!$E$2:$E$51,MATCH(Z$1,'Station centroid'!$B$2:$B$51,0))-INDEX('Zone centroid'!$D$2:$D$169,MATCH($A56,'Zone centroid'!$C$2:$C$169,0)))^2+(INDEX('Station centroid'!$F$2:$F$51,MATCH(Z$1,'Station centroid'!$B$2:$B$51,0))-INDEX('Zone centroid'!$E$2:$E$169,MATCH($A56,'Zone centroid'!$C$2:$C$169,0)))^2)</f>
        <v>38800.567153201489</v>
      </c>
      <c r="AA56">
        <f>SQRT((INDEX('Station centroid'!$E$2:$E$51,MATCH(AA$1,'Station centroid'!$B$2:$B$51,0))-INDEX('Zone centroid'!$D$2:$D$169,MATCH($A56,'Zone centroid'!$C$2:$C$169,0)))^2+(INDEX('Station centroid'!$F$2:$F$51,MATCH(AA$1,'Station centroid'!$B$2:$B$51,0))-INDEX('Zone centroid'!$E$2:$E$169,MATCH($A56,'Zone centroid'!$C$2:$C$169,0)))^2)</f>
        <v>66653.379053542361</v>
      </c>
      <c r="AB56">
        <f>SQRT((INDEX('Station centroid'!$E$2:$E$51,MATCH(AB$1,'Station centroid'!$B$2:$B$51,0))-INDEX('Zone centroid'!$D$2:$D$169,MATCH($A56,'Zone centroid'!$C$2:$C$169,0)))^2+(INDEX('Station centroid'!$F$2:$F$51,MATCH(AB$1,'Station centroid'!$B$2:$B$51,0))-INDEX('Zone centroid'!$E$2:$E$169,MATCH($A56,'Zone centroid'!$C$2:$C$169,0)))^2)</f>
        <v>647306.86181593966</v>
      </c>
      <c r="AC56">
        <f>SQRT((INDEX('Station centroid'!$E$2:$E$51,MATCH(AC$1,'Station centroid'!$B$2:$B$51,0))-INDEX('Zone centroid'!$D$2:$D$169,MATCH($A56,'Zone centroid'!$C$2:$C$169,0)))^2+(INDEX('Station centroid'!$F$2:$F$51,MATCH(AC$1,'Station centroid'!$B$2:$B$51,0))-INDEX('Zone centroid'!$E$2:$E$169,MATCH($A56,'Zone centroid'!$C$2:$C$169,0)))^2)</f>
        <v>48702.774461264511</v>
      </c>
      <c r="AD56">
        <f>SQRT((INDEX('Station centroid'!$E$2:$E$51,MATCH(AD$1,'Station centroid'!$B$2:$B$51,0))-INDEX('Zone centroid'!$D$2:$D$169,MATCH($A56,'Zone centroid'!$C$2:$C$169,0)))^2+(INDEX('Station centroid'!$F$2:$F$51,MATCH(AD$1,'Station centroid'!$B$2:$B$51,0))-INDEX('Zone centroid'!$E$2:$E$169,MATCH($A56,'Zone centroid'!$C$2:$C$169,0)))^2)</f>
        <v>139653.35859592672</v>
      </c>
      <c r="AE56">
        <f>SQRT((INDEX('Station centroid'!$E$2:$E$51,MATCH(AE$1,'Station centroid'!$B$2:$B$51,0))-INDEX('Zone centroid'!$D$2:$D$169,MATCH($A56,'Zone centroid'!$C$2:$C$169,0)))^2+(INDEX('Station centroid'!$F$2:$F$51,MATCH(AE$1,'Station centroid'!$B$2:$B$51,0))-INDEX('Zone centroid'!$E$2:$E$169,MATCH($A56,'Zone centroid'!$C$2:$C$169,0)))^2)</f>
        <v>90166.022989790363</v>
      </c>
      <c r="AF56">
        <f>SQRT((INDEX('Station centroid'!$E$2:$E$51,MATCH(AF$1,'Station centroid'!$B$2:$B$51,0))-INDEX('Zone centroid'!$D$2:$D$169,MATCH($A56,'Zone centroid'!$C$2:$C$169,0)))^2+(INDEX('Station centroid'!$F$2:$F$51,MATCH(AF$1,'Station centroid'!$B$2:$B$51,0))-INDEX('Zone centroid'!$E$2:$E$169,MATCH($A56,'Zone centroid'!$C$2:$C$169,0)))^2)</f>
        <v>87598.405384064477</v>
      </c>
      <c r="AG56">
        <f>SQRT((INDEX('Station centroid'!$E$2:$E$51,MATCH(AG$1,'Station centroid'!$B$2:$B$51,0))-INDEX('Zone centroid'!$D$2:$D$169,MATCH($A56,'Zone centroid'!$C$2:$C$169,0)))^2+(INDEX('Station centroid'!$F$2:$F$51,MATCH(AG$1,'Station centroid'!$B$2:$B$51,0))-INDEX('Zone centroid'!$E$2:$E$169,MATCH($A56,'Zone centroid'!$C$2:$C$169,0)))^2)</f>
        <v>63267.109378283581</v>
      </c>
      <c r="AH56">
        <f>SQRT((INDEX('Station centroid'!$E$2:$E$51,MATCH(AH$1,'Station centroid'!$B$2:$B$51,0))-INDEX('Zone centroid'!$D$2:$D$169,MATCH($A56,'Zone centroid'!$C$2:$C$169,0)))^2+(INDEX('Station centroid'!$F$2:$F$51,MATCH(AH$1,'Station centroid'!$B$2:$B$51,0))-INDEX('Zone centroid'!$E$2:$E$169,MATCH($A56,'Zone centroid'!$C$2:$C$169,0)))^2)</f>
        <v>115397.86383953561</v>
      </c>
      <c r="AI56">
        <f>SQRT((INDEX('Station centroid'!$E$2:$E$51,MATCH(AI$1,'Station centroid'!$B$2:$B$51,0))-INDEX('Zone centroid'!$D$2:$D$169,MATCH($A56,'Zone centroid'!$C$2:$C$169,0)))^2+(INDEX('Station centroid'!$F$2:$F$51,MATCH(AI$1,'Station centroid'!$B$2:$B$51,0))-INDEX('Zone centroid'!$E$2:$E$169,MATCH($A56,'Zone centroid'!$C$2:$C$169,0)))^2)</f>
        <v>68298.557025331756</v>
      </c>
      <c r="AJ56">
        <f>SQRT((INDEX('Station centroid'!$E$2:$E$51,MATCH(AJ$1,'Station centroid'!$B$2:$B$51,0))-INDEX('Zone centroid'!$D$2:$D$169,MATCH($A56,'Zone centroid'!$C$2:$C$169,0)))^2+(INDEX('Station centroid'!$F$2:$F$51,MATCH(AJ$1,'Station centroid'!$B$2:$B$51,0))-INDEX('Zone centroid'!$E$2:$E$169,MATCH($A56,'Zone centroid'!$C$2:$C$169,0)))^2)</f>
        <v>65378.196657663299</v>
      </c>
      <c r="AK56">
        <f>SQRT((INDEX('Station centroid'!$E$2:$E$51,MATCH(AK$1,'Station centroid'!$B$2:$B$51,0))-INDEX('Zone centroid'!$D$2:$D$169,MATCH($A56,'Zone centroid'!$C$2:$C$169,0)))^2+(INDEX('Station centroid'!$F$2:$F$51,MATCH(AK$1,'Station centroid'!$B$2:$B$51,0))-INDEX('Zone centroid'!$E$2:$E$169,MATCH($A56,'Zone centroid'!$C$2:$C$169,0)))^2)</f>
        <v>68382.936152413022</v>
      </c>
      <c r="AL56">
        <f>SQRT((INDEX('Station centroid'!$E$2:$E$51,MATCH(AL$1,'Station centroid'!$B$2:$B$51,0))-INDEX('Zone centroid'!$D$2:$D$169,MATCH($A56,'Zone centroid'!$C$2:$C$169,0)))^2+(INDEX('Station centroid'!$F$2:$F$51,MATCH(AL$1,'Station centroid'!$B$2:$B$51,0))-INDEX('Zone centroid'!$E$2:$E$169,MATCH($A56,'Zone centroid'!$C$2:$C$169,0)))^2)</f>
        <v>31193.669479982618</v>
      </c>
      <c r="AM56">
        <f>SQRT((INDEX('Station centroid'!$E$2:$E$51,MATCH(AM$1,'Station centroid'!$B$2:$B$51,0))-INDEX('Zone centroid'!$D$2:$D$169,MATCH($A56,'Zone centroid'!$C$2:$C$169,0)))^2+(INDEX('Station centroid'!$F$2:$F$51,MATCH(AM$1,'Station centroid'!$B$2:$B$51,0))-INDEX('Zone centroid'!$E$2:$E$169,MATCH($A56,'Zone centroid'!$C$2:$C$169,0)))^2)</f>
        <v>86236.229756988498</v>
      </c>
      <c r="AN56">
        <f>SQRT((INDEX('Station centroid'!$E$2:$E$51,MATCH(AN$1,'Station centroid'!$B$2:$B$51,0))-INDEX('Zone centroid'!$D$2:$D$169,MATCH($A56,'Zone centroid'!$C$2:$C$169,0)))^2+(INDEX('Station centroid'!$F$2:$F$51,MATCH(AN$1,'Station centroid'!$B$2:$B$51,0))-INDEX('Zone centroid'!$E$2:$E$169,MATCH($A56,'Zone centroid'!$C$2:$C$169,0)))^2)</f>
        <v>51539.767822903479</v>
      </c>
      <c r="AO56">
        <f>SQRT((INDEX('Station centroid'!$E$2:$E$51,MATCH(AO$1,'Station centroid'!$B$2:$B$51,0))-INDEX('Zone centroid'!$D$2:$D$169,MATCH($A56,'Zone centroid'!$C$2:$C$169,0)))^2+(INDEX('Station centroid'!$F$2:$F$51,MATCH(AO$1,'Station centroid'!$B$2:$B$51,0))-INDEX('Zone centroid'!$E$2:$E$169,MATCH($A56,'Zone centroid'!$C$2:$C$169,0)))^2)</f>
        <v>49880.464990585271</v>
      </c>
      <c r="AP56">
        <f>SQRT((INDEX('Station centroid'!$E$2:$E$51,MATCH(AP$1,'Station centroid'!$B$2:$B$51,0))-INDEX('Zone centroid'!$D$2:$D$169,MATCH($A56,'Zone centroid'!$C$2:$C$169,0)))^2+(INDEX('Station centroid'!$F$2:$F$51,MATCH(AP$1,'Station centroid'!$B$2:$B$51,0))-INDEX('Zone centroid'!$E$2:$E$169,MATCH($A56,'Zone centroid'!$C$2:$C$169,0)))^2)</f>
        <v>53922.138659946511</v>
      </c>
      <c r="AQ56">
        <f>SQRT((INDEX('Station centroid'!$E$2:$E$51,MATCH(AQ$1,'Station centroid'!$B$2:$B$51,0))-INDEX('Zone centroid'!$D$2:$D$169,MATCH($A56,'Zone centroid'!$C$2:$C$169,0)))^2+(INDEX('Station centroid'!$F$2:$F$51,MATCH(AQ$1,'Station centroid'!$B$2:$B$51,0))-INDEX('Zone centroid'!$E$2:$E$169,MATCH($A56,'Zone centroid'!$C$2:$C$169,0)))^2)</f>
        <v>58283.958356688505</v>
      </c>
      <c r="AR56">
        <f>SQRT((INDEX('Station centroid'!$E$2:$E$51,MATCH(AR$1,'Station centroid'!$B$2:$B$51,0))-INDEX('Zone centroid'!$D$2:$D$169,MATCH($A56,'Zone centroid'!$C$2:$C$169,0)))^2+(INDEX('Station centroid'!$F$2:$F$51,MATCH(AR$1,'Station centroid'!$B$2:$B$51,0))-INDEX('Zone centroid'!$E$2:$E$169,MATCH($A56,'Zone centroid'!$C$2:$C$169,0)))^2)</f>
        <v>38115.068240290471</v>
      </c>
      <c r="AS56">
        <f>SQRT((INDEX('Station centroid'!$E$2:$E$51,MATCH(AS$1,'Station centroid'!$B$2:$B$51,0))-INDEX('Zone centroid'!$D$2:$D$169,MATCH($A56,'Zone centroid'!$C$2:$C$169,0)))^2+(INDEX('Station centroid'!$F$2:$F$51,MATCH(AS$1,'Station centroid'!$B$2:$B$51,0))-INDEX('Zone centroid'!$E$2:$E$169,MATCH($A56,'Zone centroid'!$C$2:$C$169,0)))^2)</f>
        <v>127118.72174726626</v>
      </c>
      <c r="AT56">
        <f>SQRT((INDEX('Station centroid'!$E$2:$E$51,MATCH(AT$1,'Station centroid'!$B$2:$B$51,0))-INDEX('Zone centroid'!$D$2:$D$169,MATCH($A56,'Zone centroid'!$C$2:$C$169,0)))^2+(INDEX('Station centroid'!$F$2:$F$51,MATCH(AT$1,'Station centroid'!$B$2:$B$51,0))-INDEX('Zone centroid'!$E$2:$E$169,MATCH($A56,'Zone centroid'!$C$2:$C$169,0)))^2)</f>
        <v>108871.28880371583</v>
      </c>
      <c r="AU56">
        <f>SQRT((INDEX('Station centroid'!$E$2:$E$51,MATCH(AU$1,'Station centroid'!$B$2:$B$51,0))-INDEX('Zone centroid'!$D$2:$D$169,MATCH($A56,'Zone centroid'!$C$2:$C$169,0)))^2+(INDEX('Station centroid'!$F$2:$F$51,MATCH(AU$1,'Station centroid'!$B$2:$B$51,0))-INDEX('Zone centroid'!$E$2:$E$169,MATCH($A56,'Zone centroid'!$C$2:$C$169,0)))^2)</f>
        <v>2233.0847172689291</v>
      </c>
      <c r="AV56">
        <f>SQRT((INDEX('Station centroid'!$E$2:$E$51,MATCH(AV$1,'Station centroid'!$B$2:$B$51,0))-INDEX('Zone centroid'!$D$2:$D$169,MATCH($A56,'Zone centroid'!$C$2:$C$169,0)))^2+(INDEX('Station centroid'!$F$2:$F$51,MATCH(AV$1,'Station centroid'!$B$2:$B$51,0))-INDEX('Zone centroid'!$E$2:$E$169,MATCH($A56,'Zone centroid'!$C$2:$C$169,0)))^2)</f>
        <v>11065.548987465549</v>
      </c>
      <c r="AW56">
        <f>SQRT((INDEX('Station centroid'!$E$2:$E$51,MATCH(AW$1,'Station centroid'!$B$2:$B$51,0))-INDEX('Zone centroid'!$D$2:$D$169,MATCH($A56,'Zone centroid'!$C$2:$C$169,0)))^2+(INDEX('Station centroid'!$F$2:$F$51,MATCH(AW$1,'Station centroid'!$B$2:$B$51,0))-INDEX('Zone centroid'!$E$2:$E$169,MATCH($A56,'Zone centroid'!$C$2:$C$169,0)))^2)</f>
        <v>18836.16150418124</v>
      </c>
      <c r="AX56">
        <f>SQRT((INDEX('Station centroid'!$E$2:$E$51,MATCH(AX$1,'Station centroid'!$B$2:$B$51,0))-INDEX('Zone centroid'!$D$2:$D$169,MATCH($A56,'Zone centroid'!$C$2:$C$169,0)))^2+(INDEX('Station centroid'!$F$2:$F$51,MATCH(AX$1,'Station centroid'!$B$2:$B$51,0))-INDEX('Zone centroid'!$E$2:$E$169,MATCH($A56,'Zone centroid'!$C$2:$C$169,0)))^2)</f>
        <v>34878.508447542619</v>
      </c>
      <c r="AY56">
        <f>SQRT((INDEX('Station centroid'!$E$2:$E$51,MATCH(AY$1,'Station centroid'!$B$2:$B$51,0))-INDEX('Zone centroid'!$D$2:$D$169,MATCH($A56,'Zone centroid'!$C$2:$C$169,0)))^2+(INDEX('Station centroid'!$F$2:$F$51,MATCH(AY$1,'Station centroid'!$B$2:$B$51,0))-INDEX('Zone centroid'!$E$2:$E$169,MATCH($A56,'Zone centroid'!$C$2:$C$169,0)))^2)</f>
        <v>647306.86181593966</v>
      </c>
    </row>
    <row r="57" spans="1:51" x14ac:dyDescent="0.3">
      <c r="A57">
        <v>608</v>
      </c>
      <c r="B57">
        <f>SQRT((INDEX('Station centroid'!$E$2:$E$51,MATCH(B$1,'Station centroid'!$B$2:$B$51,0))-INDEX('Zone centroid'!$D$2:$D$169,MATCH($A57,'Zone centroid'!$C$2:$C$169,0)))^2+(INDEX('Station centroid'!$F$2:$F$51,MATCH(B$1,'Station centroid'!$B$2:$B$51,0))-INDEX('Zone centroid'!$E$2:$E$169,MATCH($A57,'Zone centroid'!$C$2:$C$169,0)))^2)</f>
        <v>63447.076358903207</v>
      </c>
      <c r="C57">
        <f>SQRT((INDEX('Station centroid'!$E$2:$E$51,MATCH(C$1,'Station centroid'!$B$2:$B$51,0))-INDEX('Zone centroid'!$D$2:$D$169,MATCH($A57,'Zone centroid'!$C$2:$C$169,0)))^2+(INDEX('Station centroid'!$F$2:$F$51,MATCH(C$1,'Station centroid'!$B$2:$B$51,0))-INDEX('Zone centroid'!$E$2:$E$169,MATCH($A57,'Zone centroid'!$C$2:$C$169,0)))^2)</f>
        <v>94152.628823603198</v>
      </c>
      <c r="D57">
        <f>SQRT((INDEX('Station centroid'!$E$2:$E$51,MATCH(D$1,'Station centroid'!$B$2:$B$51,0))-INDEX('Zone centroid'!$D$2:$D$169,MATCH($A57,'Zone centroid'!$C$2:$C$169,0)))^2+(INDEX('Station centroid'!$F$2:$F$51,MATCH(D$1,'Station centroid'!$B$2:$B$51,0))-INDEX('Zone centroid'!$E$2:$E$169,MATCH($A57,'Zone centroid'!$C$2:$C$169,0)))^2)</f>
        <v>142092.95862871775</v>
      </c>
      <c r="E57">
        <f>SQRT((INDEX('Station centroid'!$E$2:$E$51,MATCH(E$1,'Station centroid'!$B$2:$B$51,0))-INDEX('Zone centroid'!$D$2:$D$169,MATCH($A57,'Zone centroid'!$C$2:$C$169,0)))^2+(INDEX('Station centroid'!$F$2:$F$51,MATCH(E$1,'Station centroid'!$B$2:$B$51,0))-INDEX('Zone centroid'!$E$2:$E$169,MATCH($A57,'Zone centroid'!$C$2:$C$169,0)))^2)</f>
        <v>72344.302477938094</v>
      </c>
      <c r="F57">
        <f>SQRT((INDEX('Station centroid'!$E$2:$E$51,MATCH(F$1,'Station centroid'!$B$2:$B$51,0))-INDEX('Zone centroid'!$D$2:$D$169,MATCH($A57,'Zone centroid'!$C$2:$C$169,0)))^2+(INDEX('Station centroid'!$F$2:$F$51,MATCH(F$1,'Station centroid'!$B$2:$B$51,0))-INDEX('Zone centroid'!$E$2:$E$169,MATCH($A57,'Zone centroid'!$C$2:$C$169,0)))^2)</f>
        <v>65616.08097352054</v>
      </c>
      <c r="G57">
        <f>SQRT((INDEX('Station centroid'!$E$2:$E$51,MATCH(G$1,'Station centroid'!$B$2:$B$51,0))-INDEX('Zone centroid'!$D$2:$D$169,MATCH($A57,'Zone centroid'!$C$2:$C$169,0)))^2+(INDEX('Station centroid'!$F$2:$F$51,MATCH(G$1,'Station centroid'!$B$2:$B$51,0))-INDEX('Zone centroid'!$E$2:$E$169,MATCH($A57,'Zone centroid'!$C$2:$C$169,0)))^2)</f>
        <v>646963.43961618107</v>
      </c>
      <c r="H57">
        <f>SQRT((INDEX('Station centroid'!$E$2:$E$51,MATCH(H$1,'Station centroid'!$B$2:$B$51,0))-INDEX('Zone centroid'!$D$2:$D$169,MATCH($A57,'Zone centroid'!$C$2:$C$169,0)))^2+(INDEX('Station centroid'!$F$2:$F$51,MATCH(H$1,'Station centroid'!$B$2:$B$51,0))-INDEX('Zone centroid'!$E$2:$E$169,MATCH($A57,'Zone centroid'!$C$2:$C$169,0)))^2)</f>
        <v>42206.107133034689</v>
      </c>
      <c r="I57">
        <f>SQRT((INDEX('Station centroid'!$E$2:$E$51,MATCH(I$1,'Station centroid'!$B$2:$B$51,0))-INDEX('Zone centroid'!$D$2:$D$169,MATCH($A57,'Zone centroid'!$C$2:$C$169,0)))^2+(INDEX('Station centroid'!$F$2:$F$51,MATCH(I$1,'Station centroid'!$B$2:$B$51,0))-INDEX('Zone centroid'!$E$2:$E$169,MATCH($A57,'Zone centroid'!$C$2:$C$169,0)))^2)</f>
        <v>44920.754650313902</v>
      </c>
      <c r="J57">
        <f>SQRT((INDEX('Station centroid'!$E$2:$E$51,MATCH(J$1,'Station centroid'!$B$2:$B$51,0))-INDEX('Zone centroid'!$D$2:$D$169,MATCH($A57,'Zone centroid'!$C$2:$C$169,0)))^2+(INDEX('Station centroid'!$F$2:$F$51,MATCH(J$1,'Station centroid'!$B$2:$B$51,0))-INDEX('Zone centroid'!$E$2:$E$169,MATCH($A57,'Zone centroid'!$C$2:$C$169,0)))^2)</f>
        <v>646963.43961618107</v>
      </c>
      <c r="K57">
        <f>SQRT((INDEX('Station centroid'!$E$2:$E$51,MATCH(K$1,'Station centroid'!$B$2:$B$51,0))-INDEX('Zone centroid'!$D$2:$D$169,MATCH($A57,'Zone centroid'!$C$2:$C$169,0)))^2+(INDEX('Station centroid'!$F$2:$F$51,MATCH(K$1,'Station centroid'!$B$2:$B$51,0))-INDEX('Zone centroid'!$E$2:$E$169,MATCH($A57,'Zone centroid'!$C$2:$C$169,0)))^2)</f>
        <v>91164.308392175604</v>
      </c>
      <c r="L57">
        <f>SQRT((INDEX('Station centroid'!$E$2:$E$51,MATCH(L$1,'Station centroid'!$B$2:$B$51,0))-INDEX('Zone centroid'!$D$2:$D$169,MATCH($A57,'Zone centroid'!$C$2:$C$169,0)))^2+(INDEX('Station centroid'!$F$2:$F$51,MATCH(L$1,'Station centroid'!$B$2:$B$51,0))-INDEX('Zone centroid'!$E$2:$E$169,MATCH($A57,'Zone centroid'!$C$2:$C$169,0)))^2)</f>
        <v>50568.826878878637</v>
      </c>
      <c r="M57">
        <f>SQRT((INDEX('Station centroid'!$E$2:$E$51,MATCH(M$1,'Station centroid'!$B$2:$B$51,0))-INDEX('Zone centroid'!$D$2:$D$169,MATCH($A57,'Zone centroid'!$C$2:$C$169,0)))^2+(INDEX('Station centroid'!$F$2:$F$51,MATCH(M$1,'Station centroid'!$B$2:$B$51,0))-INDEX('Zone centroid'!$E$2:$E$169,MATCH($A57,'Zone centroid'!$C$2:$C$169,0)))^2)</f>
        <v>53574.799914230214</v>
      </c>
      <c r="N57">
        <f>SQRT((INDEX('Station centroid'!$E$2:$E$51,MATCH(N$1,'Station centroid'!$B$2:$B$51,0))-INDEX('Zone centroid'!$D$2:$D$169,MATCH($A57,'Zone centroid'!$C$2:$C$169,0)))^2+(INDEX('Station centroid'!$F$2:$F$51,MATCH(N$1,'Station centroid'!$B$2:$B$51,0))-INDEX('Zone centroid'!$E$2:$E$169,MATCH($A57,'Zone centroid'!$C$2:$C$169,0)))^2)</f>
        <v>70870.832315078689</v>
      </c>
      <c r="O57">
        <f>SQRT((INDEX('Station centroid'!$E$2:$E$51,MATCH(O$1,'Station centroid'!$B$2:$B$51,0))-INDEX('Zone centroid'!$D$2:$D$169,MATCH($A57,'Zone centroid'!$C$2:$C$169,0)))^2+(INDEX('Station centroid'!$F$2:$F$51,MATCH(O$1,'Station centroid'!$B$2:$B$51,0))-INDEX('Zone centroid'!$E$2:$E$169,MATCH($A57,'Zone centroid'!$C$2:$C$169,0)))^2)</f>
        <v>94845.98649248686</v>
      </c>
      <c r="P57">
        <f>SQRT((INDEX('Station centroid'!$E$2:$E$51,MATCH(P$1,'Station centroid'!$B$2:$B$51,0))-INDEX('Zone centroid'!$D$2:$D$169,MATCH($A57,'Zone centroid'!$C$2:$C$169,0)))^2+(INDEX('Station centroid'!$F$2:$F$51,MATCH(P$1,'Station centroid'!$B$2:$B$51,0))-INDEX('Zone centroid'!$E$2:$E$169,MATCH($A57,'Zone centroid'!$C$2:$C$169,0)))^2)</f>
        <v>97155.643763418091</v>
      </c>
      <c r="Q57">
        <f>SQRT((INDEX('Station centroid'!$E$2:$E$51,MATCH(Q$1,'Station centroid'!$B$2:$B$51,0))-INDEX('Zone centroid'!$D$2:$D$169,MATCH($A57,'Zone centroid'!$C$2:$C$169,0)))^2+(INDEX('Station centroid'!$F$2:$F$51,MATCH(Q$1,'Station centroid'!$B$2:$B$51,0))-INDEX('Zone centroid'!$E$2:$E$169,MATCH($A57,'Zone centroid'!$C$2:$C$169,0)))^2)</f>
        <v>81774.563697671329</v>
      </c>
      <c r="R57">
        <f>SQRT((INDEX('Station centroid'!$E$2:$E$51,MATCH(R$1,'Station centroid'!$B$2:$B$51,0))-INDEX('Zone centroid'!$D$2:$D$169,MATCH($A57,'Zone centroid'!$C$2:$C$169,0)))^2+(INDEX('Station centroid'!$F$2:$F$51,MATCH(R$1,'Station centroid'!$B$2:$B$51,0))-INDEX('Zone centroid'!$E$2:$E$169,MATCH($A57,'Zone centroid'!$C$2:$C$169,0)))^2)</f>
        <v>78934.368614413426</v>
      </c>
      <c r="S57">
        <f>SQRT((INDEX('Station centroid'!$E$2:$E$51,MATCH(S$1,'Station centroid'!$B$2:$B$51,0))-INDEX('Zone centroid'!$D$2:$D$169,MATCH($A57,'Zone centroid'!$C$2:$C$169,0)))^2+(INDEX('Station centroid'!$F$2:$F$51,MATCH(S$1,'Station centroid'!$B$2:$B$51,0))-INDEX('Zone centroid'!$E$2:$E$169,MATCH($A57,'Zone centroid'!$C$2:$C$169,0)))^2)</f>
        <v>75625.947565805807</v>
      </c>
      <c r="T57">
        <f>SQRT((INDEX('Station centroid'!$E$2:$E$51,MATCH(T$1,'Station centroid'!$B$2:$B$51,0))-INDEX('Zone centroid'!$D$2:$D$169,MATCH($A57,'Zone centroid'!$C$2:$C$169,0)))^2+(INDEX('Station centroid'!$F$2:$F$51,MATCH(T$1,'Station centroid'!$B$2:$B$51,0))-INDEX('Zone centroid'!$E$2:$E$169,MATCH($A57,'Zone centroid'!$C$2:$C$169,0)))^2)</f>
        <v>68582.46871727203</v>
      </c>
      <c r="U57">
        <f>SQRT((INDEX('Station centroid'!$E$2:$E$51,MATCH(U$1,'Station centroid'!$B$2:$B$51,0))-INDEX('Zone centroid'!$D$2:$D$169,MATCH($A57,'Zone centroid'!$C$2:$C$169,0)))^2+(INDEX('Station centroid'!$F$2:$F$51,MATCH(U$1,'Station centroid'!$B$2:$B$51,0))-INDEX('Zone centroid'!$E$2:$E$169,MATCH($A57,'Zone centroid'!$C$2:$C$169,0)))^2)</f>
        <v>67009.013115896538</v>
      </c>
      <c r="V57">
        <f>SQRT((INDEX('Station centroid'!$E$2:$E$51,MATCH(V$1,'Station centroid'!$B$2:$B$51,0))-INDEX('Zone centroid'!$D$2:$D$169,MATCH($A57,'Zone centroid'!$C$2:$C$169,0)))^2+(INDEX('Station centroid'!$F$2:$F$51,MATCH(V$1,'Station centroid'!$B$2:$B$51,0))-INDEX('Zone centroid'!$E$2:$E$169,MATCH($A57,'Zone centroid'!$C$2:$C$169,0)))^2)</f>
        <v>63241.43490308633</v>
      </c>
      <c r="W57">
        <f>SQRT((INDEX('Station centroid'!$E$2:$E$51,MATCH(W$1,'Station centroid'!$B$2:$B$51,0))-INDEX('Zone centroid'!$D$2:$D$169,MATCH($A57,'Zone centroid'!$C$2:$C$169,0)))^2+(INDEX('Station centroid'!$F$2:$F$51,MATCH(W$1,'Station centroid'!$B$2:$B$51,0))-INDEX('Zone centroid'!$E$2:$E$169,MATCH($A57,'Zone centroid'!$C$2:$C$169,0)))^2)</f>
        <v>78335.651894906754</v>
      </c>
      <c r="X57">
        <f>SQRT((INDEX('Station centroid'!$E$2:$E$51,MATCH(X$1,'Station centroid'!$B$2:$B$51,0))-INDEX('Zone centroid'!$D$2:$D$169,MATCH($A57,'Zone centroid'!$C$2:$C$169,0)))^2+(INDEX('Station centroid'!$F$2:$F$51,MATCH(X$1,'Station centroid'!$B$2:$B$51,0))-INDEX('Zone centroid'!$E$2:$E$169,MATCH($A57,'Zone centroid'!$C$2:$C$169,0)))^2)</f>
        <v>60453.712064210697</v>
      </c>
      <c r="Y57">
        <f>SQRT((INDEX('Station centroid'!$E$2:$E$51,MATCH(Y$1,'Station centroid'!$B$2:$B$51,0))-INDEX('Zone centroid'!$D$2:$D$169,MATCH($A57,'Zone centroid'!$C$2:$C$169,0)))^2+(INDEX('Station centroid'!$F$2:$F$51,MATCH(Y$1,'Station centroid'!$B$2:$B$51,0))-INDEX('Zone centroid'!$E$2:$E$169,MATCH($A57,'Zone centroid'!$C$2:$C$169,0)))^2)</f>
        <v>58440.193796136635</v>
      </c>
      <c r="Z57">
        <f>SQRT((INDEX('Station centroid'!$E$2:$E$51,MATCH(Z$1,'Station centroid'!$B$2:$B$51,0))-INDEX('Zone centroid'!$D$2:$D$169,MATCH($A57,'Zone centroid'!$C$2:$C$169,0)))^2+(INDEX('Station centroid'!$F$2:$F$51,MATCH(Z$1,'Station centroid'!$B$2:$B$51,0))-INDEX('Zone centroid'!$E$2:$E$169,MATCH($A57,'Zone centroid'!$C$2:$C$169,0)))^2)</f>
        <v>37639.776202710054</v>
      </c>
      <c r="AA57">
        <f>SQRT((INDEX('Station centroid'!$E$2:$E$51,MATCH(AA$1,'Station centroid'!$B$2:$B$51,0))-INDEX('Zone centroid'!$D$2:$D$169,MATCH($A57,'Zone centroid'!$C$2:$C$169,0)))^2+(INDEX('Station centroid'!$F$2:$F$51,MATCH(AA$1,'Station centroid'!$B$2:$B$51,0))-INDEX('Zone centroid'!$E$2:$E$169,MATCH($A57,'Zone centroid'!$C$2:$C$169,0)))^2)</f>
        <v>65586.94875091537</v>
      </c>
      <c r="AB57">
        <f>SQRT((INDEX('Station centroid'!$E$2:$E$51,MATCH(AB$1,'Station centroid'!$B$2:$B$51,0))-INDEX('Zone centroid'!$D$2:$D$169,MATCH($A57,'Zone centroid'!$C$2:$C$169,0)))^2+(INDEX('Station centroid'!$F$2:$F$51,MATCH(AB$1,'Station centroid'!$B$2:$B$51,0))-INDEX('Zone centroid'!$E$2:$E$169,MATCH($A57,'Zone centroid'!$C$2:$C$169,0)))^2)</f>
        <v>646963.43961618107</v>
      </c>
      <c r="AC57">
        <f>SQRT((INDEX('Station centroid'!$E$2:$E$51,MATCH(AC$1,'Station centroid'!$B$2:$B$51,0))-INDEX('Zone centroid'!$D$2:$D$169,MATCH($A57,'Zone centroid'!$C$2:$C$169,0)))^2+(INDEX('Station centroid'!$F$2:$F$51,MATCH(AC$1,'Station centroid'!$B$2:$B$51,0))-INDEX('Zone centroid'!$E$2:$E$169,MATCH($A57,'Zone centroid'!$C$2:$C$169,0)))^2)</f>
        <v>48397.773587478157</v>
      </c>
      <c r="AD57">
        <f>SQRT((INDEX('Station centroid'!$E$2:$E$51,MATCH(AD$1,'Station centroid'!$B$2:$B$51,0))-INDEX('Zone centroid'!$D$2:$D$169,MATCH($A57,'Zone centroid'!$C$2:$C$169,0)))^2+(INDEX('Station centroid'!$F$2:$F$51,MATCH(AD$1,'Station centroid'!$B$2:$B$51,0))-INDEX('Zone centroid'!$E$2:$E$169,MATCH($A57,'Zone centroid'!$C$2:$C$169,0)))^2)</f>
        <v>138552.88856397942</v>
      </c>
      <c r="AE57">
        <f>SQRT((INDEX('Station centroid'!$E$2:$E$51,MATCH(AE$1,'Station centroid'!$B$2:$B$51,0))-INDEX('Zone centroid'!$D$2:$D$169,MATCH($A57,'Zone centroid'!$C$2:$C$169,0)))^2+(INDEX('Station centroid'!$F$2:$F$51,MATCH(AE$1,'Station centroid'!$B$2:$B$51,0))-INDEX('Zone centroid'!$E$2:$E$169,MATCH($A57,'Zone centroid'!$C$2:$C$169,0)))^2)</f>
        <v>89584.488351250882</v>
      </c>
      <c r="AF57">
        <f>SQRT((INDEX('Station centroid'!$E$2:$E$51,MATCH(AF$1,'Station centroid'!$B$2:$B$51,0))-INDEX('Zone centroid'!$D$2:$D$169,MATCH($A57,'Zone centroid'!$C$2:$C$169,0)))^2+(INDEX('Station centroid'!$F$2:$F$51,MATCH(AF$1,'Station centroid'!$B$2:$B$51,0))-INDEX('Zone centroid'!$E$2:$E$169,MATCH($A57,'Zone centroid'!$C$2:$C$169,0)))^2)</f>
        <v>87033.007970372346</v>
      </c>
      <c r="AG57">
        <f>SQRT((INDEX('Station centroid'!$E$2:$E$51,MATCH(AG$1,'Station centroid'!$B$2:$B$51,0))-INDEX('Zone centroid'!$D$2:$D$169,MATCH($A57,'Zone centroid'!$C$2:$C$169,0)))^2+(INDEX('Station centroid'!$F$2:$F$51,MATCH(AG$1,'Station centroid'!$B$2:$B$51,0))-INDEX('Zone centroid'!$E$2:$E$169,MATCH($A57,'Zone centroid'!$C$2:$C$169,0)))^2)</f>
        <v>63362.040916811537</v>
      </c>
      <c r="AH57">
        <f>SQRT((INDEX('Station centroid'!$E$2:$E$51,MATCH(AH$1,'Station centroid'!$B$2:$B$51,0))-INDEX('Zone centroid'!$D$2:$D$169,MATCH($A57,'Zone centroid'!$C$2:$C$169,0)))^2+(INDEX('Station centroid'!$F$2:$F$51,MATCH(AH$1,'Station centroid'!$B$2:$B$51,0))-INDEX('Zone centroid'!$E$2:$E$169,MATCH($A57,'Zone centroid'!$C$2:$C$169,0)))^2)</f>
        <v>114219.41606998349</v>
      </c>
      <c r="AI57">
        <f>SQRT((INDEX('Station centroid'!$E$2:$E$51,MATCH(AI$1,'Station centroid'!$B$2:$B$51,0))-INDEX('Zone centroid'!$D$2:$D$169,MATCH($A57,'Zone centroid'!$C$2:$C$169,0)))^2+(INDEX('Station centroid'!$F$2:$F$51,MATCH(AI$1,'Station centroid'!$B$2:$B$51,0))-INDEX('Zone centroid'!$E$2:$E$169,MATCH($A57,'Zone centroid'!$C$2:$C$169,0)))^2)</f>
        <v>68095.917579855653</v>
      </c>
      <c r="AJ57">
        <f>SQRT((INDEX('Station centroid'!$E$2:$E$51,MATCH(AJ$1,'Station centroid'!$B$2:$B$51,0))-INDEX('Zone centroid'!$D$2:$D$169,MATCH($A57,'Zone centroid'!$C$2:$C$169,0)))^2+(INDEX('Station centroid'!$F$2:$F$51,MATCH(AJ$1,'Station centroid'!$B$2:$B$51,0))-INDEX('Zone centroid'!$E$2:$E$169,MATCH($A57,'Zone centroid'!$C$2:$C$169,0)))^2)</f>
        <v>65356.360567186544</v>
      </c>
      <c r="AK57">
        <f>SQRT((INDEX('Station centroid'!$E$2:$E$51,MATCH(AK$1,'Station centroid'!$B$2:$B$51,0))-INDEX('Zone centroid'!$D$2:$D$169,MATCH($A57,'Zone centroid'!$C$2:$C$169,0)))^2+(INDEX('Station centroid'!$F$2:$F$51,MATCH(AK$1,'Station centroid'!$B$2:$B$51,0))-INDEX('Zone centroid'!$E$2:$E$169,MATCH($A57,'Zone centroid'!$C$2:$C$169,0)))^2)</f>
        <v>67988.101970749223</v>
      </c>
      <c r="AL57">
        <f>SQRT((INDEX('Station centroid'!$E$2:$E$51,MATCH(AL$1,'Station centroid'!$B$2:$B$51,0))-INDEX('Zone centroid'!$D$2:$D$169,MATCH($A57,'Zone centroid'!$C$2:$C$169,0)))^2+(INDEX('Station centroid'!$F$2:$F$51,MATCH(AL$1,'Station centroid'!$B$2:$B$51,0))-INDEX('Zone centroid'!$E$2:$E$169,MATCH($A57,'Zone centroid'!$C$2:$C$169,0)))^2)</f>
        <v>30474.027227565428</v>
      </c>
      <c r="AM57">
        <f>SQRT((INDEX('Station centroid'!$E$2:$E$51,MATCH(AM$1,'Station centroid'!$B$2:$B$51,0))-INDEX('Zone centroid'!$D$2:$D$169,MATCH($A57,'Zone centroid'!$C$2:$C$169,0)))^2+(INDEX('Station centroid'!$F$2:$F$51,MATCH(AM$1,'Station centroid'!$B$2:$B$51,0))-INDEX('Zone centroid'!$E$2:$E$169,MATCH($A57,'Zone centroid'!$C$2:$C$169,0)))^2)</f>
        <v>85753.596496474172</v>
      </c>
      <c r="AN57">
        <f>SQRT((INDEX('Station centroid'!$E$2:$E$51,MATCH(AN$1,'Station centroid'!$B$2:$B$51,0))-INDEX('Zone centroid'!$D$2:$D$169,MATCH($A57,'Zone centroid'!$C$2:$C$169,0)))^2+(INDEX('Station centroid'!$F$2:$F$51,MATCH(AN$1,'Station centroid'!$B$2:$B$51,0))-INDEX('Zone centroid'!$E$2:$E$169,MATCH($A57,'Zone centroid'!$C$2:$C$169,0)))^2)</f>
        <v>50612.116674950441</v>
      </c>
      <c r="AO57">
        <f>SQRT((INDEX('Station centroid'!$E$2:$E$51,MATCH(AO$1,'Station centroid'!$B$2:$B$51,0))-INDEX('Zone centroid'!$D$2:$D$169,MATCH($A57,'Zone centroid'!$C$2:$C$169,0)))^2+(INDEX('Station centroid'!$F$2:$F$51,MATCH(AO$1,'Station centroid'!$B$2:$B$51,0))-INDEX('Zone centroid'!$E$2:$E$169,MATCH($A57,'Zone centroid'!$C$2:$C$169,0)))^2)</f>
        <v>48894.031025443204</v>
      </c>
      <c r="AP57">
        <f>SQRT((INDEX('Station centroid'!$E$2:$E$51,MATCH(AP$1,'Station centroid'!$B$2:$B$51,0))-INDEX('Zone centroid'!$D$2:$D$169,MATCH($A57,'Zone centroid'!$C$2:$C$169,0)))^2+(INDEX('Station centroid'!$F$2:$F$51,MATCH(AP$1,'Station centroid'!$B$2:$B$51,0))-INDEX('Zone centroid'!$E$2:$E$169,MATCH($A57,'Zone centroid'!$C$2:$C$169,0)))^2)</f>
        <v>53161.257988901074</v>
      </c>
      <c r="AQ57">
        <f>SQRT((INDEX('Station centroid'!$E$2:$E$51,MATCH(AQ$1,'Station centroid'!$B$2:$B$51,0))-INDEX('Zone centroid'!$D$2:$D$169,MATCH($A57,'Zone centroid'!$C$2:$C$169,0)))^2+(INDEX('Station centroid'!$F$2:$F$51,MATCH(AQ$1,'Station centroid'!$B$2:$B$51,0))-INDEX('Zone centroid'!$E$2:$E$169,MATCH($A57,'Zone centroid'!$C$2:$C$169,0)))^2)</f>
        <v>57200.411702750876</v>
      </c>
      <c r="AR57">
        <f>SQRT((INDEX('Station centroid'!$E$2:$E$51,MATCH(AR$1,'Station centroid'!$B$2:$B$51,0))-INDEX('Zone centroid'!$D$2:$D$169,MATCH($A57,'Zone centroid'!$C$2:$C$169,0)))^2+(INDEX('Station centroid'!$F$2:$F$51,MATCH(AR$1,'Station centroid'!$B$2:$B$51,0))-INDEX('Zone centroid'!$E$2:$E$169,MATCH($A57,'Zone centroid'!$C$2:$C$169,0)))^2)</f>
        <v>36938.499905139615</v>
      </c>
      <c r="AS57">
        <f>SQRT((INDEX('Station centroid'!$E$2:$E$51,MATCH(AS$1,'Station centroid'!$B$2:$B$51,0))-INDEX('Zone centroid'!$D$2:$D$169,MATCH($A57,'Zone centroid'!$C$2:$C$169,0)))^2+(INDEX('Station centroid'!$F$2:$F$51,MATCH(AS$1,'Station centroid'!$B$2:$B$51,0))-INDEX('Zone centroid'!$E$2:$E$169,MATCH($A57,'Zone centroid'!$C$2:$C$169,0)))^2)</f>
        <v>125958.25442391183</v>
      </c>
      <c r="AT57">
        <f>SQRT((INDEX('Station centroid'!$E$2:$E$51,MATCH(AT$1,'Station centroid'!$B$2:$B$51,0))-INDEX('Zone centroid'!$D$2:$D$169,MATCH($A57,'Zone centroid'!$C$2:$C$169,0)))^2+(INDEX('Station centroid'!$F$2:$F$51,MATCH(AT$1,'Station centroid'!$B$2:$B$51,0))-INDEX('Zone centroid'!$E$2:$E$169,MATCH($A57,'Zone centroid'!$C$2:$C$169,0)))^2)</f>
        <v>107680.37738976446</v>
      </c>
      <c r="AU57">
        <f>SQRT((INDEX('Station centroid'!$E$2:$E$51,MATCH(AU$1,'Station centroid'!$B$2:$B$51,0))-INDEX('Zone centroid'!$D$2:$D$169,MATCH($A57,'Zone centroid'!$C$2:$C$169,0)))^2+(INDEX('Station centroid'!$F$2:$F$51,MATCH(AU$1,'Station centroid'!$B$2:$B$51,0))-INDEX('Zone centroid'!$E$2:$E$169,MATCH($A57,'Zone centroid'!$C$2:$C$169,0)))^2)</f>
        <v>1075.5019732664505</v>
      </c>
      <c r="AV57">
        <f>SQRT((INDEX('Station centroid'!$E$2:$E$51,MATCH(AV$1,'Station centroid'!$B$2:$B$51,0))-INDEX('Zone centroid'!$D$2:$D$169,MATCH($A57,'Zone centroid'!$C$2:$C$169,0)))^2+(INDEX('Station centroid'!$F$2:$F$51,MATCH(AV$1,'Station centroid'!$B$2:$B$51,0))-INDEX('Zone centroid'!$E$2:$E$169,MATCH($A57,'Zone centroid'!$C$2:$C$169,0)))^2)</f>
        <v>9914.692779607436</v>
      </c>
      <c r="AW57">
        <f>SQRT((INDEX('Station centroid'!$E$2:$E$51,MATCH(AW$1,'Station centroid'!$B$2:$B$51,0))-INDEX('Zone centroid'!$D$2:$D$169,MATCH($A57,'Zone centroid'!$C$2:$C$169,0)))^2+(INDEX('Station centroid'!$F$2:$F$51,MATCH(AW$1,'Station centroid'!$B$2:$B$51,0))-INDEX('Zone centroid'!$E$2:$E$169,MATCH($A57,'Zone centroid'!$C$2:$C$169,0)))^2)</f>
        <v>17697.467116273991</v>
      </c>
      <c r="AX57">
        <f>SQRT((INDEX('Station centroid'!$E$2:$E$51,MATCH(AX$1,'Station centroid'!$B$2:$B$51,0))-INDEX('Zone centroid'!$D$2:$D$169,MATCH($A57,'Zone centroid'!$C$2:$C$169,0)))^2+(INDEX('Station centroid'!$F$2:$F$51,MATCH(AX$1,'Station centroid'!$B$2:$B$51,0))-INDEX('Zone centroid'!$E$2:$E$169,MATCH($A57,'Zone centroid'!$C$2:$C$169,0)))^2)</f>
        <v>33758.32582201466</v>
      </c>
      <c r="AY57">
        <f>SQRT((INDEX('Station centroid'!$E$2:$E$51,MATCH(AY$1,'Station centroid'!$B$2:$B$51,0))-INDEX('Zone centroid'!$D$2:$D$169,MATCH($A57,'Zone centroid'!$C$2:$C$169,0)))^2+(INDEX('Station centroid'!$F$2:$F$51,MATCH(AY$1,'Station centroid'!$B$2:$B$51,0))-INDEX('Zone centroid'!$E$2:$E$169,MATCH($A57,'Zone centroid'!$C$2:$C$169,0)))^2)</f>
        <v>646963.43961618107</v>
      </c>
    </row>
    <row r="58" spans="1:51" x14ac:dyDescent="0.3">
      <c r="A58">
        <v>609</v>
      </c>
      <c r="B58">
        <f>SQRT((INDEX('Station centroid'!$E$2:$E$51,MATCH(B$1,'Station centroid'!$B$2:$B$51,0))-INDEX('Zone centroid'!$D$2:$D$169,MATCH($A58,'Zone centroid'!$C$2:$C$169,0)))^2+(INDEX('Station centroid'!$F$2:$F$51,MATCH(B$1,'Station centroid'!$B$2:$B$51,0))-INDEX('Zone centroid'!$E$2:$E$169,MATCH($A58,'Zone centroid'!$C$2:$C$169,0)))^2)</f>
        <v>60584.267976038922</v>
      </c>
      <c r="C58">
        <f>SQRT((INDEX('Station centroid'!$E$2:$E$51,MATCH(C$1,'Station centroid'!$B$2:$B$51,0))-INDEX('Zone centroid'!$D$2:$D$169,MATCH($A58,'Zone centroid'!$C$2:$C$169,0)))^2+(INDEX('Station centroid'!$F$2:$F$51,MATCH(C$1,'Station centroid'!$B$2:$B$51,0))-INDEX('Zone centroid'!$E$2:$E$169,MATCH($A58,'Zone centroid'!$C$2:$C$169,0)))^2)</f>
        <v>90419.478674869591</v>
      </c>
      <c r="D58">
        <f>SQRT((INDEX('Station centroid'!$E$2:$E$51,MATCH(D$1,'Station centroid'!$B$2:$B$51,0))-INDEX('Zone centroid'!$D$2:$D$169,MATCH($A58,'Zone centroid'!$C$2:$C$169,0)))^2+(INDEX('Station centroid'!$F$2:$F$51,MATCH(D$1,'Station centroid'!$B$2:$B$51,0))-INDEX('Zone centroid'!$E$2:$E$169,MATCH($A58,'Zone centroid'!$C$2:$C$169,0)))^2)</f>
        <v>139768.99916634767</v>
      </c>
      <c r="E58">
        <f>SQRT((INDEX('Station centroid'!$E$2:$E$51,MATCH(E$1,'Station centroid'!$B$2:$B$51,0))-INDEX('Zone centroid'!$D$2:$D$169,MATCH($A58,'Zone centroid'!$C$2:$C$169,0)))^2+(INDEX('Station centroid'!$F$2:$F$51,MATCH(E$1,'Station centroid'!$B$2:$B$51,0))-INDEX('Zone centroid'!$E$2:$E$169,MATCH($A58,'Zone centroid'!$C$2:$C$169,0)))^2)</f>
        <v>69524.250142374061</v>
      </c>
      <c r="F58">
        <f>SQRT((INDEX('Station centroid'!$E$2:$E$51,MATCH(F$1,'Station centroid'!$B$2:$B$51,0))-INDEX('Zone centroid'!$D$2:$D$169,MATCH($A58,'Zone centroid'!$C$2:$C$169,0)))^2+(INDEX('Station centroid'!$F$2:$F$51,MATCH(F$1,'Station centroid'!$B$2:$B$51,0))-INDEX('Zone centroid'!$E$2:$E$169,MATCH($A58,'Zone centroid'!$C$2:$C$169,0)))^2)</f>
        <v>61950.765078436314</v>
      </c>
      <c r="G58">
        <f>SQRT((INDEX('Station centroid'!$E$2:$E$51,MATCH(G$1,'Station centroid'!$B$2:$B$51,0))-INDEX('Zone centroid'!$D$2:$D$169,MATCH($A58,'Zone centroid'!$C$2:$C$169,0)))^2+(INDEX('Station centroid'!$F$2:$F$51,MATCH(G$1,'Station centroid'!$B$2:$B$51,0))-INDEX('Zone centroid'!$E$2:$E$169,MATCH($A58,'Zone centroid'!$C$2:$C$169,0)))^2)</f>
        <v>647607.05235968519</v>
      </c>
      <c r="H58">
        <f>SQRT((INDEX('Station centroid'!$E$2:$E$51,MATCH(H$1,'Station centroid'!$B$2:$B$51,0))-INDEX('Zone centroid'!$D$2:$D$169,MATCH($A58,'Zone centroid'!$C$2:$C$169,0)))^2+(INDEX('Station centroid'!$F$2:$F$51,MATCH(H$1,'Station centroid'!$B$2:$B$51,0))-INDEX('Zone centroid'!$E$2:$E$169,MATCH($A58,'Zone centroid'!$C$2:$C$169,0)))^2)</f>
        <v>39878.240580110876</v>
      </c>
      <c r="I58">
        <f>SQRT((INDEX('Station centroid'!$E$2:$E$51,MATCH(I$1,'Station centroid'!$B$2:$B$51,0))-INDEX('Zone centroid'!$D$2:$D$169,MATCH($A58,'Zone centroid'!$C$2:$C$169,0)))^2+(INDEX('Station centroid'!$F$2:$F$51,MATCH(I$1,'Station centroid'!$B$2:$B$51,0))-INDEX('Zone centroid'!$E$2:$E$169,MATCH($A58,'Zone centroid'!$C$2:$C$169,0)))^2)</f>
        <v>41194.868202892671</v>
      </c>
      <c r="J58">
        <f>SQRT((INDEX('Station centroid'!$E$2:$E$51,MATCH(J$1,'Station centroid'!$B$2:$B$51,0))-INDEX('Zone centroid'!$D$2:$D$169,MATCH($A58,'Zone centroid'!$C$2:$C$169,0)))^2+(INDEX('Station centroid'!$F$2:$F$51,MATCH(J$1,'Station centroid'!$B$2:$B$51,0))-INDEX('Zone centroid'!$E$2:$E$169,MATCH($A58,'Zone centroid'!$C$2:$C$169,0)))^2)</f>
        <v>647607.05235968519</v>
      </c>
      <c r="K58">
        <f>SQRT((INDEX('Station centroid'!$E$2:$E$51,MATCH(K$1,'Station centroid'!$B$2:$B$51,0))-INDEX('Zone centroid'!$D$2:$D$169,MATCH($A58,'Zone centroid'!$C$2:$C$169,0)))^2+(INDEX('Station centroid'!$F$2:$F$51,MATCH(K$1,'Station centroid'!$B$2:$B$51,0))-INDEX('Zone centroid'!$E$2:$E$169,MATCH($A58,'Zone centroid'!$C$2:$C$169,0)))^2)</f>
        <v>88435.042270152728</v>
      </c>
      <c r="L58">
        <f>SQRT((INDEX('Station centroid'!$E$2:$E$51,MATCH(L$1,'Station centroid'!$B$2:$B$51,0))-INDEX('Zone centroid'!$D$2:$D$169,MATCH($A58,'Zone centroid'!$C$2:$C$169,0)))^2+(INDEX('Station centroid'!$F$2:$F$51,MATCH(L$1,'Station centroid'!$B$2:$B$51,0))-INDEX('Zone centroid'!$E$2:$E$169,MATCH($A58,'Zone centroid'!$C$2:$C$169,0)))^2)</f>
        <v>47056.897325960606</v>
      </c>
      <c r="M58">
        <f>SQRT((INDEX('Station centroid'!$E$2:$E$51,MATCH(M$1,'Station centroid'!$B$2:$B$51,0))-INDEX('Zone centroid'!$D$2:$D$169,MATCH($A58,'Zone centroid'!$C$2:$C$169,0)))^2+(INDEX('Station centroid'!$F$2:$F$51,MATCH(M$1,'Station centroid'!$B$2:$B$51,0))-INDEX('Zone centroid'!$E$2:$E$169,MATCH($A58,'Zone centroid'!$C$2:$C$169,0)))^2)</f>
        <v>50318.587689340027</v>
      </c>
      <c r="N58">
        <f>SQRT((INDEX('Station centroid'!$E$2:$E$51,MATCH(N$1,'Station centroid'!$B$2:$B$51,0))-INDEX('Zone centroid'!$D$2:$D$169,MATCH($A58,'Zone centroid'!$C$2:$C$169,0)))^2+(INDEX('Station centroid'!$F$2:$F$51,MATCH(N$1,'Station centroid'!$B$2:$B$51,0))-INDEX('Zone centroid'!$E$2:$E$169,MATCH($A58,'Zone centroid'!$C$2:$C$169,0)))^2)</f>
        <v>68055.826330388503</v>
      </c>
      <c r="O58">
        <f>SQRT((INDEX('Station centroid'!$E$2:$E$51,MATCH(O$1,'Station centroid'!$B$2:$B$51,0))-INDEX('Zone centroid'!$D$2:$D$169,MATCH($A58,'Zone centroid'!$C$2:$C$169,0)))^2+(INDEX('Station centroid'!$F$2:$F$51,MATCH(O$1,'Station centroid'!$B$2:$B$51,0))-INDEX('Zone centroid'!$E$2:$E$169,MATCH($A58,'Zone centroid'!$C$2:$C$169,0)))^2)</f>
        <v>91744.769634094118</v>
      </c>
      <c r="P58">
        <f>SQRT((INDEX('Station centroid'!$E$2:$E$51,MATCH(P$1,'Station centroid'!$B$2:$B$51,0))-INDEX('Zone centroid'!$D$2:$D$169,MATCH($A58,'Zone centroid'!$C$2:$C$169,0)))^2+(INDEX('Station centroid'!$F$2:$F$51,MATCH(P$1,'Station centroid'!$B$2:$B$51,0))-INDEX('Zone centroid'!$E$2:$E$169,MATCH($A58,'Zone centroid'!$C$2:$C$169,0)))^2)</f>
        <v>94063.472621864217</v>
      </c>
      <c r="Q58">
        <f>SQRT((INDEX('Station centroid'!$E$2:$E$51,MATCH(Q$1,'Station centroid'!$B$2:$B$51,0))-INDEX('Zone centroid'!$D$2:$D$169,MATCH($A58,'Zone centroid'!$C$2:$C$169,0)))^2+(INDEX('Station centroid'!$F$2:$F$51,MATCH(Q$1,'Station centroid'!$B$2:$B$51,0))-INDEX('Zone centroid'!$E$2:$E$169,MATCH($A58,'Zone centroid'!$C$2:$C$169,0)))^2)</f>
        <v>78827.616465325817</v>
      </c>
      <c r="R58">
        <f>SQRT((INDEX('Station centroid'!$E$2:$E$51,MATCH(R$1,'Station centroid'!$B$2:$B$51,0))-INDEX('Zone centroid'!$D$2:$D$169,MATCH($A58,'Zone centroid'!$C$2:$C$169,0)))^2+(INDEX('Station centroid'!$F$2:$F$51,MATCH(R$1,'Station centroid'!$B$2:$B$51,0))-INDEX('Zone centroid'!$E$2:$E$169,MATCH($A58,'Zone centroid'!$C$2:$C$169,0)))^2)</f>
        <v>76216.880524829248</v>
      </c>
      <c r="S58">
        <f>SQRT((INDEX('Station centroid'!$E$2:$E$51,MATCH(S$1,'Station centroid'!$B$2:$B$51,0))-INDEX('Zone centroid'!$D$2:$D$169,MATCH($A58,'Zone centroid'!$C$2:$C$169,0)))^2+(INDEX('Station centroid'!$F$2:$F$51,MATCH(S$1,'Station centroid'!$B$2:$B$51,0))-INDEX('Zone centroid'!$E$2:$E$169,MATCH($A58,'Zone centroid'!$C$2:$C$169,0)))^2)</f>
        <v>72839.860648315414</v>
      </c>
      <c r="T58">
        <f>SQRT((INDEX('Station centroid'!$E$2:$E$51,MATCH(T$1,'Station centroid'!$B$2:$B$51,0))-INDEX('Zone centroid'!$D$2:$D$169,MATCH($A58,'Zone centroid'!$C$2:$C$169,0)))^2+(INDEX('Station centroid'!$F$2:$F$51,MATCH(T$1,'Station centroid'!$B$2:$B$51,0))-INDEX('Zone centroid'!$E$2:$E$169,MATCH($A58,'Zone centroid'!$C$2:$C$169,0)))^2)</f>
        <v>66159.3372659944</v>
      </c>
      <c r="U58">
        <f>SQRT((INDEX('Station centroid'!$E$2:$E$51,MATCH(U$1,'Station centroid'!$B$2:$B$51,0))-INDEX('Zone centroid'!$D$2:$D$169,MATCH($A58,'Zone centroid'!$C$2:$C$169,0)))^2+(INDEX('Station centroid'!$F$2:$F$51,MATCH(U$1,'Station centroid'!$B$2:$B$51,0))-INDEX('Zone centroid'!$E$2:$E$169,MATCH($A58,'Zone centroid'!$C$2:$C$169,0)))^2)</f>
        <v>65104.667576191459</v>
      </c>
      <c r="V58">
        <f>SQRT((INDEX('Station centroid'!$E$2:$E$51,MATCH(V$1,'Station centroid'!$B$2:$B$51,0))-INDEX('Zone centroid'!$D$2:$D$169,MATCH($A58,'Zone centroid'!$C$2:$C$169,0)))^2+(INDEX('Station centroid'!$F$2:$F$51,MATCH(V$1,'Station centroid'!$B$2:$B$51,0))-INDEX('Zone centroid'!$E$2:$E$169,MATCH($A58,'Zone centroid'!$C$2:$C$169,0)))^2)</f>
        <v>62059.701645925634</v>
      </c>
      <c r="W58">
        <f>SQRT((INDEX('Station centroid'!$E$2:$E$51,MATCH(W$1,'Station centroid'!$B$2:$B$51,0))-INDEX('Zone centroid'!$D$2:$D$169,MATCH($A58,'Zone centroid'!$C$2:$C$169,0)))^2+(INDEX('Station centroid'!$F$2:$F$51,MATCH(W$1,'Station centroid'!$B$2:$B$51,0))-INDEX('Zone centroid'!$E$2:$E$169,MATCH($A58,'Zone centroid'!$C$2:$C$169,0)))^2)</f>
        <v>75410.437352133216</v>
      </c>
      <c r="X58">
        <f>SQRT((INDEX('Station centroid'!$E$2:$E$51,MATCH(X$1,'Station centroid'!$B$2:$B$51,0))-INDEX('Zone centroid'!$D$2:$D$169,MATCH($A58,'Zone centroid'!$C$2:$C$169,0)))^2+(INDEX('Station centroid'!$F$2:$F$51,MATCH(X$1,'Station centroid'!$B$2:$B$51,0))-INDEX('Zone centroid'!$E$2:$E$169,MATCH($A58,'Zone centroid'!$C$2:$C$169,0)))^2)</f>
        <v>59365.343535791108</v>
      </c>
      <c r="Y58">
        <f>SQRT((INDEX('Station centroid'!$E$2:$E$51,MATCH(Y$1,'Station centroid'!$B$2:$B$51,0))-INDEX('Zone centroid'!$D$2:$D$169,MATCH($A58,'Zone centroid'!$C$2:$C$169,0)))^2+(INDEX('Station centroid'!$F$2:$F$51,MATCH(Y$1,'Station centroid'!$B$2:$B$51,0))-INDEX('Zone centroid'!$E$2:$E$169,MATCH($A58,'Zone centroid'!$C$2:$C$169,0)))^2)</f>
        <v>57439.476980296451</v>
      </c>
      <c r="Z58">
        <f>SQRT((INDEX('Station centroid'!$E$2:$E$51,MATCH(Z$1,'Station centroid'!$B$2:$B$51,0))-INDEX('Zone centroid'!$D$2:$D$169,MATCH($A58,'Zone centroid'!$C$2:$C$169,0)))^2+(INDEX('Station centroid'!$F$2:$F$51,MATCH(Z$1,'Station centroid'!$B$2:$B$51,0))-INDEX('Zone centroid'!$E$2:$E$169,MATCH($A58,'Zone centroid'!$C$2:$C$169,0)))^2)</f>
        <v>34003.164338192088</v>
      </c>
      <c r="AA58">
        <f>SQRT((INDEX('Station centroid'!$E$2:$E$51,MATCH(AA$1,'Station centroid'!$B$2:$B$51,0))-INDEX('Zone centroid'!$D$2:$D$169,MATCH($A58,'Zone centroid'!$C$2:$C$169,0)))^2+(INDEX('Station centroid'!$F$2:$F$51,MATCH(AA$1,'Station centroid'!$B$2:$B$51,0))-INDEX('Zone centroid'!$E$2:$E$169,MATCH($A58,'Zone centroid'!$C$2:$C$169,0)))^2)</f>
        <v>63412.938883915478</v>
      </c>
      <c r="AB58">
        <f>SQRT((INDEX('Station centroid'!$E$2:$E$51,MATCH(AB$1,'Station centroid'!$B$2:$B$51,0))-INDEX('Zone centroid'!$D$2:$D$169,MATCH($A58,'Zone centroid'!$C$2:$C$169,0)))^2+(INDEX('Station centroid'!$F$2:$F$51,MATCH(AB$1,'Station centroid'!$B$2:$B$51,0))-INDEX('Zone centroid'!$E$2:$E$169,MATCH($A58,'Zone centroid'!$C$2:$C$169,0)))^2)</f>
        <v>647607.05235968519</v>
      </c>
      <c r="AC58">
        <f>SQRT((INDEX('Station centroid'!$E$2:$E$51,MATCH(AC$1,'Station centroid'!$B$2:$B$51,0))-INDEX('Zone centroid'!$D$2:$D$169,MATCH($A58,'Zone centroid'!$C$2:$C$169,0)))^2+(INDEX('Station centroid'!$F$2:$F$51,MATCH(AC$1,'Station centroid'!$B$2:$B$51,0))-INDEX('Zone centroid'!$E$2:$E$169,MATCH($A58,'Zone centroid'!$C$2:$C$169,0)))^2)</f>
        <v>49330.403204360686</v>
      </c>
      <c r="AD58">
        <f>SQRT((INDEX('Station centroid'!$E$2:$E$51,MATCH(AD$1,'Station centroid'!$B$2:$B$51,0))-INDEX('Zone centroid'!$D$2:$D$169,MATCH($A58,'Zone centroid'!$C$2:$C$169,0)))^2+(INDEX('Station centroid'!$F$2:$F$51,MATCH(AD$1,'Station centroid'!$B$2:$B$51,0))-INDEX('Zone centroid'!$E$2:$E$169,MATCH($A58,'Zone centroid'!$C$2:$C$169,0)))^2)</f>
        <v>136129.90547679999</v>
      </c>
      <c r="AE58">
        <f>SQRT((INDEX('Station centroid'!$E$2:$E$51,MATCH(AE$1,'Station centroid'!$B$2:$B$51,0))-INDEX('Zone centroid'!$D$2:$D$169,MATCH($A58,'Zone centroid'!$C$2:$C$169,0)))^2+(INDEX('Station centroid'!$F$2:$F$51,MATCH(AE$1,'Station centroid'!$B$2:$B$51,0))-INDEX('Zone centroid'!$E$2:$E$169,MATCH($A58,'Zone centroid'!$C$2:$C$169,0)))^2)</f>
        <v>86531.445051584597</v>
      </c>
      <c r="AF58">
        <f>SQRT((INDEX('Station centroid'!$E$2:$E$51,MATCH(AF$1,'Station centroid'!$B$2:$B$51,0))-INDEX('Zone centroid'!$D$2:$D$169,MATCH($A58,'Zone centroid'!$C$2:$C$169,0)))^2+(INDEX('Station centroid'!$F$2:$F$51,MATCH(AF$1,'Station centroid'!$B$2:$B$51,0))-INDEX('Zone centroid'!$E$2:$E$169,MATCH($A58,'Zone centroid'!$C$2:$C$169,0)))^2)</f>
        <v>84015.761073211121</v>
      </c>
      <c r="AG58">
        <f>SQRT((INDEX('Station centroid'!$E$2:$E$51,MATCH(AG$1,'Station centroid'!$B$2:$B$51,0))-INDEX('Zone centroid'!$D$2:$D$169,MATCH($A58,'Zone centroid'!$C$2:$C$169,0)))^2+(INDEX('Station centroid'!$F$2:$F$51,MATCH(AG$1,'Station centroid'!$B$2:$B$51,0))-INDEX('Zone centroid'!$E$2:$E$169,MATCH($A58,'Zone centroid'!$C$2:$C$169,0)))^2)</f>
        <v>62098.233564600683</v>
      </c>
      <c r="AH58">
        <f>SQRT((INDEX('Station centroid'!$E$2:$E$51,MATCH(AH$1,'Station centroid'!$B$2:$B$51,0))-INDEX('Zone centroid'!$D$2:$D$169,MATCH($A58,'Zone centroid'!$C$2:$C$169,0)))^2+(INDEX('Station centroid'!$F$2:$F$51,MATCH(AH$1,'Station centroid'!$B$2:$B$51,0))-INDEX('Zone centroid'!$E$2:$E$169,MATCH($A58,'Zone centroid'!$C$2:$C$169,0)))^2)</f>
        <v>111173.93995936279</v>
      </c>
      <c r="AI58">
        <f>SQRT((INDEX('Station centroid'!$E$2:$E$51,MATCH(AI$1,'Station centroid'!$B$2:$B$51,0))-INDEX('Zone centroid'!$D$2:$D$169,MATCH($A58,'Zone centroid'!$C$2:$C$169,0)))^2+(INDEX('Station centroid'!$F$2:$F$51,MATCH(AI$1,'Station centroid'!$B$2:$B$51,0))-INDEX('Zone centroid'!$E$2:$E$169,MATCH($A58,'Zone centroid'!$C$2:$C$169,0)))^2)</f>
        <v>65979.134933268826</v>
      </c>
      <c r="AJ58">
        <f>SQRT((INDEX('Station centroid'!$E$2:$E$51,MATCH(AJ$1,'Station centroid'!$B$2:$B$51,0))-INDEX('Zone centroid'!$D$2:$D$169,MATCH($A58,'Zone centroid'!$C$2:$C$169,0)))^2+(INDEX('Station centroid'!$F$2:$F$51,MATCH(AJ$1,'Station centroid'!$B$2:$B$51,0))-INDEX('Zone centroid'!$E$2:$E$169,MATCH($A58,'Zone centroid'!$C$2:$C$169,0)))^2)</f>
        <v>63746.01698779381</v>
      </c>
      <c r="AK58">
        <f>SQRT((INDEX('Station centroid'!$E$2:$E$51,MATCH(AK$1,'Station centroid'!$B$2:$B$51,0))-INDEX('Zone centroid'!$D$2:$D$169,MATCH($A58,'Zone centroid'!$C$2:$C$169,0)))^2+(INDEX('Station centroid'!$F$2:$F$51,MATCH(AK$1,'Station centroid'!$B$2:$B$51,0))-INDEX('Zone centroid'!$E$2:$E$169,MATCH($A58,'Zone centroid'!$C$2:$C$169,0)))^2)</f>
        <v>65378.856702033234</v>
      </c>
      <c r="AL58">
        <f>SQRT((INDEX('Station centroid'!$E$2:$E$51,MATCH(AL$1,'Station centroid'!$B$2:$B$51,0))-INDEX('Zone centroid'!$D$2:$D$169,MATCH($A58,'Zone centroid'!$C$2:$C$169,0)))^2+(INDEX('Station centroid'!$F$2:$F$51,MATCH(AL$1,'Station centroid'!$B$2:$B$51,0))-INDEX('Zone centroid'!$E$2:$E$169,MATCH($A58,'Zone centroid'!$C$2:$C$169,0)))^2)</f>
        <v>30062.051980967612</v>
      </c>
      <c r="AM58">
        <f>SQRT((INDEX('Station centroid'!$E$2:$E$51,MATCH(AM$1,'Station centroid'!$B$2:$B$51,0))-INDEX('Zone centroid'!$D$2:$D$169,MATCH($A58,'Zone centroid'!$C$2:$C$169,0)))^2+(INDEX('Station centroid'!$F$2:$F$51,MATCH(AM$1,'Station centroid'!$B$2:$B$51,0))-INDEX('Zone centroid'!$E$2:$E$169,MATCH($A58,'Zone centroid'!$C$2:$C$169,0)))^2)</f>
        <v>82921.437600056757</v>
      </c>
      <c r="AN58">
        <f>SQRT((INDEX('Station centroid'!$E$2:$E$51,MATCH(AN$1,'Station centroid'!$B$2:$B$51,0))-INDEX('Zone centroid'!$D$2:$D$169,MATCH($A58,'Zone centroid'!$C$2:$C$169,0)))^2+(INDEX('Station centroid'!$F$2:$F$51,MATCH(AN$1,'Station centroid'!$B$2:$B$51,0))-INDEX('Zone centroid'!$E$2:$E$169,MATCH($A58,'Zone centroid'!$C$2:$C$169,0)))^2)</f>
        <v>46968.481126376617</v>
      </c>
      <c r="AO58">
        <f>SQRT((INDEX('Station centroid'!$E$2:$E$51,MATCH(AO$1,'Station centroid'!$B$2:$B$51,0))-INDEX('Zone centroid'!$D$2:$D$169,MATCH($A58,'Zone centroid'!$C$2:$C$169,0)))^2+(INDEX('Station centroid'!$F$2:$F$51,MATCH(AO$1,'Station centroid'!$B$2:$B$51,0))-INDEX('Zone centroid'!$E$2:$E$169,MATCH($A58,'Zone centroid'!$C$2:$C$169,0)))^2)</f>
        <v>45189.164356480447</v>
      </c>
      <c r="AP58">
        <f>SQRT((INDEX('Station centroid'!$E$2:$E$51,MATCH(AP$1,'Station centroid'!$B$2:$B$51,0))-INDEX('Zone centroid'!$D$2:$D$169,MATCH($A58,'Zone centroid'!$C$2:$C$169,0)))^2+(INDEX('Station centroid'!$F$2:$F$51,MATCH(AP$1,'Station centroid'!$B$2:$B$51,0))-INDEX('Zone centroid'!$E$2:$E$169,MATCH($A58,'Zone centroid'!$C$2:$C$169,0)))^2)</f>
        <v>49774.164401449256</v>
      </c>
      <c r="AQ58">
        <f>SQRT((INDEX('Station centroid'!$E$2:$E$51,MATCH(AQ$1,'Station centroid'!$B$2:$B$51,0))-INDEX('Zone centroid'!$D$2:$D$169,MATCH($A58,'Zone centroid'!$C$2:$C$169,0)))^2+(INDEX('Station centroid'!$F$2:$F$51,MATCH(AQ$1,'Station centroid'!$B$2:$B$51,0))-INDEX('Zone centroid'!$E$2:$E$169,MATCH($A58,'Zone centroid'!$C$2:$C$169,0)))^2)</f>
        <v>54935.541673530439</v>
      </c>
      <c r="AR58">
        <f>SQRT((INDEX('Station centroid'!$E$2:$E$51,MATCH(AR$1,'Station centroid'!$B$2:$B$51,0))-INDEX('Zone centroid'!$D$2:$D$169,MATCH($A58,'Zone centroid'!$C$2:$C$169,0)))^2+(INDEX('Station centroid'!$F$2:$F$51,MATCH(AR$1,'Station centroid'!$B$2:$B$51,0))-INDEX('Zone centroid'!$E$2:$E$169,MATCH($A58,'Zone centroid'!$C$2:$C$169,0)))^2)</f>
        <v>33968.753141703615</v>
      </c>
      <c r="AS58">
        <f>SQRT((INDEX('Station centroid'!$E$2:$E$51,MATCH(AS$1,'Station centroid'!$B$2:$B$51,0))-INDEX('Zone centroid'!$D$2:$D$169,MATCH($A58,'Zone centroid'!$C$2:$C$169,0)))^2+(INDEX('Station centroid'!$F$2:$F$51,MATCH(AS$1,'Station centroid'!$B$2:$B$51,0))-INDEX('Zone centroid'!$E$2:$E$169,MATCH($A58,'Zone centroid'!$C$2:$C$169,0)))^2)</f>
        <v>123097.72065712225</v>
      </c>
      <c r="AT58">
        <f>SQRT((INDEX('Station centroid'!$E$2:$E$51,MATCH(AT$1,'Station centroid'!$B$2:$B$51,0))-INDEX('Zone centroid'!$D$2:$D$169,MATCH($A58,'Zone centroid'!$C$2:$C$169,0)))^2+(INDEX('Station centroid'!$F$2:$F$51,MATCH(AT$1,'Station centroid'!$B$2:$B$51,0))-INDEX('Zone centroid'!$E$2:$E$169,MATCH($A58,'Zone centroid'!$C$2:$C$169,0)))^2)</f>
        <v>104407.43665171604</v>
      </c>
      <c r="AU58">
        <f>SQRT((INDEX('Station centroid'!$E$2:$E$51,MATCH(AU$1,'Station centroid'!$B$2:$B$51,0))-INDEX('Zone centroid'!$D$2:$D$169,MATCH($A58,'Zone centroid'!$C$2:$C$169,0)))^2+(INDEX('Station centroid'!$F$2:$F$51,MATCH(AU$1,'Station centroid'!$B$2:$B$51,0))-INDEX('Zone centroid'!$E$2:$E$169,MATCH($A58,'Zone centroid'!$C$2:$C$169,0)))^2)</f>
        <v>2679.3954681046844</v>
      </c>
      <c r="AV58">
        <f>SQRT((INDEX('Station centroid'!$E$2:$E$51,MATCH(AV$1,'Station centroid'!$B$2:$B$51,0))-INDEX('Zone centroid'!$D$2:$D$169,MATCH($A58,'Zone centroid'!$C$2:$C$169,0)))^2+(INDEX('Station centroid'!$F$2:$F$51,MATCH(AV$1,'Station centroid'!$B$2:$B$51,0))-INDEX('Zone centroid'!$E$2:$E$169,MATCH($A58,'Zone centroid'!$C$2:$C$169,0)))^2)</f>
        <v>7579.2516565951082</v>
      </c>
      <c r="AW58">
        <f>SQRT((INDEX('Station centroid'!$E$2:$E$51,MATCH(AW$1,'Station centroid'!$B$2:$B$51,0))-INDEX('Zone centroid'!$D$2:$D$169,MATCH($A58,'Zone centroid'!$C$2:$C$169,0)))^2+(INDEX('Station centroid'!$F$2:$F$51,MATCH(AW$1,'Station centroid'!$B$2:$B$51,0))-INDEX('Zone centroid'!$E$2:$E$169,MATCH($A58,'Zone centroid'!$C$2:$C$169,0)))^2)</f>
        <v>15235.252280536723</v>
      </c>
      <c r="AX58">
        <f>SQRT((INDEX('Station centroid'!$E$2:$E$51,MATCH(AX$1,'Station centroid'!$B$2:$B$51,0))-INDEX('Zone centroid'!$D$2:$D$169,MATCH($A58,'Zone centroid'!$C$2:$C$169,0)))^2+(INDEX('Station centroid'!$F$2:$F$51,MATCH(AX$1,'Station centroid'!$B$2:$B$51,0))-INDEX('Zone centroid'!$E$2:$E$169,MATCH($A58,'Zone centroid'!$C$2:$C$169,0)))^2)</f>
        <v>31310.158581605774</v>
      </c>
      <c r="AY58">
        <f>SQRT((INDEX('Station centroid'!$E$2:$E$51,MATCH(AY$1,'Station centroid'!$B$2:$B$51,0))-INDEX('Zone centroid'!$D$2:$D$169,MATCH($A58,'Zone centroid'!$C$2:$C$169,0)))^2+(INDEX('Station centroid'!$F$2:$F$51,MATCH(AY$1,'Station centroid'!$B$2:$B$51,0))-INDEX('Zone centroid'!$E$2:$E$169,MATCH($A58,'Zone centroid'!$C$2:$C$169,0)))^2)</f>
        <v>647607.05235968519</v>
      </c>
    </row>
    <row r="59" spans="1:51" x14ac:dyDescent="0.3">
      <c r="A59">
        <v>610</v>
      </c>
      <c r="B59">
        <f>SQRT((INDEX('Station centroid'!$E$2:$E$51,MATCH(B$1,'Station centroid'!$B$2:$B$51,0))-INDEX('Zone centroid'!$D$2:$D$169,MATCH($A59,'Zone centroid'!$C$2:$C$169,0)))^2+(INDEX('Station centroid'!$F$2:$F$51,MATCH(B$1,'Station centroid'!$B$2:$B$51,0))-INDEX('Zone centroid'!$E$2:$E$169,MATCH($A59,'Zone centroid'!$C$2:$C$169,0)))^2)</f>
        <v>61046.22502655258</v>
      </c>
      <c r="C59">
        <f>SQRT((INDEX('Station centroid'!$E$2:$E$51,MATCH(C$1,'Station centroid'!$B$2:$B$51,0))-INDEX('Zone centroid'!$D$2:$D$169,MATCH($A59,'Zone centroid'!$C$2:$C$169,0)))^2+(INDEX('Station centroid'!$F$2:$F$51,MATCH(C$1,'Station centroid'!$B$2:$B$51,0))-INDEX('Zone centroid'!$E$2:$E$169,MATCH($A59,'Zone centroid'!$C$2:$C$169,0)))^2)</f>
        <v>89385.976503001846</v>
      </c>
      <c r="D59">
        <f>SQRT((INDEX('Station centroid'!$E$2:$E$51,MATCH(D$1,'Station centroid'!$B$2:$B$51,0))-INDEX('Zone centroid'!$D$2:$D$169,MATCH($A59,'Zone centroid'!$C$2:$C$169,0)))^2+(INDEX('Station centroid'!$F$2:$F$51,MATCH(D$1,'Station centroid'!$B$2:$B$51,0))-INDEX('Zone centroid'!$E$2:$E$169,MATCH($A59,'Zone centroid'!$C$2:$C$169,0)))^2)</f>
        <v>137870.29367656578</v>
      </c>
      <c r="E59">
        <f>SQRT((INDEX('Station centroid'!$E$2:$E$51,MATCH(E$1,'Station centroid'!$B$2:$B$51,0))-INDEX('Zone centroid'!$D$2:$D$169,MATCH($A59,'Zone centroid'!$C$2:$C$169,0)))^2+(INDEX('Station centroid'!$F$2:$F$51,MATCH(E$1,'Station centroid'!$B$2:$B$51,0))-INDEX('Zone centroid'!$E$2:$E$169,MATCH($A59,'Zone centroid'!$C$2:$C$169,0)))^2)</f>
        <v>70011.117947076098</v>
      </c>
      <c r="F59">
        <f>SQRT((INDEX('Station centroid'!$E$2:$E$51,MATCH(F$1,'Station centroid'!$B$2:$B$51,0))-INDEX('Zone centroid'!$D$2:$D$169,MATCH($A59,'Zone centroid'!$C$2:$C$169,0)))^2+(INDEX('Station centroid'!$F$2:$F$51,MATCH(F$1,'Station centroid'!$B$2:$B$51,0))-INDEX('Zone centroid'!$E$2:$E$169,MATCH($A59,'Zone centroid'!$C$2:$C$169,0)))^2)</f>
        <v>61445.814384411933</v>
      </c>
      <c r="G59">
        <f>SQRT((INDEX('Station centroid'!$E$2:$E$51,MATCH(G$1,'Station centroid'!$B$2:$B$51,0))-INDEX('Zone centroid'!$D$2:$D$169,MATCH($A59,'Zone centroid'!$C$2:$C$169,0)))^2+(INDEX('Station centroid'!$F$2:$F$51,MATCH(G$1,'Station centroid'!$B$2:$B$51,0))-INDEX('Zone centroid'!$E$2:$E$169,MATCH($A59,'Zone centroid'!$C$2:$C$169,0)))^2)</f>
        <v>646097.91558013868</v>
      </c>
      <c r="H59">
        <f>SQRT((INDEX('Station centroid'!$E$2:$E$51,MATCH(H$1,'Station centroid'!$B$2:$B$51,0))-INDEX('Zone centroid'!$D$2:$D$169,MATCH($A59,'Zone centroid'!$C$2:$C$169,0)))^2+(INDEX('Station centroid'!$F$2:$F$51,MATCH(H$1,'Station centroid'!$B$2:$B$51,0))-INDEX('Zone centroid'!$E$2:$E$169,MATCH($A59,'Zone centroid'!$C$2:$C$169,0)))^2)</f>
        <v>37972.943506201911</v>
      </c>
      <c r="I59">
        <f>SQRT((INDEX('Station centroid'!$E$2:$E$51,MATCH(I$1,'Station centroid'!$B$2:$B$51,0))-INDEX('Zone centroid'!$D$2:$D$169,MATCH($A59,'Zone centroid'!$C$2:$C$169,0)))^2+(INDEX('Station centroid'!$F$2:$F$51,MATCH(I$1,'Station centroid'!$B$2:$B$51,0))-INDEX('Zone centroid'!$E$2:$E$169,MATCH($A59,'Zone centroid'!$C$2:$C$169,0)))^2)</f>
        <v>40139.499480856735</v>
      </c>
      <c r="J59">
        <f>SQRT((INDEX('Station centroid'!$E$2:$E$51,MATCH(J$1,'Station centroid'!$B$2:$B$51,0))-INDEX('Zone centroid'!$D$2:$D$169,MATCH($A59,'Zone centroid'!$C$2:$C$169,0)))^2+(INDEX('Station centroid'!$F$2:$F$51,MATCH(J$1,'Station centroid'!$B$2:$B$51,0))-INDEX('Zone centroid'!$E$2:$E$169,MATCH($A59,'Zone centroid'!$C$2:$C$169,0)))^2)</f>
        <v>646097.91558013868</v>
      </c>
      <c r="K59">
        <f>SQRT((INDEX('Station centroid'!$E$2:$E$51,MATCH(K$1,'Station centroid'!$B$2:$B$51,0))-INDEX('Zone centroid'!$D$2:$D$169,MATCH($A59,'Zone centroid'!$C$2:$C$169,0)))^2+(INDEX('Station centroid'!$F$2:$F$51,MATCH(K$1,'Station centroid'!$B$2:$B$51,0))-INDEX('Zone centroid'!$E$2:$E$169,MATCH($A59,'Zone centroid'!$C$2:$C$169,0)))^2)</f>
        <v>88977.556798912497</v>
      </c>
      <c r="L59">
        <f>SQRT((INDEX('Station centroid'!$E$2:$E$51,MATCH(L$1,'Station centroid'!$B$2:$B$51,0))-INDEX('Zone centroid'!$D$2:$D$169,MATCH($A59,'Zone centroid'!$C$2:$C$169,0)))^2+(INDEX('Station centroid'!$F$2:$F$51,MATCH(L$1,'Station centroid'!$B$2:$B$51,0))-INDEX('Zone centroid'!$E$2:$E$169,MATCH($A59,'Zone centroid'!$C$2:$C$169,0)))^2)</f>
        <v>46855.65044971629</v>
      </c>
      <c r="M59">
        <f>SQRT((INDEX('Station centroid'!$E$2:$E$51,MATCH(M$1,'Station centroid'!$B$2:$B$51,0))-INDEX('Zone centroid'!$D$2:$D$169,MATCH($A59,'Zone centroid'!$C$2:$C$169,0)))^2+(INDEX('Station centroid'!$F$2:$F$51,MATCH(M$1,'Station centroid'!$B$2:$B$51,0))-INDEX('Zone centroid'!$E$2:$E$169,MATCH($A59,'Zone centroid'!$C$2:$C$169,0)))^2)</f>
        <v>50434.882848181602</v>
      </c>
      <c r="N59">
        <f>SQRT((INDEX('Station centroid'!$E$2:$E$51,MATCH(N$1,'Station centroid'!$B$2:$B$51,0))-INDEX('Zone centroid'!$D$2:$D$169,MATCH($A59,'Zone centroid'!$C$2:$C$169,0)))^2+(INDEX('Station centroid'!$F$2:$F$51,MATCH(N$1,'Station centroid'!$B$2:$B$51,0))-INDEX('Zone centroid'!$E$2:$E$169,MATCH($A59,'Zone centroid'!$C$2:$C$169,0)))^2)</f>
        <v>68547.796726897082</v>
      </c>
      <c r="O59">
        <f>SQRT((INDEX('Station centroid'!$E$2:$E$51,MATCH(O$1,'Station centroid'!$B$2:$B$51,0))-INDEX('Zone centroid'!$D$2:$D$169,MATCH($A59,'Zone centroid'!$C$2:$C$169,0)))^2+(INDEX('Station centroid'!$F$2:$F$51,MATCH(O$1,'Station centroid'!$B$2:$B$51,0))-INDEX('Zone centroid'!$E$2:$E$169,MATCH($A59,'Zone centroid'!$C$2:$C$169,0)))^2)</f>
        <v>91981.831741453163</v>
      </c>
      <c r="P59">
        <f>SQRT((INDEX('Station centroid'!$E$2:$E$51,MATCH(P$1,'Station centroid'!$B$2:$B$51,0))-INDEX('Zone centroid'!$D$2:$D$169,MATCH($A59,'Zone centroid'!$C$2:$C$169,0)))^2+(INDEX('Station centroid'!$F$2:$F$51,MATCH(P$1,'Station centroid'!$B$2:$B$51,0))-INDEX('Zone centroid'!$E$2:$E$169,MATCH($A59,'Zone centroid'!$C$2:$C$169,0)))^2)</f>
        <v>94307.842381766968</v>
      </c>
      <c r="Q59">
        <f>SQRT((INDEX('Station centroid'!$E$2:$E$51,MATCH(Q$1,'Station centroid'!$B$2:$B$51,0))-INDEX('Zone centroid'!$D$2:$D$169,MATCH($A59,'Zone centroid'!$C$2:$C$169,0)))^2+(INDEX('Station centroid'!$F$2:$F$51,MATCH(Q$1,'Station centroid'!$B$2:$B$51,0))-INDEX('Zone centroid'!$E$2:$E$169,MATCH($A59,'Zone centroid'!$C$2:$C$169,0)))^2)</f>
        <v>79206.51111938023</v>
      </c>
      <c r="R59">
        <f>SQRT((INDEX('Station centroid'!$E$2:$E$51,MATCH(R$1,'Station centroid'!$B$2:$B$51,0))-INDEX('Zone centroid'!$D$2:$D$169,MATCH($A59,'Zone centroid'!$C$2:$C$169,0)))^2+(INDEX('Station centroid'!$F$2:$F$51,MATCH(R$1,'Station centroid'!$B$2:$B$51,0))-INDEX('Zone centroid'!$E$2:$E$169,MATCH($A59,'Zone centroid'!$C$2:$C$169,0)))^2)</f>
        <v>76775.238400125454</v>
      </c>
      <c r="S59">
        <f>SQRT((INDEX('Station centroid'!$E$2:$E$51,MATCH(S$1,'Station centroid'!$B$2:$B$51,0))-INDEX('Zone centroid'!$D$2:$D$169,MATCH($A59,'Zone centroid'!$C$2:$C$169,0)))^2+(INDEX('Station centroid'!$F$2:$F$51,MATCH(S$1,'Station centroid'!$B$2:$B$51,0))-INDEX('Zone centroid'!$E$2:$E$169,MATCH($A59,'Zone centroid'!$C$2:$C$169,0)))^2)</f>
        <v>73349.964009984411</v>
      </c>
      <c r="T59">
        <f>SQRT((INDEX('Station centroid'!$E$2:$E$51,MATCH(T$1,'Station centroid'!$B$2:$B$51,0))-INDEX('Zone centroid'!$D$2:$D$169,MATCH($A59,'Zone centroid'!$C$2:$C$169,0)))^2+(INDEX('Station centroid'!$F$2:$F$51,MATCH(T$1,'Station centroid'!$B$2:$B$51,0))-INDEX('Zone centroid'!$E$2:$E$169,MATCH($A59,'Zone centroid'!$C$2:$C$169,0)))^2)</f>
        <v>66923.907085551982</v>
      </c>
      <c r="U59">
        <f>SQRT((INDEX('Station centroid'!$E$2:$E$51,MATCH(U$1,'Station centroid'!$B$2:$B$51,0))-INDEX('Zone centroid'!$D$2:$D$169,MATCH($A59,'Zone centroid'!$C$2:$C$169,0)))^2+(INDEX('Station centroid'!$F$2:$F$51,MATCH(U$1,'Station centroid'!$B$2:$B$51,0))-INDEX('Zone centroid'!$E$2:$E$169,MATCH($A59,'Zone centroid'!$C$2:$C$169,0)))^2)</f>
        <v>66161.060697712484</v>
      </c>
      <c r="V59">
        <f>SQRT((INDEX('Station centroid'!$E$2:$E$51,MATCH(V$1,'Station centroid'!$B$2:$B$51,0))-INDEX('Zone centroid'!$D$2:$D$169,MATCH($A59,'Zone centroid'!$C$2:$C$169,0)))^2+(INDEX('Station centroid'!$F$2:$F$51,MATCH(V$1,'Station centroid'!$B$2:$B$51,0))-INDEX('Zone centroid'!$E$2:$E$169,MATCH($A59,'Zone centroid'!$C$2:$C$169,0)))^2)</f>
        <v>63434.901794684803</v>
      </c>
      <c r="W59">
        <f>SQRT((INDEX('Station centroid'!$E$2:$E$51,MATCH(W$1,'Station centroid'!$B$2:$B$51,0))-INDEX('Zone centroid'!$D$2:$D$169,MATCH($A59,'Zone centroid'!$C$2:$C$169,0)))^2+(INDEX('Station centroid'!$F$2:$F$51,MATCH(W$1,'Station centroid'!$B$2:$B$51,0))-INDEX('Zone centroid'!$E$2:$E$169,MATCH($A59,'Zone centroid'!$C$2:$C$169,0)))^2)</f>
        <v>75809.495422671214</v>
      </c>
      <c r="X59">
        <f>SQRT((INDEX('Station centroid'!$E$2:$E$51,MATCH(X$1,'Station centroid'!$B$2:$B$51,0))-INDEX('Zone centroid'!$D$2:$D$169,MATCH($A59,'Zone centroid'!$C$2:$C$169,0)))^2+(INDEX('Station centroid'!$F$2:$F$51,MATCH(X$1,'Station centroid'!$B$2:$B$51,0))-INDEX('Zone centroid'!$E$2:$E$169,MATCH($A59,'Zone centroid'!$C$2:$C$169,0)))^2)</f>
        <v>60777.557940924991</v>
      </c>
      <c r="Y59">
        <f>SQRT((INDEX('Station centroid'!$E$2:$E$51,MATCH(Y$1,'Station centroid'!$B$2:$B$51,0))-INDEX('Zone centroid'!$D$2:$D$169,MATCH($A59,'Zone centroid'!$C$2:$C$169,0)))^2+(INDEX('Station centroid'!$F$2:$F$51,MATCH(Y$1,'Station centroid'!$B$2:$B$51,0))-INDEX('Zone centroid'!$E$2:$E$169,MATCH($A59,'Zone centroid'!$C$2:$C$169,0)))^2)</f>
        <v>58884.794534497669</v>
      </c>
      <c r="Z59">
        <f>SQRT((INDEX('Station centroid'!$E$2:$E$51,MATCH(Z$1,'Station centroid'!$B$2:$B$51,0))-INDEX('Zone centroid'!$D$2:$D$169,MATCH($A59,'Zone centroid'!$C$2:$C$169,0)))^2+(INDEX('Station centroid'!$F$2:$F$51,MATCH(Z$1,'Station centroid'!$B$2:$B$51,0))-INDEX('Zone centroid'!$E$2:$E$169,MATCH($A59,'Zone centroid'!$C$2:$C$169,0)))^2)</f>
        <v>32724.307502682139</v>
      </c>
      <c r="AA59">
        <f>SQRT((INDEX('Station centroid'!$E$2:$E$51,MATCH(AA$1,'Station centroid'!$B$2:$B$51,0))-INDEX('Zone centroid'!$D$2:$D$169,MATCH($A59,'Zone centroid'!$C$2:$C$169,0)))^2+(INDEX('Station centroid'!$F$2:$F$51,MATCH(AA$1,'Station centroid'!$B$2:$B$51,0))-INDEX('Zone centroid'!$E$2:$E$169,MATCH($A59,'Zone centroid'!$C$2:$C$169,0)))^2)</f>
        <v>61497.898348278526</v>
      </c>
      <c r="AB59">
        <f>SQRT((INDEX('Station centroid'!$E$2:$E$51,MATCH(AB$1,'Station centroid'!$B$2:$B$51,0))-INDEX('Zone centroid'!$D$2:$D$169,MATCH($A59,'Zone centroid'!$C$2:$C$169,0)))^2+(INDEX('Station centroid'!$F$2:$F$51,MATCH(AB$1,'Station centroid'!$B$2:$B$51,0))-INDEX('Zone centroid'!$E$2:$E$169,MATCH($A59,'Zone centroid'!$C$2:$C$169,0)))^2)</f>
        <v>646097.91558013868</v>
      </c>
      <c r="AC59">
        <f>SQRT((INDEX('Station centroid'!$E$2:$E$51,MATCH(AC$1,'Station centroid'!$B$2:$B$51,0))-INDEX('Zone centroid'!$D$2:$D$169,MATCH($A59,'Zone centroid'!$C$2:$C$169,0)))^2+(INDEX('Station centroid'!$F$2:$F$51,MATCH(AC$1,'Station centroid'!$B$2:$B$51,0))-INDEX('Zone centroid'!$E$2:$E$169,MATCH($A59,'Zone centroid'!$C$2:$C$169,0)))^2)</f>
        <v>47983.725018226738</v>
      </c>
      <c r="AD59">
        <f>SQRT((INDEX('Station centroid'!$E$2:$E$51,MATCH(AD$1,'Station centroid'!$B$2:$B$51,0))-INDEX('Zone centroid'!$D$2:$D$169,MATCH($A59,'Zone centroid'!$C$2:$C$169,0)))^2+(INDEX('Station centroid'!$F$2:$F$51,MATCH(AD$1,'Station centroid'!$B$2:$B$51,0))-INDEX('Zone centroid'!$E$2:$E$169,MATCH($A59,'Zone centroid'!$C$2:$C$169,0)))^2)</f>
        <v>134243.33035321531</v>
      </c>
      <c r="AE59">
        <f>SQRT((INDEX('Station centroid'!$E$2:$E$51,MATCH(AE$1,'Station centroid'!$B$2:$B$51,0))-INDEX('Zone centroid'!$D$2:$D$169,MATCH($A59,'Zone centroid'!$C$2:$C$169,0)))^2+(INDEX('Station centroid'!$F$2:$F$51,MATCH(AE$1,'Station centroid'!$B$2:$B$51,0))-INDEX('Zone centroid'!$E$2:$E$169,MATCH($A59,'Zone centroid'!$C$2:$C$169,0)))^2)</f>
        <v>86814.734867621431</v>
      </c>
      <c r="AF59">
        <f>SQRT((INDEX('Station centroid'!$E$2:$E$51,MATCH(AF$1,'Station centroid'!$B$2:$B$51,0))-INDEX('Zone centroid'!$D$2:$D$169,MATCH($A59,'Zone centroid'!$C$2:$C$169,0)))^2+(INDEX('Station centroid'!$F$2:$F$51,MATCH(AF$1,'Station centroid'!$B$2:$B$51,0))-INDEX('Zone centroid'!$E$2:$E$169,MATCH($A59,'Zone centroid'!$C$2:$C$169,0)))^2)</f>
        <v>84331.903373461799</v>
      </c>
      <c r="AG59">
        <f>SQRT((INDEX('Station centroid'!$E$2:$E$51,MATCH(AG$1,'Station centroid'!$B$2:$B$51,0))-INDEX('Zone centroid'!$D$2:$D$169,MATCH($A59,'Zone centroid'!$C$2:$C$169,0)))^2+(INDEX('Station centroid'!$F$2:$F$51,MATCH(AG$1,'Station centroid'!$B$2:$B$51,0))-INDEX('Zone centroid'!$E$2:$E$169,MATCH($A59,'Zone centroid'!$C$2:$C$169,0)))^2)</f>
        <v>63441.815015206645</v>
      </c>
      <c r="AH59">
        <f>SQRT((INDEX('Station centroid'!$E$2:$E$51,MATCH(AH$1,'Station centroid'!$B$2:$B$51,0))-INDEX('Zone centroid'!$D$2:$D$169,MATCH($A59,'Zone centroid'!$C$2:$C$169,0)))^2+(INDEX('Station centroid'!$F$2:$F$51,MATCH(AH$1,'Station centroid'!$B$2:$B$51,0))-INDEX('Zone centroid'!$E$2:$E$169,MATCH($A59,'Zone centroid'!$C$2:$C$169,0)))^2)</f>
        <v>109440.32904870124</v>
      </c>
      <c r="AI59">
        <f>SQRT((INDEX('Station centroid'!$E$2:$E$51,MATCH(AI$1,'Station centroid'!$B$2:$B$51,0))-INDEX('Zone centroid'!$D$2:$D$169,MATCH($A59,'Zone centroid'!$C$2:$C$169,0)))^2+(INDEX('Station centroid'!$F$2:$F$51,MATCH(AI$1,'Station centroid'!$B$2:$B$51,0))-INDEX('Zone centroid'!$E$2:$E$169,MATCH($A59,'Zone centroid'!$C$2:$C$169,0)))^2)</f>
        <v>66923.278169426922</v>
      </c>
      <c r="AJ59">
        <f>SQRT((INDEX('Station centroid'!$E$2:$E$51,MATCH(AJ$1,'Station centroid'!$B$2:$B$51,0))-INDEX('Zone centroid'!$D$2:$D$169,MATCH($A59,'Zone centroid'!$C$2:$C$169,0)))^2+(INDEX('Station centroid'!$F$2:$F$51,MATCH(AJ$1,'Station centroid'!$B$2:$B$51,0))-INDEX('Zone centroid'!$E$2:$E$169,MATCH($A59,'Zone centroid'!$C$2:$C$169,0)))^2)</f>
        <v>64943.073596251175</v>
      </c>
      <c r="AK59">
        <f>SQRT((INDEX('Station centroid'!$E$2:$E$51,MATCH(AK$1,'Station centroid'!$B$2:$B$51,0))-INDEX('Zone centroid'!$D$2:$D$169,MATCH($A59,'Zone centroid'!$C$2:$C$169,0)))^2+(INDEX('Station centroid'!$F$2:$F$51,MATCH(AK$1,'Station centroid'!$B$2:$B$51,0))-INDEX('Zone centroid'!$E$2:$E$169,MATCH($A59,'Zone centroid'!$C$2:$C$169,0)))^2)</f>
        <v>66022.235893409408</v>
      </c>
      <c r="AL59">
        <f>SQRT((INDEX('Station centroid'!$E$2:$E$51,MATCH(AL$1,'Station centroid'!$B$2:$B$51,0))-INDEX('Zone centroid'!$D$2:$D$169,MATCH($A59,'Zone centroid'!$C$2:$C$169,0)))^2+(INDEX('Station centroid'!$F$2:$F$51,MATCH(AL$1,'Station centroid'!$B$2:$B$51,0))-INDEX('Zone centroid'!$E$2:$E$169,MATCH($A59,'Zone centroid'!$C$2:$C$169,0)))^2)</f>
        <v>28336.368090960397</v>
      </c>
      <c r="AM59">
        <f>SQRT((INDEX('Station centroid'!$E$2:$E$51,MATCH(AM$1,'Station centroid'!$B$2:$B$51,0))-INDEX('Zone centroid'!$D$2:$D$169,MATCH($A59,'Zone centroid'!$C$2:$C$169,0)))^2+(INDEX('Station centroid'!$F$2:$F$51,MATCH(AM$1,'Station centroid'!$B$2:$B$51,0))-INDEX('Zone centroid'!$E$2:$E$169,MATCH($A59,'Zone centroid'!$C$2:$C$169,0)))^2)</f>
        <v>83389.746332628376</v>
      </c>
      <c r="AN59">
        <f>SQRT((INDEX('Station centroid'!$E$2:$E$51,MATCH(AN$1,'Station centroid'!$B$2:$B$51,0))-INDEX('Zone centroid'!$D$2:$D$169,MATCH($A59,'Zone centroid'!$C$2:$C$169,0)))^2+(INDEX('Station centroid'!$F$2:$F$51,MATCH(AN$1,'Station centroid'!$B$2:$B$51,0))-INDEX('Zone centroid'!$E$2:$E$169,MATCH($A59,'Zone centroid'!$C$2:$C$169,0)))^2)</f>
        <v>46527.731304661706</v>
      </c>
      <c r="AO59">
        <f>SQRT((INDEX('Station centroid'!$E$2:$E$51,MATCH(AO$1,'Station centroid'!$B$2:$B$51,0))-INDEX('Zone centroid'!$D$2:$D$169,MATCH($A59,'Zone centroid'!$C$2:$C$169,0)))^2+(INDEX('Station centroid'!$F$2:$F$51,MATCH(AO$1,'Station centroid'!$B$2:$B$51,0))-INDEX('Zone centroid'!$E$2:$E$169,MATCH($A59,'Zone centroid'!$C$2:$C$169,0)))^2)</f>
        <v>44583.041642949873</v>
      </c>
      <c r="AP59">
        <f>SQRT((INDEX('Station centroid'!$E$2:$E$51,MATCH(AP$1,'Station centroid'!$B$2:$B$51,0))-INDEX('Zone centroid'!$D$2:$D$169,MATCH($A59,'Zone centroid'!$C$2:$C$169,0)))^2+(INDEX('Station centroid'!$F$2:$F$51,MATCH(AP$1,'Station centroid'!$B$2:$B$51,0))-INDEX('Zone centroid'!$E$2:$E$169,MATCH($A59,'Zone centroid'!$C$2:$C$169,0)))^2)</f>
        <v>49740.516104705814</v>
      </c>
      <c r="AQ59">
        <f>SQRT((INDEX('Station centroid'!$E$2:$E$51,MATCH(AQ$1,'Station centroid'!$B$2:$B$51,0))-INDEX('Zone centroid'!$D$2:$D$169,MATCH($A59,'Zone centroid'!$C$2:$C$169,0)))^2+(INDEX('Station centroid'!$F$2:$F$51,MATCH(AQ$1,'Station centroid'!$B$2:$B$51,0))-INDEX('Zone centroid'!$E$2:$E$169,MATCH($A59,'Zone centroid'!$C$2:$C$169,0)))^2)</f>
        <v>53026.777476895571</v>
      </c>
      <c r="AR59">
        <f>SQRT((INDEX('Station centroid'!$E$2:$E$51,MATCH(AR$1,'Station centroid'!$B$2:$B$51,0))-INDEX('Zone centroid'!$D$2:$D$169,MATCH($A59,'Zone centroid'!$C$2:$C$169,0)))^2+(INDEX('Station centroid'!$F$2:$F$51,MATCH(AR$1,'Station centroid'!$B$2:$B$51,0))-INDEX('Zone centroid'!$E$2:$E$169,MATCH($A59,'Zone centroid'!$C$2:$C$169,0)))^2)</f>
        <v>32195.684969914826</v>
      </c>
      <c r="AS59">
        <f>SQRT((INDEX('Station centroid'!$E$2:$E$51,MATCH(AS$1,'Station centroid'!$B$2:$B$51,0))-INDEX('Zone centroid'!$D$2:$D$169,MATCH($A59,'Zone centroid'!$C$2:$C$169,0)))^2+(INDEX('Station centroid'!$F$2:$F$51,MATCH(AS$1,'Station centroid'!$B$2:$B$51,0))-INDEX('Zone centroid'!$E$2:$E$169,MATCH($A59,'Zone centroid'!$C$2:$C$169,0)))^2)</f>
        <v>121301.75287892135</v>
      </c>
      <c r="AT59">
        <f>SQRT((INDEX('Station centroid'!$E$2:$E$51,MATCH(AT$1,'Station centroid'!$B$2:$B$51,0))-INDEX('Zone centroid'!$D$2:$D$169,MATCH($A59,'Zone centroid'!$C$2:$C$169,0)))^2+(INDEX('Station centroid'!$F$2:$F$51,MATCH(AT$1,'Station centroid'!$B$2:$B$51,0))-INDEX('Zone centroid'!$E$2:$E$169,MATCH($A59,'Zone centroid'!$C$2:$C$169,0)))^2)</f>
        <v>102782.27464140934</v>
      </c>
      <c r="AU59">
        <f>SQRT((INDEX('Station centroid'!$E$2:$E$51,MATCH(AU$1,'Station centroid'!$B$2:$B$51,0))-INDEX('Zone centroid'!$D$2:$D$169,MATCH($A59,'Zone centroid'!$C$2:$C$169,0)))^2+(INDEX('Station centroid'!$F$2:$F$51,MATCH(AU$1,'Station centroid'!$B$2:$B$51,0))-INDEX('Zone centroid'!$E$2:$E$169,MATCH($A59,'Zone centroid'!$C$2:$C$169,0)))^2)</f>
        <v>3918.8055213929561</v>
      </c>
      <c r="AV59">
        <f>SQRT((INDEX('Station centroid'!$E$2:$E$51,MATCH(AV$1,'Station centroid'!$B$2:$B$51,0))-INDEX('Zone centroid'!$D$2:$D$169,MATCH($A59,'Zone centroid'!$C$2:$C$169,0)))^2+(INDEX('Station centroid'!$F$2:$F$51,MATCH(AV$1,'Station centroid'!$B$2:$B$51,0))-INDEX('Zone centroid'!$E$2:$E$169,MATCH($A59,'Zone centroid'!$C$2:$C$169,0)))^2)</f>
        <v>5653.9058600227654</v>
      </c>
      <c r="AW59">
        <f>SQRT((INDEX('Station centroid'!$E$2:$E$51,MATCH(AW$1,'Station centroid'!$B$2:$B$51,0))-INDEX('Zone centroid'!$D$2:$D$169,MATCH($A59,'Zone centroid'!$C$2:$C$169,0)))^2+(INDEX('Station centroid'!$F$2:$F$51,MATCH(AW$1,'Station centroid'!$B$2:$B$51,0))-INDEX('Zone centroid'!$E$2:$E$169,MATCH($A59,'Zone centroid'!$C$2:$C$169,0)))^2)</f>
        <v>13329.825673713796</v>
      </c>
      <c r="AX59">
        <f>SQRT((INDEX('Station centroid'!$E$2:$E$51,MATCH(AX$1,'Station centroid'!$B$2:$B$51,0))-INDEX('Zone centroid'!$D$2:$D$169,MATCH($A59,'Zone centroid'!$C$2:$C$169,0)))^2+(INDEX('Station centroid'!$F$2:$F$51,MATCH(AX$1,'Station centroid'!$B$2:$B$51,0))-INDEX('Zone centroid'!$E$2:$E$169,MATCH($A59,'Zone centroid'!$C$2:$C$169,0)))^2)</f>
        <v>29415.942521790828</v>
      </c>
      <c r="AY59">
        <f>SQRT((INDEX('Station centroid'!$E$2:$E$51,MATCH(AY$1,'Station centroid'!$B$2:$B$51,0))-INDEX('Zone centroid'!$D$2:$D$169,MATCH($A59,'Zone centroid'!$C$2:$C$169,0)))^2+(INDEX('Station centroid'!$F$2:$F$51,MATCH(AY$1,'Station centroid'!$B$2:$B$51,0))-INDEX('Zone centroid'!$E$2:$E$169,MATCH($A59,'Zone centroid'!$C$2:$C$169,0)))^2)</f>
        <v>646097.91558013868</v>
      </c>
    </row>
    <row r="60" spans="1:51" x14ac:dyDescent="0.3">
      <c r="A60">
        <v>5001</v>
      </c>
      <c r="B60">
        <f>SQRT((INDEX('Station centroid'!$E$2:$E$51,MATCH(B$1,'Station centroid'!$B$2:$B$51,0))-INDEX('Zone centroid'!$D$2:$D$169,MATCH($A60,'Zone centroid'!$C$2:$C$169,0)))^2+(INDEX('Station centroid'!$F$2:$F$51,MATCH(B$1,'Station centroid'!$B$2:$B$51,0))-INDEX('Zone centroid'!$E$2:$E$169,MATCH($A60,'Zone centroid'!$C$2:$C$169,0)))^2)</f>
        <v>136783.90515039585</v>
      </c>
      <c r="C60">
        <f>SQRT((INDEX('Station centroid'!$E$2:$E$51,MATCH(C$1,'Station centroid'!$B$2:$B$51,0))-INDEX('Zone centroid'!$D$2:$D$169,MATCH($A60,'Zone centroid'!$C$2:$C$169,0)))^2+(INDEX('Station centroid'!$F$2:$F$51,MATCH(C$1,'Station centroid'!$B$2:$B$51,0))-INDEX('Zone centroid'!$E$2:$E$169,MATCH($A60,'Zone centroid'!$C$2:$C$169,0)))^2)</f>
        <v>96799.94347847109</v>
      </c>
      <c r="D60">
        <f>SQRT((INDEX('Station centroid'!$E$2:$E$51,MATCH(D$1,'Station centroid'!$B$2:$B$51,0))-INDEX('Zone centroid'!$D$2:$D$169,MATCH($A60,'Zone centroid'!$C$2:$C$169,0)))^2+(INDEX('Station centroid'!$F$2:$F$51,MATCH(D$1,'Station centroid'!$B$2:$B$51,0))-INDEX('Zone centroid'!$E$2:$E$169,MATCH($A60,'Zone centroid'!$C$2:$C$169,0)))^2)</f>
        <v>35809.817265136939</v>
      </c>
      <c r="E60">
        <f>SQRT((INDEX('Station centroid'!$E$2:$E$51,MATCH(E$1,'Station centroid'!$B$2:$B$51,0))-INDEX('Zone centroid'!$D$2:$D$169,MATCH($A60,'Zone centroid'!$C$2:$C$169,0)))^2+(INDEX('Station centroid'!$F$2:$F$51,MATCH(E$1,'Station centroid'!$B$2:$B$51,0))-INDEX('Zone centroid'!$E$2:$E$169,MATCH($A60,'Zone centroid'!$C$2:$C$169,0)))^2)</f>
        <v>143302.21503989186</v>
      </c>
      <c r="F60">
        <f>SQRT((INDEX('Station centroid'!$E$2:$E$51,MATCH(F$1,'Station centroid'!$B$2:$B$51,0))-INDEX('Zone centroid'!$D$2:$D$169,MATCH($A60,'Zone centroid'!$C$2:$C$169,0)))^2+(INDEX('Station centroid'!$F$2:$F$51,MATCH(F$1,'Station centroid'!$B$2:$B$51,0))-INDEX('Zone centroid'!$E$2:$E$169,MATCH($A60,'Zone centroid'!$C$2:$C$169,0)))^2)</f>
        <v>110029.27905627487</v>
      </c>
      <c r="G60">
        <f>SQRT((INDEX('Station centroid'!$E$2:$E$51,MATCH(G$1,'Station centroid'!$B$2:$B$51,0))-INDEX('Zone centroid'!$D$2:$D$169,MATCH($A60,'Zone centroid'!$C$2:$C$169,0)))^2+(INDEX('Station centroid'!$F$2:$F$51,MATCH(G$1,'Station centroid'!$B$2:$B$51,0))-INDEX('Zone centroid'!$E$2:$E$169,MATCH($A60,'Zone centroid'!$C$2:$C$169,0)))^2)</f>
        <v>565814.74524618033</v>
      </c>
      <c r="H60">
        <f>SQRT((INDEX('Station centroid'!$E$2:$E$51,MATCH(H$1,'Station centroid'!$B$2:$B$51,0))-INDEX('Zone centroid'!$D$2:$D$169,MATCH($A60,'Zone centroid'!$C$2:$C$169,0)))^2+(INDEX('Station centroid'!$F$2:$F$51,MATCH(H$1,'Station centroid'!$B$2:$B$51,0))-INDEX('Zone centroid'!$E$2:$E$169,MATCH($A60,'Zone centroid'!$C$2:$C$169,0)))^2)</f>
        <v>70705.099650344855</v>
      </c>
      <c r="I60">
        <f>SQRT((INDEX('Station centroid'!$E$2:$E$51,MATCH(I$1,'Station centroid'!$B$2:$B$51,0))-INDEX('Zone centroid'!$D$2:$D$169,MATCH($A60,'Zone centroid'!$C$2:$C$169,0)))^2+(INDEX('Station centroid'!$F$2:$F$51,MATCH(I$1,'Station centroid'!$B$2:$B$51,0))-INDEX('Zone centroid'!$E$2:$E$169,MATCH($A60,'Zone centroid'!$C$2:$C$169,0)))^2)</f>
        <v>92991.238779649022</v>
      </c>
      <c r="J60">
        <f>SQRT((INDEX('Station centroid'!$E$2:$E$51,MATCH(J$1,'Station centroid'!$B$2:$B$51,0))-INDEX('Zone centroid'!$D$2:$D$169,MATCH($A60,'Zone centroid'!$C$2:$C$169,0)))^2+(INDEX('Station centroid'!$F$2:$F$51,MATCH(J$1,'Station centroid'!$B$2:$B$51,0))-INDEX('Zone centroid'!$E$2:$E$169,MATCH($A60,'Zone centroid'!$C$2:$C$169,0)))^2)</f>
        <v>565814.74524618033</v>
      </c>
      <c r="K60">
        <f>SQRT((INDEX('Station centroid'!$E$2:$E$51,MATCH(K$1,'Station centroid'!$B$2:$B$51,0))-INDEX('Zone centroid'!$D$2:$D$169,MATCH($A60,'Zone centroid'!$C$2:$C$169,0)))^2+(INDEX('Station centroid'!$F$2:$F$51,MATCH(K$1,'Station centroid'!$B$2:$B$51,0))-INDEX('Zone centroid'!$E$2:$E$169,MATCH($A60,'Zone centroid'!$C$2:$C$169,0)))^2)</f>
        <v>158500.28835558533</v>
      </c>
      <c r="L60">
        <f>SQRT((INDEX('Station centroid'!$E$2:$E$51,MATCH(L$1,'Station centroid'!$B$2:$B$51,0))-INDEX('Zone centroid'!$D$2:$D$169,MATCH($A60,'Zone centroid'!$C$2:$C$169,0)))^2+(INDEX('Station centroid'!$F$2:$F$51,MATCH(L$1,'Station centroid'!$B$2:$B$51,0))-INDEX('Zone centroid'!$E$2:$E$169,MATCH($A60,'Zone centroid'!$C$2:$C$169,0)))^2)</f>
        <v>113913.26992105</v>
      </c>
      <c r="M60">
        <f>SQRT((INDEX('Station centroid'!$E$2:$E$51,MATCH(M$1,'Station centroid'!$B$2:$B$51,0))-INDEX('Zone centroid'!$D$2:$D$169,MATCH($A60,'Zone centroid'!$C$2:$C$169,0)))^2+(INDEX('Station centroid'!$F$2:$F$51,MATCH(M$1,'Station centroid'!$B$2:$B$51,0))-INDEX('Zone centroid'!$E$2:$E$169,MATCH($A60,'Zone centroid'!$C$2:$C$169,0)))^2)</f>
        <v>122635.4677693603</v>
      </c>
      <c r="N60">
        <f>SQRT((INDEX('Station centroid'!$E$2:$E$51,MATCH(N$1,'Station centroid'!$B$2:$B$51,0))-INDEX('Zone centroid'!$D$2:$D$169,MATCH($A60,'Zone centroid'!$C$2:$C$169,0)))^2+(INDEX('Station centroid'!$F$2:$F$51,MATCH(N$1,'Station centroid'!$B$2:$B$51,0))-INDEX('Zone centroid'!$E$2:$E$169,MATCH($A60,'Zone centroid'!$C$2:$C$169,0)))^2)</f>
        <v>142454.4505517185</v>
      </c>
      <c r="O60">
        <f>SQRT((INDEX('Station centroid'!$E$2:$E$51,MATCH(O$1,'Station centroid'!$B$2:$B$51,0))-INDEX('Zone centroid'!$D$2:$D$169,MATCH($A60,'Zone centroid'!$C$2:$C$169,0)))^2+(INDEX('Station centroid'!$F$2:$F$51,MATCH(O$1,'Station centroid'!$B$2:$B$51,0))-INDEX('Zone centroid'!$E$2:$E$169,MATCH($A60,'Zone centroid'!$C$2:$C$169,0)))^2)</f>
        <v>150671.21305641963</v>
      </c>
      <c r="P60">
        <f>SQRT((INDEX('Station centroid'!$E$2:$E$51,MATCH(P$1,'Station centroid'!$B$2:$B$51,0))-INDEX('Zone centroid'!$D$2:$D$169,MATCH($A60,'Zone centroid'!$C$2:$C$169,0)))^2+(INDEX('Station centroid'!$F$2:$F$51,MATCH(P$1,'Station centroid'!$B$2:$B$51,0))-INDEX('Zone centroid'!$E$2:$E$169,MATCH($A60,'Zone centroid'!$C$2:$C$169,0)))^2)</f>
        <v>152551.29235311056</v>
      </c>
      <c r="Q60">
        <f>SQRT((INDEX('Station centroid'!$E$2:$E$51,MATCH(Q$1,'Station centroid'!$B$2:$B$51,0))-INDEX('Zone centroid'!$D$2:$D$169,MATCH($A60,'Zone centroid'!$C$2:$C$169,0)))^2+(INDEX('Station centroid'!$F$2:$F$51,MATCH(Q$1,'Station centroid'!$B$2:$B$51,0))-INDEX('Zone centroid'!$E$2:$E$169,MATCH($A60,'Zone centroid'!$C$2:$C$169,0)))^2)</f>
        <v>146441.6655298775</v>
      </c>
      <c r="R60">
        <f>SQRT((INDEX('Station centroid'!$E$2:$E$51,MATCH(R$1,'Station centroid'!$B$2:$B$51,0))-INDEX('Zone centroid'!$D$2:$D$169,MATCH($A60,'Zone centroid'!$C$2:$C$169,0)))^2+(INDEX('Station centroid'!$F$2:$F$51,MATCH(R$1,'Station centroid'!$B$2:$B$51,0))-INDEX('Zone centroid'!$E$2:$E$169,MATCH($A60,'Zone centroid'!$C$2:$C$169,0)))^2)</f>
        <v>150014.37714624588</v>
      </c>
      <c r="S60">
        <f>SQRT((INDEX('Station centroid'!$E$2:$E$51,MATCH(S$1,'Station centroid'!$B$2:$B$51,0))-INDEX('Zone centroid'!$D$2:$D$169,MATCH($A60,'Zone centroid'!$C$2:$C$169,0)))^2+(INDEX('Station centroid'!$F$2:$F$51,MATCH(S$1,'Station centroid'!$B$2:$B$51,0))-INDEX('Zone centroid'!$E$2:$E$169,MATCH($A60,'Zone centroid'!$C$2:$C$169,0)))^2)</f>
        <v>146231.60256765981</v>
      </c>
      <c r="T60">
        <f>SQRT((INDEX('Station centroid'!$E$2:$E$51,MATCH(T$1,'Station centroid'!$B$2:$B$51,0))-INDEX('Zone centroid'!$D$2:$D$169,MATCH($A60,'Zone centroid'!$C$2:$C$169,0)))^2+(INDEX('Station centroid'!$F$2:$F$51,MATCH(T$1,'Station centroid'!$B$2:$B$51,0))-INDEX('Zone centroid'!$E$2:$E$169,MATCH($A60,'Zone centroid'!$C$2:$C$169,0)))^2)</f>
        <v>148383.35569771827</v>
      </c>
      <c r="U60">
        <f>SQRT((INDEX('Station centroid'!$E$2:$E$51,MATCH(U$1,'Station centroid'!$B$2:$B$51,0))-INDEX('Zone centroid'!$D$2:$D$169,MATCH($A60,'Zone centroid'!$C$2:$C$169,0)))^2+(INDEX('Station centroid'!$F$2:$F$51,MATCH(U$1,'Station centroid'!$B$2:$B$51,0))-INDEX('Zone centroid'!$E$2:$E$169,MATCH($A60,'Zone centroid'!$C$2:$C$169,0)))^2)</f>
        <v>154902.40694026157</v>
      </c>
      <c r="V60">
        <f>SQRT((INDEX('Station centroid'!$E$2:$E$51,MATCH(V$1,'Station centroid'!$B$2:$B$51,0))-INDEX('Zone centroid'!$D$2:$D$169,MATCH($A60,'Zone centroid'!$C$2:$C$169,0)))^2+(INDEX('Station centroid'!$F$2:$F$51,MATCH(V$1,'Station centroid'!$B$2:$B$51,0))-INDEX('Zone centroid'!$E$2:$E$169,MATCH($A60,'Zone centroid'!$C$2:$C$169,0)))^2)</f>
        <v>159863.40051175348</v>
      </c>
      <c r="W60">
        <f>SQRT((INDEX('Station centroid'!$E$2:$E$51,MATCH(W$1,'Station centroid'!$B$2:$B$51,0))-INDEX('Zone centroid'!$D$2:$D$169,MATCH($A60,'Zone centroid'!$C$2:$C$169,0)))^2+(INDEX('Station centroid'!$F$2:$F$51,MATCH(W$1,'Station centroid'!$B$2:$B$51,0))-INDEX('Zone centroid'!$E$2:$E$169,MATCH($A60,'Zone centroid'!$C$2:$C$169,0)))^2)</f>
        <v>144735.56072465403</v>
      </c>
      <c r="X60">
        <f>SQRT((INDEX('Station centroid'!$E$2:$E$51,MATCH(X$1,'Station centroid'!$B$2:$B$51,0))-INDEX('Zone centroid'!$D$2:$D$169,MATCH($A60,'Zone centroid'!$C$2:$C$169,0)))^2+(INDEX('Station centroid'!$F$2:$F$51,MATCH(X$1,'Station centroid'!$B$2:$B$51,0))-INDEX('Zone centroid'!$E$2:$E$169,MATCH($A60,'Zone centroid'!$C$2:$C$169,0)))^2)</f>
        <v>158322.09209090972</v>
      </c>
      <c r="Y60">
        <f>SQRT((INDEX('Station centroid'!$E$2:$E$51,MATCH(Y$1,'Station centroid'!$B$2:$B$51,0))-INDEX('Zone centroid'!$D$2:$D$169,MATCH($A60,'Zone centroid'!$C$2:$C$169,0)))^2+(INDEX('Station centroid'!$F$2:$F$51,MATCH(Y$1,'Station centroid'!$B$2:$B$51,0))-INDEX('Zone centroid'!$E$2:$E$169,MATCH($A60,'Zone centroid'!$C$2:$C$169,0)))^2)</f>
        <v>157338.14188050531</v>
      </c>
      <c r="Z60">
        <f>SQRT((INDEX('Station centroid'!$E$2:$E$51,MATCH(Z$1,'Station centroid'!$B$2:$B$51,0))-INDEX('Zone centroid'!$D$2:$D$169,MATCH($A60,'Zone centroid'!$C$2:$C$169,0)))^2+(INDEX('Station centroid'!$F$2:$F$51,MATCH(Z$1,'Station centroid'!$B$2:$B$51,0))-INDEX('Zone centroid'!$E$2:$E$169,MATCH($A60,'Zone centroid'!$C$2:$C$169,0)))^2)</f>
        <v>90247.328064880145</v>
      </c>
      <c r="AA60">
        <f>SQRT((INDEX('Station centroid'!$E$2:$E$51,MATCH(AA$1,'Station centroid'!$B$2:$B$51,0))-INDEX('Zone centroid'!$D$2:$D$169,MATCH($A60,'Zone centroid'!$C$2:$C$169,0)))^2+(INDEX('Station centroid'!$F$2:$F$51,MATCH(AA$1,'Station centroid'!$B$2:$B$51,0))-INDEX('Zone centroid'!$E$2:$E$169,MATCH($A60,'Zone centroid'!$C$2:$C$169,0)))^2)</f>
        <v>47295.522222459935</v>
      </c>
      <c r="AB60">
        <f>SQRT((INDEX('Station centroid'!$E$2:$E$51,MATCH(AB$1,'Station centroid'!$B$2:$B$51,0))-INDEX('Zone centroid'!$D$2:$D$169,MATCH($A60,'Zone centroid'!$C$2:$C$169,0)))^2+(INDEX('Station centroid'!$F$2:$F$51,MATCH(AB$1,'Station centroid'!$B$2:$B$51,0))-INDEX('Zone centroid'!$E$2:$E$169,MATCH($A60,'Zone centroid'!$C$2:$C$169,0)))^2)</f>
        <v>565814.74524618033</v>
      </c>
      <c r="AC60">
        <f>SQRT((INDEX('Station centroid'!$E$2:$E$51,MATCH(AC$1,'Station centroid'!$B$2:$B$51,0))-INDEX('Zone centroid'!$D$2:$D$169,MATCH($A60,'Zone centroid'!$C$2:$C$169,0)))^2+(INDEX('Station centroid'!$F$2:$F$51,MATCH(AC$1,'Station centroid'!$B$2:$B$51,0))-INDEX('Zone centroid'!$E$2:$E$169,MATCH($A60,'Zone centroid'!$C$2:$C$169,0)))^2)</f>
        <v>82891.128040971933</v>
      </c>
      <c r="AD60">
        <f>SQRT((INDEX('Station centroid'!$E$2:$E$51,MATCH(AD$1,'Station centroid'!$B$2:$B$51,0))-INDEX('Zone centroid'!$D$2:$D$169,MATCH($A60,'Zone centroid'!$C$2:$C$169,0)))^2+(INDEX('Station centroid'!$F$2:$F$51,MATCH(AD$1,'Station centroid'!$B$2:$B$51,0))-INDEX('Zone centroid'!$E$2:$E$169,MATCH($A60,'Zone centroid'!$C$2:$C$169,0)))^2)</f>
        <v>35353.589231116275</v>
      </c>
      <c r="AE60">
        <f>SQRT((INDEX('Station centroid'!$E$2:$E$51,MATCH(AE$1,'Station centroid'!$B$2:$B$51,0))-INDEX('Zone centroid'!$D$2:$D$169,MATCH($A60,'Zone centroid'!$C$2:$C$169,0)))^2+(INDEX('Station centroid'!$F$2:$F$51,MATCH(AE$1,'Station centroid'!$B$2:$B$51,0))-INDEX('Zone centroid'!$E$2:$E$169,MATCH($A60,'Zone centroid'!$C$2:$C$169,0)))^2)</f>
        <v>148644.57005822784</v>
      </c>
      <c r="AF60">
        <f>SQRT((INDEX('Station centroid'!$E$2:$E$51,MATCH(AF$1,'Station centroid'!$B$2:$B$51,0))-INDEX('Zone centroid'!$D$2:$D$169,MATCH($A60,'Zone centroid'!$C$2:$C$169,0)))^2+(INDEX('Station centroid'!$F$2:$F$51,MATCH(AF$1,'Station centroid'!$B$2:$B$51,0))-INDEX('Zone centroid'!$E$2:$E$169,MATCH($A60,'Zone centroid'!$C$2:$C$169,0)))^2)</f>
        <v>148000.04472915165</v>
      </c>
      <c r="AG60">
        <f>SQRT((INDEX('Station centroid'!$E$2:$E$51,MATCH(AG$1,'Station centroid'!$B$2:$B$51,0))-INDEX('Zone centroid'!$D$2:$D$169,MATCH($A60,'Zone centroid'!$C$2:$C$169,0)))^2+(INDEX('Station centroid'!$F$2:$F$51,MATCH(AG$1,'Station centroid'!$B$2:$B$51,0))-INDEX('Zone centroid'!$E$2:$E$169,MATCH($A60,'Zone centroid'!$C$2:$C$169,0)))^2)</f>
        <v>159175.38171251139</v>
      </c>
      <c r="AH60">
        <f>SQRT((INDEX('Station centroid'!$E$2:$E$51,MATCH(AH$1,'Station centroid'!$B$2:$B$51,0))-INDEX('Zone centroid'!$D$2:$D$169,MATCH($A60,'Zone centroid'!$C$2:$C$169,0)))^2+(INDEX('Station centroid'!$F$2:$F$51,MATCH(AH$1,'Station centroid'!$B$2:$B$51,0))-INDEX('Zone centroid'!$E$2:$E$169,MATCH($A60,'Zone centroid'!$C$2:$C$169,0)))^2)</f>
        <v>48458.840654807304</v>
      </c>
      <c r="AI60">
        <f>SQRT((INDEX('Station centroid'!$E$2:$E$51,MATCH(AI$1,'Station centroid'!$B$2:$B$51,0))-INDEX('Zone centroid'!$D$2:$D$169,MATCH($A60,'Zone centroid'!$C$2:$C$169,0)))^2+(INDEX('Station centroid'!$F$2:$F$51,MATCH(AI$1,'Station centroid'!$B$2:$B$51,0))-INDEX('Zone centroid'!$E$2:$E$169,MATCH($A60,'Zone centroid'!$C$2:$C$169,0)))^2)</f>
        <v>152815.91646468797</v>
      </c>
      <c r="AJ60">
        <f>SQRT((INDEX('Station centroid'!$E$2:$E$51,MATCH(AJ$1,'Station centroid'!$B$2:$B$51,0))-INDEX('Zone centroid'!$D$2:$D$169,MATCH($A60,'Zone centroid'!$C$2:$C$169,0)))^2+(INDEX('Station centroid'!$F$2:$F$51,MATCH(AJ$1,'Station centroid'!$B$2:$B$51,0))-INDEX('Zone centroid'!$E$2:$E$169,MATCH($A60,'Zone centroid'!$C$2:$C$169,0)))^2)</f>
        <v>157171.87720215123</v>
      </c>
      <c r="AK60">
        <f>SQRT((INDEX('Station centroid'!$E$2:$E$51,MATCH(AK$1,'Station centroid'!$B$2:$B$51,0))-INDEX('Zone centroid'!$D$2:$D$169,MATCH($A60,'Zone centroid'!$C$2:$C$169,0)))^2+(INDEX('Station centroid'!$F$2:$F$51,MATCH(AK$1,'Station centroid'!$B$2:$B$51,0))-INDEX('Zone centroid'!$E$2:$E$169,MATCH($A60,'Zone centroid'!$C$2:$C$169,0)))^2)</f>
        <v>144674.64443483177</v>
      </c>
      <c r="AL60">
        <f>SQRT((INDEX('Station centroid'!$E$2:$E$51,MATCH(AL$1,'Station centroid'!$B$2:$B$51,0))-INDEX('Zone centroid'!$D$2:$D$169,MATCH($A60,'Zone centroid'!$C$2:$C$169,0)))^2+(INDEX('Station centroid'!$F$2:$F$51,MATCH(AL$1,'Station centroid'!$B$2:$B$51,0))-INDEX('Zone centroid'!$E$2:$E$169,MATCH($A60,'Zone centroid'!$C$2:$C$169,0)))^2)</f>
        <v>83955.535700907771</v>
      </c>
      <c r="AM60">
        <f>SQRT((INDEX('Station centroid'!$E$2:$E$51,MATCH(AM$1,'Station centroid'!$B$2:$B$51,0))-INDEX('Zone centroid'!$D$2:$D$169,MATCH($A60,'Zone centroid'!$C$2:$C$169,0)))^2+(INDEX('Station centroid'!$F$2:$F$51,MATCH(AM$1,'Station centroid'!$B$2:$B$51,0))-INDEX('Zone centroid'!$E$2:$E$169,MATCH($A60,'Zone centroid'!$C$2:$C$169,0)))^2)</f>
        <v>152094.98369867465</v>
      </c>
      <c r="AN60">
        <f>SQRT((INDEX('Station centroid'!$E$2:$E$51,MATCH(AN$1,'Station centroid'!$B$2:$B$51,0))-INDEX('Zone centroid'!$D$2:$D$169,MATCH($A60,'Zone centroid'!$C$2:$C$169,0)))^2+(INDEX('Station centroid'!$F$2:$F$51,MATCH(AN$1,'Station centroid'!$B$2:$B$51,0))-INDEX('Zone centroid'!$E$2:$E$169,MATCH($A60,'Zone centroid'!$C$2:$C$169,0)))^2)</f>
        <v>108141.23410595422</v>
      </c>
      <c r="AO60">
        <f>SQRT((INDEX('Station centroid'!$E$2:$E$51,MATCH(AO$1,'Station centroid'!$B$2:$B$51,0))-INDEX('Zone centroid'!$D$2:$D$169,MATCH($A60,'Zone centroid'!$C$2:$C$169,0)))^2+(INDEX('Station centroid'!$F$2:$F$51,MATCH(AO$1,'Station centroid'!$B$2:$B$51,0))-INDEX('Zone centroid'!$E$2:$E$169,MATCH($A60,'Zone centroid'!$C$2:$C$169,0)))^2)</f>
        <v>103822.34158675584</v>
      </c>
      <c r="AP60">
        <f>SQRT((INDEX('Station centroid'!$E$2:$E$51,MATCH(AP$1,'Station centroid'!$B$2:$B$51,0))-INDEX('Zone centroid'!$D$2:$D$169,MATCH($A60,'Zone centroid'!$C$2:$C$169,0)))^2+(INDEX('Station centroid'!$F$2:$F$51,MATCH(AP$1,'Station centroid'!$B$2:$B$51,0))-INDEX('Zone centroid'!$E$2:$E$169,MATCH($A60,'Zone centroid'!$C$2:$C$169,0)))^2)</f>
        <v>118847.54459080126</v>
      </c>
      <c r="AQ60">
        <f>SQRT((INDEX('Station centroid'!$E$2:$E$51,MATCH(AQ$1,'Station centroid'!$B$2:$B$51,0))-INDEX('Zone centroid'!$D$2:$D$169,MATCH($A60,'Zone centroid'!$C$2:$C$169,0)))^2+(INDEX('Station centroid'!$F$2:$F$51,MATCH(AQ$1,'Station centroid'!$B$2:$B$51,0))-INDEX('Zone centroid'!$E$2:$E$169,MATCH($A60,'Zone centroid'!$C$2:$C$169,0)))^2)</f>
        <v>55911.514626990756</v>
      </c>
      <c r="AR60">
        <f>SQRT((INDEX('Station centroid'!$E$2:$E$51,MATCH(AR$1,'Station centroid'!$B$2:$B$51,0))-INDEX('Zone centroid'!$D$2:$D$169,MATCH($A60,'Zone centroid'!$C$2:$C$169,0)))^2+(INDEX('Station centroid'!$F$2:$F$51,MATCH(AR$1,'Station centroid'!$B$2:$B$51,0))-INDEX('Zone centroid'!$E$2:$E$169,MATCH($A60,'Zone centroid'!$C$2:$C$169,0)))^2)</f>
        <v>79545.146146336308</v>
      </c>
      <c r="AS60">
        <f>SQRT((INDEX('Station centroid'!$E$2:$E$51,MATCH(AS$1,'Station centroid'!$B$2:$B$51,0))-INDEX('Zone centroid'!$D$2:$D$169,MATCH($A60,'Zone centroid'!$C$2:$C$169,0)))^2+(INDEX('Station centroid'!$F$2:$F$51,MATCH(AS$1,'Station centroid'!$B$2:$B$51,0))-INDEX('Zone centroid'!$E$2:$E$169,MATCH($A60,'Zone centroid'!$C$2:$C$169,0)))^2)</f>
        <v>43806.95377515885</v>
      </c>
      <c r="AT60">
        <f>SQRT((INDEX('Station centroid'!$E$2:$E$51,MATCH(AT$1,'Station centroid'!$B$2:$B$51,0))-INDEX('Zone centroid'!$D$2:$D$169,MATCH($A60,'Zone centroid'!$C$2:$C$169,0)))^2+(INDEX('Station centroid'!$F$2:$F$51,MATCH(AT$1,'Station centroid'!$B$2:$B$51,0))-INDEX('Zone centroid'!$E$2:$E$169,MATCH($A60,'Zone centroid'!$C$2:$C$169,0)))^2)</f>
        <v>59120.929762158667</v>
      </c>
      <c r="AU60">
        <f>SQRT((INDEX('Station centroid'!$E$2:$E$51,MATCH(AU$1,'Station centroid'!$B$2:$B$51,0))-INDEX('Zone centroid'!$D$2:$D$169,MATCH($A60,'Zone centroid'!$C$2:$C$169,0)))^2+(INDEX('Station centroid'!$F$2:$F$51,MATCH(AU$1,'Station centroid'!$B$2:$B$51,0))-INDEX('Zone centroid'!$E$2:$E$169,MATCH($A60,'Zone centroid'!$C$2:$C$169,0)))^2)</f>
        <v>111204.10865968262</v>
      </c>
      <c r="AV60">
        <f>SQRT((INDEX('Station centroid'!$E$2:$E$51,MATCH(AV$1,'Station centroid'!$B$2:$B$51,0))-INDEX('Zone centroid'!$D$2:$D$169,MATCH($A60,'Zone centroid'!$C$2:$C$169,0)))^2+(INDEX('Station centroid'!$F$2:$F$51,MATCH(AV$1,'Station centroid'!$B$2:$B$51,0))-INDEX('Zone centroid'!$E$2:$E$169,MATCH($A60,'Zone centroid'!$C$2:$C$169,0)))^2)</f>
        <v>102426.61897687537</v>
      </c>
      <c r="AW60">
        <f>SQRT((INDEX('Station centroid'!$E$2:$E$51,MATCH(AW$1,'Station centroid'!$B$2:$B$51,0))-INDEX('Zone centroid'!$D$2:$D$169,MATCH($A60,'Zone centroid'!$C$2:$C$169,0)))^2+(INDEX('Station centroid'!$F$2:$F$51,MATCH(AW$1,'Station centroid'!$B$2:$B$51,0))-INDEX('Zone centroid'!$E$2:$E$169,MATCH($A60,'Zone centroid'!$C$2:$C$169,0)))^2)</f>
        <v>94919.487964335349</v>
      </c>
      <c r="AX60">
        <f>SQRT((INDEX('Station centroid'!$E$2:$E$51,MATCH(AX$1,'Station centroid'!$B$2:$B$51,0))-INDEX('Zone centroid'!$D$2:$D$169,MATCH($A60,'Zone centroid'!$C$2:$C$169,0)))^2+(INDEX('Station centroid'!$F$2:$F$51,MATCH(AX$1,'Station centroid'!$B$2:$B$51,0))-INDEX('Zone centroid'!$E$2:$E$169,MATCH($A60,'Zone centroid'!$C$2:$C$169,0)))^2)</f>
        <v>79322.742934452879</v>
      </c>
      <c r="AY60">
        <f>SQRT((INDEX('Station centroid'!$E$2:$E$51,MATCH(AY$1,'Station centroid'!$B$2:$B$51,0))-INDEX('Zone centroid'!$D$2:$D$169,MATCH($A60,'Zone centroid'!$C$2:$C$169,0)))^2+(INDEX('Station centroid'!$F$2:$F$51,MATCH(AY$1,'Station centroid'!$B$2:$B$51,0))-INDEX('Zone centroid'!$E$2:$E$169,MATCH($A60,'Zone centroid'!$C$2:$C$169,0)))^2)</f>
        <v>565814.74524618033</v>
      </c>
    </row>
    <row r="61" spans="1:51" x14ac:dyDescent="0.3">
      <c r="A61">
        <v>5002</v>
      </c>
      <c r="B61">
        <f>SQRT((INDEX('Station centroid'!$E$2:$E$51,MATCH(B$1,'Station centroid'!$B$2:$B$51,0))-INDEX('Zone centroid'!$D$2:$D$169,MATCH($A61,'Zone centroid'!$C$2:$C$169,0)))^2+(INDEX('Station centroid'!$F$2:$F$51,MATCH(B$1,'Station centroid'!$B$2:$B$51,0))-INDEX('Zone centroid'!$E$2:$E$169,MATCH($A61,'Zone centroid'!$C$2:$C$169,0)))^2)</f>
        <v>75662.718014835365</v>
      </c>
      <c r="C61">
        <f>SQRT((INDEX('Station centroid'!$E$2:$E$51,MATCH(C$1,'Station centroid'!$B$2:$B$51,0))-INDEX('Zone centroid'!$D$2:$D$169,MATCH($A61,'Zone centroid'!$C$2:$C$169,0)))^2+(INDEX('Station centroid'!$F$2:$F$51,MATCH(C$1,'Station centroid'!$B$2:$B$51,0))-INDEX('Zone centroid'!$E$2:$E$169,MATCH($A61,'Zone centroid'!$C$2:$C$169,0)))^2)</f>
        <v>66567.905922262551</v>
      </c>
      <c r="D61">
        <f>SQRT((INDEX('Station centroid'!$E$2:$E$51,MATCH(D$1,'Station centroid'!$B$2:$B$51,0))-INDEX('Zone centroid'!$D$2:$D$169,MATCH($A61,'Zone centroid'!$C$2:$C$169,0)))^2+(INDEX('Station centroid'!$F$2:$F$51,MATCH(D$1,'Station centroid'!$B$2:$B$51,0))-INDEX('Zone centroid'!$E$2:$E$169,MATCH($A61,'Zone centroid'!$C$2:$C$169,0)))^2)</f>
        <v>95237.51167036283</v>
      </c>
      <c r="E61">
        <f>SQRT((INDEX('Station centroid'!$E$2:$E$51,MATCH(E$1,'Station centroid'!$B$2:$B$51,0))-INDEX('Zone centroid'!$D$2:$D$169,MATCH($A61,'Zone centroid'!$C$2:$C$169,0)))^2+(INDEX('Station centroid'!$F$2:$F$51,MATCH(E$1,'Station centroid'!$B$2:$B$51,0))-INDEX('Zone centroid'!$E$2:$E$169,MATCH($A61,'Zone centroid'!$C$2:$C$169,0)))^2)</f>
        <v>83623.125864675749</v>
      </c>
      <c r="F61">
        <f>SQRT((INDEX('Station centroid'!$E$2:$E$51,MATCH(F$1,'Station centroid'!$B$2:$B$51,0))-INDEX('Zone centroid'!$D$2:$D$169,MATCH($A61,'Zone centroid'!$C$2:$C$169,0)))^2+(INDEX('Station centroid'!$F$2:$F$51,MATCH(F$1,'Station centroid'!$B$2:$B$51,0))-INDEX('Zone centroid'!$E$2:$E$169,MATCH($A61,'Zone centroid'!$C$2:$C$169,0)))^2)</f>
        <v>56571.31880841744</v>
      </c>
      <c r="G61">
        <f>SQRT((INDEX('Station centroid'!$E$2:$E$51,MATCH(G$1,'Station centroid'!$B$2:$B$51,0))-INDEX('Zone centroid'!$D$2:$D$169,MATCH($A61,'Zone centroid'!$C$2:$C$169,0)))^2+(INDEX('Station centroid'!$F$2:$F$51,MATCH(G$1,'Station centroid'!$B$2:$B$51,0))-INDEX('Zone centroid'!$E$2:$E$169,MATCH($A61,'Zone centroid'!$C$2:$C$169,0)))^2)</f>
        <v>620283.94067394652</v>
      </c>
      <c r="H61">
        <f>SQRT((INDEX('Station centroid'!$E$2:$E$51,MATCH(H$1,'Station centroid'!$B$2:$B$51,0))-INDEX('Zone centroid'!$D$2:$D$169,MATCH($A61,'Zone centroid'!$C$2:$C$169,0)))^2+(INDEX('Station centroid'!$F$2:$F$51,MATCH(H$1,'Station centroid'!$B$2:$B$51,0))-INDEX('Zone centroid'!$E$2:$E$169,MATCH($A61,'Zone centroid'!$C$2:$C$169,0)))^2)</f>
        <v>5672.2935401123232</v>
      </c>
      <c r="I61">
        <f>SQRT((INDEX('Station centroid'!$E$2:$E$51,MATCH(I$1,'Station centroid'!$B$2:$B$51,0))-INDEX('Zone centroid'!$D$2:$D$169,MATCH($A61,'Zone centroid'!$C$2:$C$169,0)))^2+(INDEX('Station centroid'!$F$2:$F$51,MATCH(I$1,'Station centroid'!$B$2:$B$51,0))-INDEX('Zone centroid'!$E$2:$E$169,MATCH($A61,'Zone centroid'!$C$2:$C$169,0)))^2)</f>
        <v>31824.846660647079</v>
      </c>
      <c r="J61">
        <f>SQRT((INDEX('Station centroid'!$E$2:$E$51,MATCH(J$1,'Station centroid'!$B$2:$B$51,0))-INDEX('Zone centroid'!$D$2:$D$169,MATCH($A61,'Zone centroid'!$C$2:$C$169,0)))^2+(INDEX('Station centroid'!$F$2:$F$51,MATCH(J$1,'Station centroid'!$B$2:$B$51,0))-INDEX('Zone centroid'!$E$2:$E$169,MATCH($A61,'Zone centroid'!$C$2:$C$169,0)))^2)</f>
        <v>620283.94067394652</v>
      </c>
      <c r="K61">
        <f>SQRT((INDEX('Station centroid'!$E$2:$E$51,MATCH(K$1,'Station centroid'!$B$2:$B$51,0))-INDEX('Zone centroid'!$D$2:$D$169,MATCH($A61,'Zone centroid'!$C$2:$C$169,0)))^2+(INDEX('Station centroid'!$F$2:$F$51,MATCH(K$1,'Station centroid'!$B$2:$B$51,0))-INDEX('Zone centroid'!$E$2:$E$169,MATCH($A61,'Zone centroid'!$C$2:$C$169,0)))^2)</f>
        <v>101417.82499247209</v>
      </c>
      <c r="L61">
        <f>SQRT((INDEX('Station centroid'!$E$2:$E$51,MATCH(L$1,'Station centroid'!$B$2:$B$51,0))-INDEX('Zone centroid'!$D$2:$D$169,MATCH($A61,'Zone centroid'!$C$2:$C$169,0)))^2+(INDEX('Station centroid'!$F$2:$F$51,MATCH(L$1,'Station centroid'!$B$2:$B$51,0))-INDEX('Zone centroid'!$E$2:$E$169,MATCH($A61,'Zone centroid'!$C$2:$C$169,0)))^2)</f>
        <v>52952.249881813303</v>
      </c>
      <c r="M61">
        <f>SQRT((INDEX('Station centroid'!$E$2:$E$51,MATCH(M$1,'Station centroid'!$B$2:$B$51,0))-INDEX('Zone centroid'!$D$2:$D$169,MATCH($A61,'Zone centroid'!$C$2:$C$169,0)))^2+(INDEX('Station centroid'!$F$2:$F$51,MATCH(M$1,'Station centroid'!$B$2:$B$51,0))-INDEX('Zone centroid'!$E$2:$E$169,MATCH($A61,'Zone centroid'!$C$2:$C$169,0)))^2)</f>
        <v>61207.442714181445</v>
      </c>
      <c r="N61">
        <f>SQRT((INDEX('Station centroid'!$E$2:$E$51,MATCH(N$1,'Station centroid'!$B$2:$B$51,0))-INDEX('Zone centroid'!$D$2:$D$169,MATCH($A61,'Zone centroid'!$C$2:$C$169,0)))^2+(INDEX('Station centroid'!$F$2:$F$51,MATCH(N$1,'Station centroid'!$B$2:$B$51,0))-INDEX('Zone centroid'!$E$2:$E$169,MATCH($A61,'Zone centroid'!$C$2:$C$169,0)))^2)</f>
        <v>82475.317263239456</v>
      </c>
      <c r="O61">
        <f>SQRT((INDEX('Station centroid'!$E$2:$E$51,MATCH(O$1,'Station centroid'!$B$2:$B$51,0))-INDEX('Zone centroid'!$D$2:$D$169,MATCH($A61,'Zone centroid'!$C$2:$C$169,0)))^2+(INDEX('Station centroid'!$F$2:$F$51,MATCH(O$1,'Station centroid'!$B$2:$B$51,0))-INDEX('Zone centroid'!$E$2:$E$169,MATCH($A61,'Zone centroid'!$C$2:$C$169,0)))^2)</f>
        <v>97845.981851954435</v>
      </c>
      <c r="P61">
        <f>SQRT((INDEX('Station centroid'!$E$2:$E$51,MATCH(P$1,'Station centroid'!$B$2:$B$51,0))-INDEX('Zone centroid'!$D$2:$D$169,MATCH($A61,'Zone centroid'!$C$2:$C$169,0)))^2+(INDEX('Station centroid'!$F$2:$F$51,MATCH(P$1,'Station centroid'!$B$2:$B$51,0))-INDEX('Zone centroid'!$E$2:$E$169,MATCH($A61,'Zone centroid'!$C$2:$C$169,0)))^2)</f>
        <v>100088.63280115381</v>
      </c>
      <c r="Q61">
        <f>SQRT((INDEX('Station centroid'!$E$2:$E$51,MATCH(Q$1,'Station centroid'!$B$2:$B$51,0))-INDEX('Zone centroid'!$D$2:$D$169,MATCH($A61,'Zone centroid'!$C$2:$C$169,0)))^2+(INDEX('Station centroid'!$F$2:$F$51,MATCH(Q$1,'Station centroid'!$B$2:$B$51,0))-INDEX('Zone centroid'!$E$2:$E$169,MATCH($A61,'Zone centroid'!$C$2:$C$169,0)))^2)</f>
        <v>89446.910805932857</v>
      </c>
      <c r="R61">
        <f>SQRT((INDEX('Station centroid'!$E$2:$E$51,MATCH(R$1,'Station centroid'!$B$2:$B$51,0))-INDEX('Zone centroid'!$D$2:$D$169,MATCH($A61,'Zone centroid'!$C$2:$C$169,0)))^2+(INDEX('Station centroid'!$F$2:$F$51,MATCH(R$1,'Station centroid'!$B$2:$B$51,0))-INDEX('Zone centroid'!$E$2:$E$169,MATCH($A61,'Zone centroid'!$C$2:$C$169,0)))^2)</f>
        <v>90859.398765653823</v>
      </c>
      <c r="S61">
        <f>SQRT((INDEX('Station centroid'!$E$2:$E$51,MATCH(S$1,'Station centroid'!$B$2:$B$51,0))-INDEX('Zone centroid'!$D$2:$D$169,MATCH($A61,'Zone centroid'!$C$2:$C$169,0)))^2+(INDEX('Station centroid'!$F$2:$F$51,MATCH(S$1,'Station centroid'!$B$2:$B$51,0))-INDEX('Zone centroid'!$E$2:$E$169,MATCH($A61,'Zone centroid'!$C$2:$C$169,0)))^2)</f>
        <v>86938.45757859986</v>
      </c>
      <c r="T61">
        <f>SQRT((INDEX('Station centroid'!$E$2:$E$51,MATCH(T$1,'Station centroid'!$B$2:$B$51,0))-INDEX('Zone centroid'!$D$2:$D$169,MATCH($A61,'Zone centroid'!$C$2:$C$169,0)))^2+(INDEX('Station centroid'!$F$2:$F$51,MATCH(T$1,'Station centroid'!$B$2:$B$51,0))-INDEX('Zone centroid'!$E$2:$E$169,MATCH($A61,'Zone centroid'!$C$2:$C$169,0)))^2)</f>
        <v>86163.745663913622</v>
      </c>
      <c r="U61">
        <f>SQRT((INDEX('Station centroid'!$E$2:$E$51,MATCH(U$1,'Station centroid'!$B$2:$B$51,0))-INDEX('Zone centroid'!$D$2:$D$169,MATCH($A61,'Zone centroid'!$C$2:$C$169,0)))^2+(INDEX('Station centroid'!$F$2:$F$51,MATCH(U$1,'Station centroid'!$B$2:$B$51,0))-INDEX('Zone centroid'!$E$2:$E$169,MATCH($A61,'Zone centroid'!$C$2:$C$169,0)))^2)</f>
        <v>90771.430816785054</v>
      </c>
      <c r="V61">
        <f>SQRT((INDEX('Station centroid'!$E$2:$E$51,MATCH(V$1,'Station centroid'!$B$2:$B$51,0))-INDEX('Zone centroid'!$D$2:$D$169,MATCH($A61,'Zone centroid'!$C$2:$C$169,0)))^2+(INDEX('Station centroid'!$F$2:$F$51,MATCH(V$1,'Station centroid'!$B$2:$B$51,0))-INDEX('Zone centroid'!$E$2:$E$169,MATCH($A61,'Zone centroid'!$C$2:$C$169,0)))^2)</f>
        <v>93960.027535443514</v>
      </c>
      <c r="W61">
        <f>SQRT((INDEX('Station centroid'!$E$2:$E$51,MATCH(W$1,'Station centroid'!$B$2:$B$51,0))-INDEX('Zone centroid'!$D$2:$D$169,MATCH($A61,'Zone centroid'!$C$2:$C$169,0)))^2+(INDEX('Station centroid'!$F$2:$F$51,MATCH(W$1,'Station centroid'!$B$2:$B$51,0))-INDEX('Zone centroid'!$E$2:$E$169,MATCH($A61,'Zone centroid'!$C$2:$C$169,0)))^2)</f>
        <v>86896.37918647709</v>
      </c>
      <c r="X61">
        <f>SQRT((INDEX('Station centroid'!$E$2:$E$51,MATCH(X$1,'Station centroid'!$B$2:$B$51,0))-INDEX('Zone centroid'!$D$2:$D$169,MATCH($A61,'Zone centroid'!$C$2:$C$169,0)))^2+(INDEX('Station centroid'!$F$2:$F$51,MATCH(X$1,'Station centroid'!$B$2:$B$51,0))-INDEX('Zone centroid'!$E$2:$E$169,MATCH($A61,'Zone centroid'!$C$2:$C$169,0)))^2)</f>
        <v>92163.545999068941</v>
      </c>
      <c r="Y61">
        <f>SQRT((INDEX('Station centroid'!$E$2:$E$51,MATCH(Y$1,'Station centroid'!$B$2:$B$51,0))-INDEX('Zone centroid'!$D$2:$D$169,MATCH($A61,'Zone centroid'!$C$2:$C$169,0)))^2+(INDEX('Station centroid'!$F$2:$F$51,MATCH(Y$1,'Station centroid'!$B$2:$B$51,0))-INDEX('Zone centroid'!$E$2:$E$169,MATCH($A61,'Zone centroid'!$C$2:$C$169,0)))^2)</f>
        <v>90994.7843222347</v>
      </c>
      <c r="Z61">
        <f>SQRT((INDEX('Station centroid'!$E$2:$E$51,MATCH(Z$1,'Station centroid'!$B$2:$B$51,0))-INDEX('Zone centroid'!$D$2:$D$169,MATCH($A61,'Zone centroid'!$C$2:$C$169,0)))^2+(INDEX('Station centroid'!$F$2:$F$51,MATCH(Z$1,'Station centroid'!$B$2:$B$51,0))-INDEX('Zone centroid'!$E$2:$E$169,MATCH($A61,'Zone centroid'!$C$2:$C$169,0)))^2)</f>
        <v>25615.466272744288</v>
      </c>
      <c r="AA61">
        <f>SQRT((INDEX('Station centroid'!$E$2:$E$51,MATCH(AA$1,'Station centroid'!$B$2:$B$51,0))-INDEX('Zone centroid'!$D$2:$D$169,MATCH($A61,'Zone centroid'!$C$2:$C$169,0)))^2+(INDEX('Station centroid'!$F$2:$F$51,MATCH(AA$1,'Station centroid'!$B$2:$B$51,0))-INDEX('Zone centroid'!$E$2:$E$169,MATCH($A61,'Zone centroid'!$C$2:$C$169,0)))^2)</f>
        <v>19738.653898764209</v>
      </c>
      <c r="AB61">
        <f>SQRT((INDEX('Station centroid'!$E$2:$E$51,MATCH(AB$1,'Station centroid'!$B$2:$B$51,0))-INDEX('Zone centroid'!$D$2:$D$169,MATCH($A61,'Zone centroid'!$C$2:$C$169,0)))^2+(INDEX('Station centroid'!$F$2:$F$51,MATCH(AB$1,'Station centroid'!$B$2:$B$51,0))-INDEX('Zone centroid'!$E$2:$E$169,MATCH($A61,'Zone centroid'!$C$2:$C$169,0)))^2)</f>
        <v>620283.94067394652</v>
      </c>
      <c r="AC61">
        <f>SQRT((INDEX('Station centroid'!$E$2:$E$51,MATCH(AC$1,'Station centroid'!$B$2:$B$51,0))-INDEX('Zone centroid'!$D$2:$D$169,MATCH($A61,'Zone centroid'!$C$2:$C$169,0)))^2+(INDEX('Station centroid'!$F$2:$F$51,MATCH(AC$1,'Station centroid'!$B$2:$B$51,0))-INDEX('Zone centroid'!$E$2:$E$169,MATCH($A61,'Zone centroid'!$C$2:$C$169,0)))^2)</f>
        <v>45112.176582213375</v>
      </c>
      <c r="AD61">
        <f>SQRT((INDEX('Station centroid'!$E$2:$E$51,MATCH(AD$1,'Station centroid'!$B$2:$B$51,0))-INDEX('Zone centroid'!$D$2:$D$169,MATCH($A61,'Zone centroid'!$C$2:$C$169,0)))^2+(INDEX('Station centroid'!$F$2:$F$51,MATCH(AD$1,'Station centroid'!$B$2:$B$51,0))-INDEX('Zone centroid'!$E$2:$E$169,MATCH($A61,'Zone centroid'!$C$2:$C$169,0)))^2)</f>
        <v>91525.668501915352</v>
      </c>
      <c r="AE61">
        <f>SQRT((INDEX('Station centroid'!$E$2:$E$51,MATCH(AE$1,'Station centroid'!$B$2:$B$51,0))-INDEX('Zone centroid'!$D$2:$D$169,MATCH($A61,'Zone centroid'!$C$2:$C$169,0)))^2+(INDEX('Station centroid'!$F$2:$F$51,MATCH(AE$1,'Station centroid'!$B$2:$B$51,0))-INDEX('Zone centroid'!$E$2:$E$169,MATCH($A61,'Zone centroid'!$C$2:$C$169,0)))^2)</f>
        <v>94199.746074792594</v>
      </c>
      <c r="AF61">
        <f>SQRT((INDEX('Station centroid'!$E$2:$E$51,MATCH(AF$1,'Station centroid'!$B$2:$B$51,0))-INDEX('Zone centroid'!$D$2:$D$169,MATCH($A61,'Zone centroid'!$C$2:$C$169,0)))^2+(INDEX('Station centroid'!$F$2:$F$51,MATCH(AF$1,'Station centroid'!$B$2:$B$51,0))-INDEX('Zone centroid'!$E$2:$E$169,MATCH($A61,'Zone centroid'!$C$2:$C$169,0)))^2)</f>
        <v>92677.234111031241</v>
      </c>
      <c r="AG61">
        <f>SQRT((INDEX('Station centroid'!$E$2:$E$51,MATCH(AG$1,'Station centroid'!$B$2:$B$51,0))-INDEX('Zone centroid'!$D$2:$D$169,MATCH($A61,'Zone centroid'!$C$2:$C$169,0)))^2+(INDEX('Station centroid'!$F$2:$F$51,MATCH(AG$1,'Station centroid'!$B$2:$B$51,0))-INDEX('Zone centroid'!$E$2:$E$169,MATCH($A61,'Zone centroid'!$C$2:$C$169,0)))^2)</f>
        <v>93407.48672736944</v>
      </c>
      <c r="AH61">
        <f>SQRT((INDEX('Station centroid'!$E$2:$E$51,MATCH(AH$1,'Station centroid'!$B$2:$B$51,0))-INDEX('Zone centroid'!$D$2:$D$169,MATCH($A61,'Zone centroid'!$C$2:$C$169,0)))^2+(INDEX('Station centroid'!$F$2:$F$51,MATCH(AH$1,'Station centroid'!$B$2:$B$51,0))-INDEX('Zone centroid'!$E$2:$E$169,MATCH($A61,'Zone centroid'!$C$2:$C$169,0)))^2)</f>
        <v>68516.758629754244</v>
      </c>
      <c r="AI61">
        <f>SQRT((INDEX('Station centroid'!$E$2:$E$51,MATCH(AI$1,'Station centroid'!$B$2:$B$51,0))-INDEX('Zone centroid'!$D$2:$D$169,MATCH($A61,'Zone centroid'!$C$2:$C$169,0)))^2+(INDEX('Station centroid'!$F$2:$F$51,MATCH(AI$1,'Station centroid'!$B$2:$B$51,0))-INDEX('Zone centroid'!$E$2:$E$169,MATCH($A61,'Zone centroid'!$C$2:$C$169,0)))^2)</f>
        <v>89429.334968691866</v>
      </c>
      <c r="AJ61">
        <f>SQRT((INDEX('Station centroid'!$E$2:$E$51,MATCH(AJ$1,'Station centroid'!$B$2:$B$51,0))-INDEX('Zone centroid'!$D$2:$D$169,MATCH($A61,'Zone centroid'!$C$2:$C$169,0)))^2+(INDEX('Station centroid'!$F$2:$F$51,MATCH(AJ$1,'Station centroid'!$B$2:$B$51,0))-INDEX('Zone centroid'!$E$2:$E$169,MATCH($A61,'Zone centroid'!$C$2:$C$169,0)))^2)</f>
        <v>92183.193585208894</v>
      </c>
      <c r="AK61">
        <f>SQRT((INDEX('Station centroid'!$E$2:$E$51,MATCH(AK$1,'Station centroid'!$B$2:$B$51,0))-INDEX('Zone centroid'!$D$2:$D$169,MATCH($A61,'Zone centroid'!$C$2:$C$169,0)))^2+(INDEX('Station centroid'!$F$2:$F$51,MATCH(AK$1,'Station centroid'!$B$2:$B$51,0))-INDEX('Zone centroid'!$E$2:$E$169,MATCH($A61,'Zone centroid'!$C$2:$C$169,0)))^2)</f>
        <v>83160.538662426887</v>
      </c>
      <c r="AL61">
        <f>SQRT((INDEX('Station centroid'!$E$2:$E$51,MATCH(AL$1,'Station centroid'!$B$2:$B$51,0))-INDEX('Zone centroid'!$D$2:$D$169,MATCH($A61,'Zone centroid'!$C$2:$C$169,0)))^2+(INDEX('Station centroid'!$F$2:$F$51,MATCH(AL$1,'Station centroid'!$B$2:$B$51,0))-INDEX('Zone centroid'!$E$2:$E$169,MATCH($A61,'Zone centroid'!$C$2:$C$169,0)))^2)</f>
        <v>27840.935642797602</v>
      </c>
      <c r="AM61">
        <f>SQRT((INDEX('Station centroid'!$E$2:$E$51,MATCH(AM$1,'Station centroid'!$B$2:$B$51,0))-INDEX('Zone centroid'!$D$2:$D$169,MATCH($A61,'Zone centroid'!$C$2:$C$169,0)))^2+(INDEX('Station centroid'!$F$2:$F$51,MATCH(AM$1,'Station centroid'!$B$2:$B$51,0))-INDEX('Zone centroid'!$E$2:$E$169,MATCH($A61,'Zone centroid'!$C$2:$C$169,0)))^2)</f>
        <v>94920.355761976098</v>
      </c>
      <c r="AN61">
        <f>SQRT((INDEX('Station centroid'!$E$2:$E$51,MATCH(AN$1,'Station centroid'!$B$2:$B$51,0))-INDEX('Zone centroid'!$D$2:$D$169,MATCH($A61,'Zone centroid'!$C$2:$C$169,0)))^2+(INDEX('Station centroid'!$F$2:$F$51,MATCH(AN$1,'Station centroid'!$B$2:$B$51,0))-INDEX('Zone centroid'!$E$2:$E$169,MATCH($A61,'Zone centroid'!$C$2:$C$169,0)))^2)</f>
        <v>48096.912515865275</v>
      </c>
      <c r="AO61">
        <f>SQRT((INDEX('Station centroid'!$E$2:$E$51,MATCH(AO$1,'Station centroid'!$B$2:$B$51,0))-INDEX('Zone centroid'!$D$2:$D$169,MATCH($A61,'Zone centroid'!$C$2:$C$169,0)))^2+(INDEX('Station centroid'!$F$2:$F$51,MATCH(AO$1,'Station centroid'!$B$2:$B$51,0))-INDEX('Zone centroid'!$E$2:$E$169,MATCH($A61,'Zone centroid'!$C$2:$C$169,0)))^2)</f>
        <v>43654.215909543083</v>
      </c>
      <c r="AP61">
        <f>SQRT((INDEX('Station centroid'!$E$2:$E$51,MATCH(AP$1,'Station centroid'!$B$2:$B$51,0))-INDEX('Zone centroid'!$D$2:$D$169,MATCH($A61,'Zone centroid'!$C$2:$C$169,0)))^2+(INDEX('Station centroid'!$F$2:$F$51,MATCH(AP$1,'Station centroid'!$B$2:$B$51,0))-INDEX('Zone centroid'!$E$2:$E$169,MATCH($A61,'Zone centroid'!$C$2:$C$169,0)))^2)</f>
        <v>57974.142586695467</v>
      </c>
      <c r="AQ61">
        <f>SQRT((INDEX('Station centroid'!$E$2:$E$51,MATCH(AQ$1,'Station centroid'!$B$2:$B$51,0))-INDEX('Zone centroid'!$D$2:$D$169,MATCH($A61,'Zone centroid'!$C$2:$C$169,0)))^2+(INDEX('Station centroid'!$F$2:$F$51,MATCH(AQ$1,'Station centroid'!$B$2:$B$51,0))-INDEX('Zone centroid'!$E$2:$E$169,MATCH($A61,'Zone centroid'!$C$2:$C$169,0)))^2)</f>
        <v>11166.427525587564</v>
      </c>
      <c r="AR61">
        <f>SQRT((INDEX('Station centroid'!$E$2:$E$51,MATCH(AR$1,'Station centroid'!$B$2:$B$51,0))-INDEX('Zone centroid'!$D$2:$D$169,MATCH($A61,'Zone centroid'!$C$2:$C$169,0)))^2+(INDEX('Station centroid'!$F$2:$F$51,MATCH(AR$1,'Station centroid'!$B$2:$B$51,0))-INDEX('Zone centroid'!$E$2:$E$169,MATCH($A61,'Zone centroid'!$C$2:$C$169,0)))^2)</f>
        <v>12614.802527269314</v>
      </c>
      <c r="AS61">
        <f>SQRT((INDEX('Station centroid'!$E$2:$E$51,MATCH(AS$1,'Station centroid'!$B$2:$B$51,0))-INDEX('Zone centroid'!$D$2:$D$169,MATCH($A61,'Zone centroid'!$C$2:$C$169,0)))^2+(INDEX('Station centroid'!$F$2:$F$51,MATCH(AS$1,'Station centroid'!$B$2:$B$51,0))-INDEX('Zone centroid'!$E$2:$E$169,MATCH($A61,'Zone centroid'!$C$2:$C$169,0)))^2)</f>
        <v>79275.943344869142</v>
      </c>
      <c r="AT61">
        <f>SQRT((INDEX('Station centroid'!$E$2:$E$51,MATCH(AT$1,'Station centroid'!$B$2:$B$51,0))-INDEX('Zone centroid'!$D$2:$D$169,MATCH($A61,'Zone centroid'!$C$2:$C$169,0)))^2+(INDEX('Station centroid'!$F$2:$F$51,MATCH(AT$1,'Station centroid'!$B$2:$B$51,0))-INDEX('Zone centroid'!$E$2:$E$169,MATCH($A61,'Zone centroid'!$C$2:$C$169,0)))^2)</f>
        <v>64244.548867760743</v>
      </c>
      <c r="AU61">
        <f>SQRT((INDEX('Station centroid'!$E$2:$E$51,MATCH(AU$1,'Station centroid'!$B$2:$B$51,0))-INDEX('Zone centroid'!$D$2:$D$169,MATCH($A61,'Zone centroid'!$C$2:$C$169,0)))^2+(INDEX('Station centroid'!$F$2:$F$51,MATCH(AU$1,'Station centroid'!$B$2:$B$51,0))-INDEX('Zone centroid'!$E$2:$E$169,MATCH($A61,'Zone centroid'!$C$2:$C$169,0)))^2)</f>
        <v>46309.873911235169</v>
      </c>
      <c r="AV61">
        <f>SQRT((INDEX('Station centroid'!$E$2:$E$51,MATCH(AV$1,'Station centroid'!$B$2:$B$51,0))-INDEX('Zone centroid'!$D$2:$D$169,MATCH($A61,'Zone centroid'!$C$2:$C$169,0)))^2+(INDEX('Station centroid'!$F$2:$F$51,MATCH(AV$1,'Station centroid'!$B$2:$B$51,0))-INDEX('Zone centroid'!$E$2:$E$169,MATCH($A61,'Zone centroid'!$C$2:$C$169,0)))^2)</f>
        <v>37245.114407046742</v>
      </c>
      <c r="AW61">
        <f>SQRT((INDEX('Station centroid'!$E$2:$E$51,MATCH(AW$1,'Station centroid'!$B$2:$B$51,0))-INDEX('Zone centroid'!$D$2:$D$169,MATCH($A61,'Zone centroid'!$C$2:$C$169,0)))^2+(INDEX('Station centroid'!$F$2:$F$51,MATCH(AW$1,'Station centroid'!$B$2:$B$51,0))-INDEX('Zone centroid'!$E$2:$E$169,MATCH($A61,'Zone centroid'!$C$2:$C$169,0)))^2)</f>
        <v>29451.565332450518</v>
      </c>
      <c r="AX61">
        <f>SQRT((INDEX('Station centroid'!$E$2:$E$51,MATCH(AX$1,'Station centroid'!$B$2:$B$51,0))-INDEX('Zone centroid'!$D$2:$D$169,MATCH($A61,'Zone centroid'!$C$2:$C$169,0)))^2+(INDEX('Station centroid'!$F$2:$F$51,MATCH(AX$1,'Station centroid'!$B$2:$B$51,0))-INDEX('Zone centroid'!$E$2:$E$169,MATCH($A61,'Zone centroid'!$C$2:$C$169,0)))^2)</f>
        <v>13388.021356619478</v>
      </c>
      <c r="AY61">
        <f>SQRT((INDEX('Station centroid'!$E$2:$E$51,MATCH(AY$1,'Station centroid'!$B$2:$B$51,0))-INDEX('Zone centroid'!$D$2:$D$169,MATCH($A61,'Zone centroid'!$C$2:$C$169,0)))^2+(INDEX('Station centroid'!$F$2:$F$51,MATCH(AY$1,'Station centroid'!$B$2:$B$51,0))-INDEX('Zone centroid'!$E$2:$E$169,MATCH($A61,'Zone centroid'!$C$2:$C$169,0)))^2)</f>
        <v>620283.94067394652</v>
      </c>
    </row>
    <row r="62" spans="1:51" x14ac:dyDescent="0.3">
      <c r="A62">
        <v>5003</v>
      </c>
      <c r="B62">
        <f>SQRT((INDEX('Station centroid'!$E$2:$E$51,MATCH(B$1,'Station centroid'!$B$2:$B$51,0))-INDEX('Zone centroid'!$D$2:$D$169,MATCH($A62,'Zone centroid'!$C$2:$C$169,0)))^2+(INDEX('Station centroid'!$F$2:$F$51,MATCH(B$1,'Station centroid'!$B$2:$B$51,0))-INDEX('Zone centroid'!$E$2:$E$169,MATCH($A62,'Zone centroid'!$C$2:$C$169,0)))^2)</f>
        <v>1737.8196950489014</v>
      </c>
      <c r="C62">
        <f>SQRT((INDEX('Station centroid'!$E$2:$E$51,MATCH(C$1,'Station centroid'!$B$2:$B$51,0))-INDEX('Zone centroid'!$D$2:$D$169,MATCH($A62,'Zone centroid'!$C$2:$C$169,0)))^2+(INDEX('Station centroid'!$F$2:$F$51,MATCH(C$1,'Station centroid'!$B$2:$B$51,0))-INDEX('Zone centroid'!$E$2:$E$169,MATCH($A62,'Zone centroid'!$C$2:$C$169,0)))^2)</f>
        <v>65381.356314741577</v>
      </c>
      <c r="D62">
        <f>SQRT((INDEX('Station centroid'!$E$2:$E$51,MATCH(D$1,'Station centroid'!$B$2:$B$51,0))-INDEX('Zone centroid'!$D$2:$D$169,MATCH($A62,'Zone centroid'!$C$2:$C$169,0)))^2+(INDEX('Station centroid'!$F$2:$F$51,MATCH(D$1,'Station centroid'!$B$2:$B$51,0))-INDEX('Zone centroid'!$E$2:$E$169,MATCH($A62,'Zone centroid'!$C$2:$C$169,0)))^2)</f>
        <v>155170.8899122593</v>
      </c>
      <c r="E62">
        <f>SQRT((INDEX('Station centroid'!$E$2:$E$51,MATCH(E$1,'Station centroid'!$B$2:$B$51,0))-INDEX('Zone centroid'!$D$2:$D$169,MATCH($A62,'Zone centroid'!$C$2:$C$169,0)))^2+(INDEX('Station centroid'!$F$2:$F$51,MATCH(E$1,'Station centroid'!$B$2:$B$51,0))-INDEX('Zone centroid'!$E$2:$E$169,MATCH($A62,'Zone centroid'!$C$2:$C$169,0)))^2)</f>
        <v>10685.472287147633</v>
      </c>
      <c r="F62">
        <f>SQRT((INDEX('Station centroid'!$E$2:$E$51,MATCH(F$1,'Station centroid'!$B$2:$B$51,0))-INDEX('Zone centroid'!$D$2:$D$169,MATCH($A62,'Zone centroid'!$C$2:$C$169,0)))^2+(INDEX('Station centroid'!$F$2:$F$51,MATCH(F$1,'Station centroid'!$B$2:$B$51,0))-INDEX('Zone centroid'!$E$2:$E$169,MATCH($A62,'Zone centroid'!$C$2:$C$169,0)))^2)</f>
        <v>30699.14634323891</v>
      </c>
      <c r="G62">
        <f>SQRT((INDEX('Station centroid'!$E$2:$E$51,MATCH(G$1,'Station centroid'!$B$2:$B$51,0))-INDEX('Zone centroid'!$D$2:$D$169,MATCH($A62,'Zone centroid'!$C$2:$C$169,0)))^2+(INDEX('Station centroid'!$F$2:$F$51,MATCH(G$1,'Station centroid'!$B$2:$B$51,0))-INDEX('Zone centroid'!$E$2:$E$169,MATCH($A62,'Zone centroid'!$C$2:$C$169,0)))^2)</f>
        <v>694681.33609375171</v>
      </c>
      <c r="H62">
        <f>SQRT((INDEX('Station centroid'!$E$2:$E$51,MATCH(H$1,'Station centroid'!$B$2:$B$51,0))-INDEX('Zone centroid'!$D$2:$D$169,MATCH($A62,'Zone centroid'!$C$2:$C$169,0)))^2+(INDEX('Station centroid'!$F$2:$F$51,MATCH(H$1,'Station centroid'!$B$2:$B$51,0))-INDEX('Zone centroid'!$E$2:$E$169,MATCH($A62,'Zone centroid'!$C$2:$C$169,0)))^2)</f>
        <v>74008.313676810707</v>
      </c>
      <c r="I62">
        <f>SQRT((INDEX('Station centroid'!$E$2:$E$51,MATCH(I$1,'Station centroid'!$B$2:$B$51,0))-INDEX('Zone centroid'!$D$2:$D$169,MATCH($A62,'Zone centroid'!$C$2:$C$169,0)))^2+(INDEX('Station centroid'!$F$2:$F$51,MATCH(I$1,'Station centroid'!$B$2:$B$51,0))-INDEX('Zone centroid'!$E$2:$E$169,MATCH($A62,'Zone centroid'!$C$2:$C$169,0)))^2)</f>
        <v>43493.606194861561</v>
      </c>
      <c r="J62">
        <f>SQRT((INDEX('Station centroid'!$E$2:$E$51,MATCH(J$1,'Station centroid'!$B$2:$B$51,0))-INDEX('Zone centroid'!$D$2:$D$169,MATCH($A62,'Zone centroid'!$C$2:$C$169,0)))^2+(INDEX('Station centroid'!$F$2:$F$51,MATCH(J$1,'Station centroid'!$B$2:$B$51,0))-INDEX('Zone centroid'!$E$2:$E$169,MATCH($A62,'Zone centroid'!$C$2:$C$169,0)))^2)</f>
        <v>694681.33609375171</v>
      </c>
      <c r="K62">
        <f>SQRT((INDEX('Station centroid'!$E$2:$E$51,MATCH(K$1,'Station centroid'!$B$2:$B$51,0))-INDEX('Zone centroid'!$D$2:$D$169,MATCH($A62,'Zone centroid'!$C$2:$C$169,0)))^2+(INDEX('Station centroid'!$F$2:$F$51,MATCH(K$1,'Station centroid'!$B$2:$B$51,0))-INDEX('Zone centroid'!$E$2:$E$169,MATCH($A62,'Zone centroid'!$C$2:$C$169,0)))^2)</f>
        <v>29743.60079149294</v>
      </c>
      <c r="L62">
        <f>SQRT((INDEX('Station centroid'!$E$2:$E$51,MATCH(L$1,'Station centroid'!$B$2:$B$51,0))-INDEX('Zone centroid'!$D$2:$D$169,MATCH($A62,'Zone centroid'!$C$2:$C$169,0)))^2+(INDEX('Station centroid'!$F$2:$F$51,MATCH(L$1,'Station centroid'!$B$2:$B$51,0))-INDEX('Zone centroid'!$E$2:$E$169,MATCH($A62,'Zone centroid'!$C$2:$C$169,0)))^2)</f>
        <v>22063.994994243476</v>
      </c>
      <c r="M62">
        <f>SQRT((INDEX('Station centroid'!$E$2:$E$51,MATCH(M$1,'Station centroid'!$B$2:$B$51,0))-INDEX('Zone centroid'!$D$2:$D$169,MATCH($A62,'Zone centroid'!$C$2:$C$169,0)))^2+(INDEX('Station centroid'!$F$2:$F$51,MATCH(M$1,'Station centroid'!$B$2:$B$51,0))-INDEX('Zone centroid'!$E$2:$E$169,MATCH($A62,'Zone centroid'!$C$2:$C$169,0)))^2)</f>
        <v>13385.402436602313</v>
      </c>
      <c r="N62">
        <f>SQRT((INDEX('Station centroid'!$E$2:$E$51,MATCH(N$1,'Station centroid'!$B$2:$B$51,0))-INDEX('Zone centroid'!$D$2:$D$169,MATCH($A62,'Zone centroid'!$C$2:$C$169,0)))^2+(INDEX('Station centroid'!$F$2:$F$51,MATCH(N$1,'Station centroid'!$B$2:$B$51,0))-INDEX('Zone centroid'!$E$2:$E$169,MATCH($A62,'Zone centroid'!$C$2:$C$169,0)))^2)</f>
        <v>9233.7835729456165</v>
      </c>
      <c r="O62">
        <f>SQRT((INDEX('Station centroid'!$E$2:$E$51,MATCH(O$1,'Station centroid'!$B$2:$B$51,0))-INDEX('Zone centroid'!$D$2:$D$169,MATCH($A62,'Zone centroid'!$C$2:$C$169,0)))^2+(INDEX('Station centroid'!$F$2:$F$51,MATCH(O$1,'Station centroid'!$B$2:$B$51,0))-INDEX('Zone centroid'!$E$2:$E$169,MATCH($A62,'Zone centroid'!$C$2:$C$169,0)))^2)</f>
        <v>34002.79944464867</v>
      </c>
      <c r="P62">
        <f>SQRT((INDEX('Station centroid'!$E$2:$E$51,MATCH(P$1,'Station centroid'!$B$2:$B$51,0))-INDEX('Zone centroid'!$D$2:$D$169,MATCH($A62,'Zone centroid'!$C$2:$C$169,0)))^2+(INDEX('Station centroid'!$F$2:$F$51,MATCH(P$1,'Station centroid'!$B$2:$B$51,0))-INDEX('Zone centroid'!$E$2:$E$169,MATCH($A62,'Zone centroid'!$C$2:$C$169,0)))^2)</f>
        <v>36203.787833101109</v>
      </c>
      <c r="Q62">
        <f>SQRT((INDEX('Station centroid'!$E$2:$E$51,MATCH(Q$1,'Station centroid'!$B$2:$B$51,0))-INDEX('Zone centroid'!$D$2:$D$169,MATCH($A62,'Zone centroid'!$C$2:$C$169,0)))^2+(INDEX('Station centroid'!$F$2:$F$51,MATCH(Q$1,'Station centroid'!$B$2:$B$51,0))-INDEX('Zone centroid'!$E$2:$E$169,MATCH($A62,'Zone centroid'!$C$2:$C$169,0)))^2)</f>
        <v>20196.364542275947</v>
      </c>
      <c r="R62">
        <f>SQRT((INDEX('Station centroid'!$E$2:$E$51,MATCH(R$1,'Station centroid'!$B$2:$B$51,0))-INDEX('Zone centroid'!$D$2:$D$169,MATCH($A62,'Zone centroid'!$C$2:$C$169,0)))^2+(INDEX('Station centroid'!$F$2:$F$51,MATCH(R$1,'Station centroid'!$B$2:$B$51,0))-INDEX('Zone centroid'!$E$2:$E$169,MATCH($A62,'Zone centroid'!$C$2:$C$169,0)))^2)</f>
        <v>17689.234600063937</v>
      </c>
      <c r="S62">
        <f>SQRT((INDEX('Station centroid'!$E$2:$E$51,MATCH(S$1,'Station centroid'!$B$2:$B$51,0))-INDEX('Zone centroid'!$D$2:$D$169,MATCH($A62,'Zone centroid'!$C$2:$C$169,0)))^2+(INDEX('Station centroid'!$F$2:$F$51,MATCH(S$1,'Station centroid'!$B$2:$B$51,0))-INDEX('Zone centroid'!$E$2:$E$169,MATCH($A62,'Zone centroid'!$C$2:$C$169,0)))^2)</f>
        <v>14068.036286063581</v>
      </c>
      <c r="T62">
        <f>SQRT((INDEX('Station centroid'!$E$2:$E$51,MATCH(T$1,'Station centroid'!$B$2:$B$51,0))-INDEX('Zone centroid'!$D$2:$D$169,MATCH($A62,'Zone centroid'!$C$2:$C$169,0)))^2+(INDEX('Station centroid'!$F$2:$F$51,MATCH(T$1,'Station centroid'!$B$2:$B$51,0))-INDEX('Zone centroid'!$E$2:$E$169,MATCH($A62,'Zone centroid'!$C$2:$C$169,0)))^2)</f>
        <v>12564.264841032245</v>
      </c>
      <c r="U62">
        <f>SQRT((INDEX('Station centroid'!$E$2:$E$51,MATCH(U$1,'Station centroid'!$B$2:$B$51,0))-INDEX('Zone centroid'!$D$2:$D$169,MATCH($A62,'Zone centroid'!$C$2:$C$169,0)))^2+(INDEX('Station centroid'!$F$2:$F$51,MATCH(U$1,'Station centroid'!$B$2:$B$51,0))-INDEX('Zone centroid'!$E$2:$E$169,MATCH($A62,'Zone centroid'!$C$2:$C$169,0)))^2)</f>
        <v>21711.48607181001</v>
      </c>
      <c r="V62">
        <f>SQRT((INDEX('Station centroid'!$E$2:$E$51,MATCH(V$1,'Station centroid'!$B$2:$B$51,0))-INDEX('Zone centroid'!$D$2:$D$169,MATCH($A62,'Zone centroid'!$C$2:$C$169,0)))^2+(INDEX('Station centroid'!$F$2:$F$51,MATCH(V$1,'Station centroid'!$B$2:$B$51,0))-INDEX('Zone centroid'!$E$2:$E$169,MATCH($A62,'Zone centroid'!$C$2:$C$169,0)))^2)</f>
        <v>33201.096140358059</v>
      </c>
      <c r="W62">
        <f>SQRT((INDEX('Station centroid'!$E$2:$E$51,MATCH(W$1,'Station centroid'!$B$2:$B$51,0))-INDEX('Zone centroid'!$D$2:$D$169,MATCH($A62,'Zone centroid'!$C$2:$C$169,0)))^2+(INDEX('Station centroid'!$F$2:$F$51,MATCH(W$1,'Station centroid'!$B$2:$B$51,0))-INDEX('Zone centroid'!$E$2:$E$169,MATCH($A62,'Zone centroid'!$C$2:$C$169,0)))^2)</f>
        <v>16707.275909614997</v>
      </c>
      <c r="X62">
        <f>SQRT((INDEX('Station centroid'!$E$2:$E$51,MATCH(X$1,'Station centroid'!$B$2:$B$51,0))-INDEX('Zone centroid'!$D$2:$D$169,MATCH($A62,'Zone centroid'!$C$2:$C$169,0)))^2+(INDEX('Station centroid'!$F$2:$F$51,MATCH(X$1,'Station centroid'!$B$2:$B$51,0))-INDEX('Zone centroid'!$E$2:$E$169,MATCH($A62,'Zone centroid'!$C$2:$C$169,0)))^2)</f>
        <v>33897.647329018298</v>
      </c>
      <c r="Y62">
        <f>SQRT((INDEX('Station centroid'!$E$2:$E$51,MATCH(Y$1,'Station centroid'!$B$2:$B$51,0))-INDEX('Zone centroid'!$D$2:$D$169,MATCH($A62,'Zone centroid'!$C$2:$C$169,0)))^2+(INDEX('Station centroid'!$F$2:$F$51,MATCH(Y$1,'Station centroid'!$B$2:$B$51,0))-INDEX('Zone centroid'!$E$2:$E$169,MATCH($A62,'Zone centroid'!$C$2:$C$169,0)))^2)</f>
        <v>34792.453096181656</v>
      </c>
      <c r="Z62">
        <f>SQRT((INDEX('Station centroid'!$E$2:$E$51,MATCH(Z$1,'Station centroid'!$B$2:$B$51,0))-INDEX('Zone centroid'!$D$2:$D$169,MATCH($A62,'Zone centroid'!$C$2:$C$169,0)))^2+(INDEX('Station centroid'!$F$2:$F$51,MATCH(Z$1,'Station centroid'!$B$2:$B$51,0))-INDEX('Zone centroid'!$E$2:$E$169,MATCH($A62,'Zone centroid'!$C$2:$C$169,0)))^2)</f>
        <v>48859.173767370441</v>
      </c>
      <c r="AA62">
        <f>SQRT((INDEX('Station centroid'!$E$2:$E$51,MATCH(AA$1,'Station centroid'!$B$2:$B$51,0))-INDEX('Zone centroid'!$D$2:$D$169,MATCH($A62,'Zone centroid'!$C$2:$C$169,0)))^2+(INDEX('Station centroid'!$F$2:$F$51,MATCH(AA$1,'Station centroid'!$B$2:$B$51,0))-INDEX('Zone centroid'!$E$2:$E$169,MATCH($A62,'Zone centroid'!$C$2:$C$169,0)))^2)</f>
        <v>91905.060926018632</v>
      </c>
      <c r="AB62">
        <f>SQRT((INDEX('Station centroid'!$E$2:$E$51,MATCH(AB$1,'Station centroid'!$B$2:$B$51,0))-INDEX('Zone centroid'!$D$2:$D$169,MATCH($A62,'Zone centroid'!$C$2:$C$169,0)))^2+(INDEX('Station centroid'!$F$2:$F$51,MATCH(AB$1,'Station centroid'!$B$2:$B$51,0))-INDEX('Zone centroid'!$E$2:$E$169,MATCH($A62,'Zone centroid'!$C$2:$C$169,0)))^2)</f>
        <v>694681.33609375171</v>
      </c>
      <c r="AC62">
        <f>SQRT((INDEX('Station centroid'!$E$2:$E$51,MATCH(AC$1,'Station centroid'!$B$2:$B$51,0))-INDEX('Zone centroid'!$D$2:$D$169,MATCH($A62,'Zone centroid'!$C$2:$C$169,0)))^2+(INDEX('Station centroid'!$F$2:$F$51,MATCH(AC$1,'Station centroid'!$B$2:$B$51,0))-INDEX('Zone centroid'!$E$2:$E$169,MATCH($A62,'Zone centroid'!$C$2:$C$169,0)))^2)</f>
        <v>104047.37981777724</v>
      </c>
      <c r="AD62">
        <f>SQRT((INDEX('Station centroid'!$E$2:$E$51,MATCH(AD$1,'Station centroid'!$B$2:$B$51,0))-INDEX('Zone centroid'!$D$2:$D$169,MATCH($A62,'Zone centroid'!$C$2:$C$169,0)))^2+(INDEX('Station centroid'!$F$2:$F$51,MATCH(AD$1,'Station centroid'!$B$2:$B$51,0))-INDEX('Zone centroid'!$E$2:$E$169,MATCH($A62,'Zone centroid'!$C$2:$C$169,0)))^2)</f>
        <v>149994.76117125724</v>
      </c>
      <c r="AE62">
        <f>SQRT((INDEX('Station centroid'!$E$2:$E$51,MATCH(AE$1,'Station centroid'!$B$2:$B$51,0))-INDEX('Zone centroid'!$D$2:$D$169,MATCH($A62,'Zone centroid'!$C$2:$C$169,0)))^2+(INDEX('Station centroid'!$F$2:$F$51,MATCH(AE$1,'Station centroid'!$B$2:$B$51,0))-INDEX('Zone centroid'!$E$2:$E$169,MATCH($A62,'Zone centroid'!$C$2:$C$169,0)))^2)</f>
        <v>28473.81208084723</v>
      </c>
      <c r="AF62">
        <f>SQRT((INDEX('Station centroid'!$E$2:$E$51,MATCH(AF$1,'Station centroid'!$B$2:$B$51,0))-INDEX('Zone centroid'!$D$2:$D$169,MATCH($A62,'Zone centroid'!$C$2:$C$169,0)))^2+(INDEX('Station centroid'!$F$2:$F$51,MATCH(AF$1,'Station centroid'!$B$2:$B$51,0))-INDEX('Zone centroid'!$E$2:$E$169,MATCH($A62,'Zone centroid'!$C$2:$C$169,0)))^2)</f>
        <v>25732.787703840007</v>
      </c>
      <c r="AG62">
        <f>SQRT((INDEX('Station centroid'!$E$2:$E$51,MATCH(AG$1,'Station centroid'!$B$2:$B$51,0))-INDEX('Zone centroid'!$D$2:$D$169,MATCH($A62,'Zone centroid'!$C$2:$C$169,0)))^2+(INDEX('Station centroid'!$F$2:$F$51,MATCH(AG$1,'Station centroid'!$B$2:$B$51,0))-INDEX('Zone centroid'!$E$2:$E$169,MATCH($A62,'Zone centroid'!$C$2:$C$169,0)))^2)</f>
        <v>31856.429061709037</v>
      </c>
      <c r="AH62">
        <f>SQRT((INDEX('Station centroid'!$E$2:$E$51,MATCH(AH$1,'Station centroid'!$B$2:$B$51,0))-INDEX('Zone centroid'!$D$2:$D$169,MATCH($A62,'Zone centroid'!$C$2:$C$169,0)))^2+(INDEX('Station centroid'!$F$2:$F$51,MATCH(AH$1,'Station centroid'!$B$2:$B$51,0))-INDEX('Zone centroid'!$E$2:$E$169,MATCH($A62,'Zone centroid'!$C$2:$C$169,0)))^2)</f>
        <v>114139.56337803292</v>
      </c>
      <c r="AI62">
        <f>SQRT((INDEX('Station centroid'!$E$2:$E$51,MATCH(AI$1,'Station centroid'!$B$2:$B$51,0))-INDEX('Zone centroid'!$D$2:$D$169,MATCH($A62,'Zone centroid'!$C$2:$C$169,0)))^2+(INDEX('Station centroid'!$F$2:$F$51,MATCH(AI$1,'Station centroid'!$B$2:$B$51,0))-INDEX('Zone centroid'!$E$2:$E$169,MATCH($A62,'Zone centroid'!$C$2:$C$169,0)))^2)</f>
        <v>18159.460279493433</v>
      </c>
      <c r="AJ62">
        <f>SQRT((INDEX('Station centroid'!$E$2:$E$51,MATCH(AJ$1,'Station centroid'!$B$2:$B$51,0))-INDEX('Zone centroid'!$D$2:$D$169,MATCH($A62,'Zone centroid'!$C$2:$C$169,0)))^2+(INDEX('Station centroid'!$F$2:$F$51,MATCH(AJ$1,'Station centroid'!$B$2:$B$51,0))-INDEX('Zone centroid'!$E$2:$E$169,MATCH($A62,'Zone centroid'!$C$2:$C$169,0)))^2)</f>
        <v>26485.762020906648</v>
      </c>
      <c r="AK62">
        <f>SQRT((INDEX('Station centroid'!$E$2:$E$51,MATCH(AK$1,'Station centroid'!$B$2:$B$51,0))-INDEX('Zone centroid'!$D$2:$D$169,MATCH($A62,'Zone centroid'!$C$2:$C$169,0)))^2+(INDEX('Station centroid'!$F$2:$F$51,MATCH(AK$1,'Station centroid'!$B$2:$B$51,0))-INDEX('Zone centroid'!$E$2:$E$169,MATCH($A62,'Zone centroid'!$C$2:$C$169,0)))^2)</f>
        <v>8822.3092966070872</v>
      </c>
      <c r="AL62">
        <f>SQRT((INDEX('Station centroid'!$E$2:$E$51,MATCH(AL$1,'Station centroid'!$B$2:$B$51,0))-INDEX('Zone centroid'!$D$2:$D$169,MATCH($A62,'Zone centroid'!$C$2:$C$169,0)))^2+(INDEX('Station centroid'!$F$2:$F$51,MATCH(AL$1,'Station centroid'!$B$2:$B$51,0))-INDEX('Zone centroid'!$E$2:$E$169,MATCH($A62,'Zone centroid'!$C$2:$C$169,0)))^2)</f>
        <v>81135.264846467297</v>
      </c>
      <c r="AM62">
        <f>SQRT((INDEX('Station centroid'!$E$2:$E$51,MATCH(AM$1,'Station centroid'!$B$2:$B$51,0))-INDEX('Zone centroid'!$D$2:$D$169,MATCH($A62,'Zone centroid'!$C$2:$C$169,0)))^2+(INDEX('Station centroid'!$F$2:$F$51,MATCH(AM$1,'Station centroid'!$B$2:$B$51,0))-INDEX('Zone centroid'!$E$2:$E$169,MATCH($A62,'Zone centroid'!$C$2:$C$169,0)))^2)</f>
        <v>24059.321593929086</v>
      </c>
      <c r="AN62">
        <f>SQRT((INDEX('Station centroid'!$E$2:$E$51,MATCH(AN$1,'Station centroid'!$B$2:$B$51,0))-INDEX('Zone centroid'!$D$2:$D$169,MATCH($A62,'Zone centroid'!$C$2:$C$169,0)))^2+(INDEX('Station centroid'!$F$2:$F$51,MATCH(AN$1,'Station centroid'!$B$2:$B$51,0))-INDEX('Zone centroid'!$E$2:$E$169,MATCH($A62,'Zone centroid'!$C$2:$C$169,0)))^2)</f>
        <v>27771.433316968007</v>
      </c>
      <c r="AO62">
        <f>SQRT((INDEX('Station centroid'!$E$2:$E$51,MATCH(AO$1,'Station centroid'!$B$2:$B$51,0))-INDEX('Zone centroid'!$D$2:$D$169,MATCH($A62,'Zone centroid'!$C$2:$C$169,0)))^2+(INDEX('Station centroid'!$F$2:$F$51,MATCH(AO$1,'Station centroid'!$B$2:$B$51,0))-INDEX('Zone centroid'!$E$2:$E$169,MATCH($A62,'Zone centroid'!$C$2:$C$169,0)))^2)</f>
        <v>32130.601920552264</v>
      </c>
      <c r="AP62">
        <f>SQRT((INDEX('Station centroid'!$E$2:$E$51,MATCH(AP$1,'Station centroid'!$B$2:$B$51,0))-INDEX('Zone centroid'!$D$2:$D$169,MATCH($A62,'Zone centroid'!$C$2:$C$169,0)))^2+(INDEX('Station centroid'!$F$2:$F$51,MATCH(AP$1,'Station centroid'!$B$2:$B$51,0))-INDEX('Zone centroid'!$E$2:$E$169,MATCH($A62,'Zone centroid'!$C$2:$C$169,0)))^2)</f>
        <v>17071.521070557857</v>
      </c>
      <c r="AQ62">
        <f>SQRT((INDEX('Station centroid'!$E$2:$E$51,MATCH(AQ$1,'Station centroid'!$B$2:$B$51,0))-INDEX('Zone centroid'!$D$2:$D$169,MATCH($A62,'Zone centroid'!$C$2:$C$169,0)))^2+(INDEX('Station centroid'!$F$2:$F$51,MATCH(AQ$1,'Station centroid'!$B$2:$B$51,0))-INDEX('Zone centroid'!$E$2:$E$169,MATCH($A62,'Zone centroid'!$C$2:$C$169,0)))^2)</f>
        <v>84503.434184322919</v>
      </c>
      <c r="AR62">
        <f>SQRT((INDEX('Station centroid'!$E$2:$E$51,MATCH(AR$1,'Station centroid'!$B$2:$B$51,0))-INDEX('Zone centroid'!$D$2:$D$169,MATCH($A62,'Zone centroid'!$C$2:$C$169,0)))^2+(INDEX('Station centroid'!$F$2:$F$51,MATCH(AR$1,'Station centroid'!$B$2:$B$51,0))-INDEX('Zone centroid'!$E$2:$E$169,MATCH($A62,'Zone centroid'!$C$2:$C$169,0)))^2)</f>
        <v>63155.156959998123</v>
      </c>
      <c r="AS62">
        <f>SQRT((INDEX('Station centroid'!$E$2:$E$51,MATCH(AS$1,'Station centroid'!$B$2:$B$51,0))-INDEX('Zone centroid'!$D$2:$D$169,MATCH($A62,'Zone centroid'!$C$2:$C$169,0)))^2+(INDEX('Station centroid'!$F$2:$F$51,MATCH(AS$1,'Station centroid'!$B$2:$B$51,0))-INDEX('Zone centroid'!$E$2:$E$169,MATCH($A62,'Zone centroid'!$C$2:$C$169,0)))^2)</f>
        <v>129107.78864529784</v>
      </c>
      <c r="AT62">
        <f>SQRT((INDEX('Station centroid'!$E$2:$E$51,MATCH(AT$1,'Station centroid'!$B$2:$B$51,0))-INDEX('Zone centroid'!$D$2:$D$169,MATCH($A62,'Zone centroid'!$C$2:$C$169,0)))^2+(INDEX('Station centroid'!$F$2:$F$51,MATCH(AT$1,'Station centroid'!$B$2:$B$51,0))-INDEX('Zone centroid'!$E$2:$E$169,MATCH($A62,'Zone centroid'!$C$2:$C$169,0)))^2)</f>
        <v>101894.92551526842</v>
      </c>
      <c r="AU62">
        <f>SQRT((INDEX('Station centroid'!$E$2:$E$51,MATCH(AU$1,'Station centroid'!$B$2:$B$51,0))-INDEX('Zone centroid'!$D$2:$D$169,MATCH($A62,'Zone centroid'!$C$2:$C$169,0)))^2+(INDEX('Station centroid'!$F$2:$F$51,MATCH(AU$1,'Station centroid'!$B$2:$B$51,0))-INDEX('Zone centroid'!$E$2:$E$169,MATCH($A62,'Zone centroid'!$C$2:$C$169,0)))^2)</f>
        <v>60971.469864966341</v>
      </c>
      <c r="AV62">
        <f>SQRT((INDEX('Station centroid'!$E$2:$E$51,MATCH(AV$1,'Station centroid'!$B$2:$B$51,0))-INDEX('Zone centroid'!$D$2:$D$169,MATCH($A62,'Zone centroid'!$C$2:$C$169,0)))^2+(INDEX('Station centroid'!$F$2:$F$51,MATCH(AV$1,'Station centroid'!$B$2:$B$51,0))-INDEX('Zone centroid'!$E$2:$E$169,MATCH($A62,'Zone centroid'!$C$2:$C$169,0)))^2)</f>
        <v>61055.109063812146</v>
      </c>
      <c r="AW62">
        <f>SQRT((INDEX('Station centroid'!$E$2:$E$51,MATCH(AW$1,'Station centroid'!$B$2:$B$51,0))-INDEX('Zone centroid'!$D$2:$D$169,MATCH($A62,'Zone centroid'!$C$2:$C$169,0)))^2+(INDEX('Station centroid'!$F$2:$F$51,MATCH(AW$1,'Station centroid'!$B$2:$B$51,0))-INDEX('Zone centroid'!$E$2:$E$169,MATCH($A62,'Zone centroid'!$C$2:$C$169,0)))^2)</f>
        <v>62205.627141373632</v>
      </c>
      <c r="AX62">
        <f>SQRT((INDEX('Station centroid'!$E$2:$E$51,MATCH(AX$1,'Station centroid'!$B$2:$B$51,0))-INDEX('Zone centroid'!$D$2:$D$169,MATCH($A62,'Zone centroid'!$C$2:$C$169,0)))^2+(INDEX('Station centroid'!$F$2:$F$51,MATCH(AX$1,'Station centroid'!$B$2:$B$51,0))-INDEX('Zone centroid'!$E$2:$E$169,MATCH($A62,'Zone centroid'!$C$2:$C$169,0)))^2)</f>
        <v>68214.817299948118</v>
      </c>
      <c r="AY62">
        <f>SQRT((INDEX('Station centroid'!$E$2:$E$51,MATCH(AY$1,'Station centroid'!$B$2:$B$51,0))-INDEX('Zone centroid'!$D$2:$D$169,MATCH($A62,'Zone centroid'!$C$2:$C$169,0)))^2+(INDEX('Station centroid'!$F$2:$F$51,MATCH(AY$1,'Station centroid'!$B$2:$B$51,0))-INDEX('Zone centroid'!$E$2:$E$169,MATCH($A62,'Zone centroid'!$C$2:$C$169,0)))^2)</f>
        <v>694681.33609375171</v>
      </c>
    </row>
    <row r="63" spans="1:51" x14ac:dyDescent="0.3">
      <c r="A63">
        <v>5004</v>
      </c>
      <c r="B63">
        <f>SQRT((INDEX('Station centroid'!$E$2:$E$51,MATCH(B$1,'Station centroid'!$B$2:$B$51,0))-INDEX('Zone centroid'!$D$2:$D$169,MATCH($A63,'Zone centroid'!$C$2:$C$169,0)))^2+(INDEX('Station centroid'!$F$2:$F$51,MATCH(B$1,'Station centroid'!$B$2:$B$51,0))-INDEX('Zone centroid'!$E$2:$E$169,MATCH($A63,'Zone centroid'!$C$2:$C$169,0)))^2)</f>
        <v>76386.339598075341</v>
      </c>
      <c r="C63">
        <f>SQRT((INDEX('Station centroid'!$E$2:$E$51,MATCH(C$1,'Station centroid'!$B$2:$B$51,0))-INDEX('Zone centroid'!$D$2:$D$169,MATCH($A63,'Zone centroid'!$C$2:$C$169,0)))^2+(INDEX('Station centroid'!$F$2:$F$51,MATCH(C$1,'Station centroid'!$B$2:$B$51,0))-INDEX('Zone centroid'!$E$2:$E$169,MATCH($A63,'Zone centroid'!$C$2:$C$169,0)))^2)</f>
        <v>91822.94958906078</v>
      </c>
      <c r="D63">
        <f>SQRT((INDEX('Station centroid'!$E$2:$E$51,MATCH(D$1,'Station centroid'!$B$2:$B$51,0))-INDEX('Zone centroid'!$D$2:$D$169,MATCH($A63,'Zone centroid'!$C$2:$C$169,0)))^2+(INDEX('Station centroid'!$F$2:$F$51,MATCH(D$1,'Station centroid'!$B$2:$B$51,0))-INDEX('Zone centroid'!$E$2:$E$169,MATCH($A63,'Zone centroid'!$C$2:$C$169,0)))^2)</f>
        <v>124464.6410916068</v>
      </c>
      <c r="E63">
        <f>SQRT((INDEX('Station centroid'!$E$2:$E$51,MATCH(E$1,'Station centroid'!$B$2:$B$51,0))-INDEX('Zone centroid'!$D$2:$D$169,MATCH($A63,'Zone centroid'!$C$2:$C$169,0)))^2+(INDEX('Station centroid'!$F$2:$F$51,MATCH(E$1,'Station centroid'!$B$2:$B$51,0))-INDEX('Zone centroid'!$E$2:$E$169,MATCH($A63,'Zone centroid'!$C$2:$C$169,0)))^2)</f>
        <v>85355.542149525369</v>
      </c>
      <c r="F63">
        <f>SQRT((INDEX('Station centroid'!$E$2:$E$51,MATCH(F$1,'Station centroid'!$B$2:$B$51,0))-INDEX('Zone centroid'!$D$2:$D$169,MATCH($A63,'Zone centroid'!$C$2:$C$169,0)))^2+(INDEX('Station centroid'!$F$2:$F$51,MATCH(F$1,'Station centroid'!$B$2:$B$51,0))-INDEX('Zone centroid'!$E$2:$E$169,MATCH($A63,'Zone centroid'!$C$2:$C$169,0)))^2)</f>
        <v>70038.273909653188</v>
      </c>
      <c r="G63">
        <f>SQRT((INDEX('Station centroid'!$E$2:$E$51,MATCH(G$1,'Station centroid'!$B$2:$B$51,0))-INDEX('Zone centroid'!$D$2:$D$169,MATCH($A63,'Zone centroid'!$C$2:$C$169,0)))^2+(INDEX('Station centroid'!$F$2:$F$51,MATCH(G$1,'Station centroid'!$B$2:$B$51,0))-INDEX('Zone centroid'!$E$2:$E$169,MATCH($A63,'Zone centroid'!$C$2:$C$169,0)))^2)</f>
        <v>626985.59088148107</v>
      </c>
      <c r="H63">
        <f>SQRT((INDEX('Station centroid'!$E$2:$E$51,MATCH(H$1,'Station centroid'!$B$2:$B$51,0))-INDEX('Zone centroid'!$D$2:$D$169,MATCH($A63,'Zone centroid'!$C$2:$C$169,0)))^2+(INDEX('Station centroid'!$F$2:$F$51,MATCH(H$1,'Station centroid'!$B$2:$B$51,0))-INDEX('Zone centroid'!$E$2:$E$169,MATCH($A63,'Zone centroid'!$C$2:$C$169,0)))^2)</f>
        <v>26852.991087869526</v>
      </c>
      <c r="I63">
        <f>SQRT((INDEX('Station centroid'!$E$2:$E$51,MATCH(I$1,'Station centroid'!$B$2:$B$51,0))-INDEX('Zone centroid'!$D$2:$D$169,MATCH($A63,'Zone centroid'!$C$2:$C$169,0)))^2+(INDEX('Station centroid'!$F$2:$F$51,MATCH(I$1,'Station centroid'!$B$2:$B$51,0))-INDEX('Zone centroid'!$E$2:$E$169,MATCH($A63,'Zone centroid'!$C$2:$C$169,0)))^2)</f>
        <v>44815.371266717157</v>
      </c>
      <c r="J63">
        <f>SQRT((INDEX('Station centroid'!$E$2:$E$51,MATCH(J$1,'Station centroid'!$B$2:$B$51,0))-INDEX('Zone centroid'!$D$2:$D$169,MATCH($A63,'Zone centroid'!$C$2:$C$169,0)))^2+(INDEX('Station centroid'!$F$2:$F$51,MATCH(J$1,'Station centroid'!$B$2:$B$51,0))-INDEX('Zone centroid'!$E$2:$E$169,MATCH($A63,'Zone centroid'!$C$2:$C$169,0)))^2)</f>
        <v>626985.59088148107</v>
      </c>
      <c r="K63">
        <f>SQRT((INDEX('Station centroid'!$E$2:$E$51,MATCH(K$1,'Station centroid'!$B$2:$B$51,0))-INDEX('Zone centroid'!$D$2:$D$169,MATCH($A63,'Zone centroid'!$C$2:$C$169,0)))^2+(INDEX('Station centroid'!$F$2:$F$51,MATCH(K$1,'Station centroid'!$B$2:$B$51,0))-INDEX('Zone centroid'!$E$2:$E$169,MATCH($A63,'Zone centroid'!$C$2:$C$169,0)))^2)</f>
        <v>104437.81789325023</v>
      </c>
      <c r="L63">
        <f>SQRT((INDEX('Station centroid'!$E$2:$E$51,MATCH(L$1,'Station centroid'!$B$2:$B$51,0))-INDEX('Zone centroid'!$D$2:$D$169,MATCH($A63,'Zone centroid'!$C$2:$C$169,0)))^2+(INDEX('Station centroid'!$F$2:$F$51,MATCH(L$1,'Station centroid'!$B$2:$B$51,0))-INDEX('Zone centroid'!$E$2:$E$169,MATCH($A63,'Zone centroid'!$C$2:$C$169,0)))^2)</f>
        <v>58461.818197059161</v>
      </c>
      <c r="M63">
        <f>SQRT((INDEX('Station centroid'!$E$2:$E$51,MATCH(M$1,'Station centroid'!$B$2:$B$51,0))-INDEX('Zone centroid'!$D$2:$D$169,MATCH($A63,'Zone centroid'!$C$2:$C$169,0)))^2+(INDEX('Station centroid'!$F$2:$F$51,MATCH(M$1,'Station centroid'!$B$2:$B$51,0))-INDEX('Zone centroid'!$E$2:$E$169,MATCH($A63,'Zone centroid'!$C$2:$C$169,0)))^2)</f>
        <v>64006.702801423875</v>
      </c>
      <c r="N63">
        <f>SQRT((INDEX('Station centroid'!$E$2:$E$51,MATCH(N$1,'Station centroid'!$B$2:$B$51,0))-INDEX('Zone centroid'!$D$2:$D$169,MATCH($A63,'Zone centroid'!$C$2:$C$169,0)))^2+(INDEX('Station centroid'!$F$2:$F$51,MATCH(N$1,'Station centroid'!$B$2:$B$51,0))-INDEX('Zone centroid'!$E$2:$E$169,MATCH($A63,'Zone centroid'!$C$2:$C$169,0)))^2)</f>
        <v>83940.021161493656</v>
      </c>
      <c r="O63">
        <f>SQRT((INDEX('Station centroid'!$E$2:$E$51,MATCH(O$1,'Station centroid'!$B$2:$B$51,0))-INDEX('Zone centroid'!$D$2:$D$169,MATCH($A63,'Zone centroid'!$C$2:$C$169,0)))^2+(INDEX('Station centroid'!$F$2:$F$51,MATCH(O$1,'Station centroid'!$B$2:$B$51,0))-INDEX('Zone centroid'!$E$2:$E$169,MATCH($A63,'Zone centroid'!$C$2:$C$169,0)))^2)</f>
        <v>105537.91336289058</v>
      </c>
      <c r="P63">
        <f>SQRT((INDEX('Station centroid'!$E$2:$E$51,MATCH(P$1,'Station centroid'!$B$2:$B$51,0))-INDEX('Zone centroid'!$D$2:$D$169,MATCH($A63,'Zone centroid'!$C$2:$C$169,0)))^2+(INDEX('Station centroid'!$F$2:$F$51,MATCH(P$1,'Station centroid'!$B$2:$B$51,0))-INDEX('Zone centroid'!$E$2:$E$169,MATCH($A63,'Zone centroid'!$C$2:$C$169,0)))^2)</f>
        <v>107887.45954513991</v>
      </c>
      <c r="Q63">
        <f>SQRT((INDEX('Station centroid'!$E$2:$E$51,MATCH(Q$1,'Station centroid'!$B$2:$B$51,0))-INDEX('Zone centroid'!$D$2:$D$169,MATCH($A63,'Zone centroid'!$C$2:$C$169,0)))^2+(INDEX('Station centroid'!$F$2:$F$51,MATCH(Q$1,'Station centroid'!$B$2:$B$51,0))-INDEX('Zone centroid'!$E$2:$E$169,MATCH($A63,'Zone centroid'!$C$2:$C$169,0)))^2)</f>
        <v>93807.75887880761</v>
      </c>
      <c r="R63">
        <f>SQRT((INDEX('Station centroid'!$E$2:$E$51,MATCH(R$1,'Station centroid'!$B$2:$B$51,0))-INDEX('Zone centroid'!$D$2:$D$169,MATCH($A63,'Zone centroid'!$C$2:$C$169,0)))^2+(INDEX('Station centroid'!$F$2:$F$51,MATCH(R$1,'Station centroid'!$B$2:$B$51,0))-INDEX('Zone centroid'!$E$2:$E$169,MATCH($A63,'Zone centroid'!$C$2:$C$169,0)))^2)</f>
        <v>92435.500748771286</v>
      </c>
      <c r="S63">
        <f>SQRT((INDEX('Station centroid'!$E$2:$E$51,MATCH(S$1,'Station centroid'!$B$2:$B$51,0))-INDEX('Zone centroid'!$D$2:$D$169,MATCH($A63,'Zone centroid'!$C$2:$C$169,0)))^2+(INDEX('Station centroid'!$F$2:$F$51,MATCH(S$1,'Station centroid'!$B$2:$B$51,0))-INDEX('Zone centroid'!$E$2:$E$169,MATCH($A63,'Zone centroid'!$C$2:$C$169,0)))^2)</f>
        <v>88782.149350564883</v>
      </c>
      <c r="T63">
        <f>SQRT((INDEX('Station centroid'!$E$2:$E$51,MATCH(T$1,'Station centroid'!$B$2:$B$51,0))-INDEX('Zone centroid'!$D$2:$D$169,MATCH($A63,'Zone centroid'!$C$2:$C$169,0)))^2+(INDEX('Station centroid'!$F$2:$F$51,MATCH(T$1,'Station centroid'!$B$2:$B$51,0))-INDEX('Zone centroid'!$E$2:$E$169,MATCH($A63,'Zone centroid'!$C$2:$C$169,0)))^2)</f>
        <v>83725.687656271868</v>
      </c>
      <c r="U63">
        <f>SQRT((INDEX('Station centroid'!$E$2:$E$51,MATCH(U$1,'Station centroid'!$B$2:$B$51,0))-INDEX('Zone centroid'!$D$2:$D$169,MATCH($A63,'Zone centroid'!$C$2:$C$169,0)))^2+(INDEX('Station centroid'!$F$2:$F$51,MATCH(U$1,'Station centroid'!$B$2:$B$51,0))-INDEX('Zone centroid'!$E$2:$E$169,MATCH($A63,'Zone centroid'!$C$2:$C$169,0)))^2)</f>
        <v>84180.670796129882</v>
      </c>
      <c r="V63">
        <f>SQRT((INDEX('Station centroid'!$E$2:$E$51,MATCH(V$1,'Station centroid'!$B$2:$B$51,0))-INDEX('Zone centroid'!$D$2:$D$169,MATCH($A63,'Zone centroid'!$C$2:$C$169,0)))^2+(INDEX('Station centroid'!$F$2:$F$51,MATCH(V$1,'Station centroid'!$B$2:$B$51,0))-INDEX('Zone centroid'!$E$2:$E$169,MATCH($A63,'Zone centroid'!$C$2:$C$169,0)))^2)</f>
        <v>82377.27856503459</v>
      </c>
      <c r="W63">
        <f>SQRT((INDEX('Station centroid'!$E$2:$E$51,MATCH(W$1,'Station centroid'!$B$2:$B$51,0))-INDEX('Zone centroid'!$D$2:$D$169,MATCH($A63,'Zone centroid'!$C$2:$C$169,0)))^2+(INDEX('Station centroid'!$F$2:$F$51,MATCH(W$1,'Station centroid'!$B$2:$B$51,0))-INDEX('Zone centroid'!$E$2:$E$169,MATCH($A63,'Zone centroid'!$C$2:$C$169,0)))^2)</f>
        <v>90573.758716749799</v>
      </c>
      <c r="X63">
        <f>SQRT((INDEX('Station centroid'!$E$2:$E$51,MATCH(X$1,'Station centroid'!$B$2:$B$51,0))-INDEX('Zone centroid'!$D$2:$D$169,MATCH($A63,'Zone centroid'!$C$2:$C$169,0)))^2+(INDEX('Station centroid'!$F$2:$F$51,MATCH(X$1,'Station centroid'!$B$2:$B$51,0))-INDEX('Zone centroid'!$E$2:$E$169,MATCH($A63,'Zone centroid'!$C$2:$C$169,0)))^2)</f>
        <v>79792.488908057581</v>
      </c>
      <c r="Y63">
        <f>SQRT((INDEX('Station centroid'!$E$2:$E$51,MATCH(Y$1,'Station centroid'!$B$2:$B$51,0))-INDEX('Zone centroid'!$D$2:$D$169,MATCH($A63,'Zone centroid'!$C$2:$C$169,0)))^2+(INDEX('Station centroid'!$F$2:$F$51,MATCH(Y$1,'Station centroid'!$B$2:$B$51,0))-INDEX('Zone centroid'!$E$2:$E$169,MATCH($A63,'Zone centroid'!$C$2:$C$169,0)))^2)</f>
        <v>77954.886410089835</v>
      </c>
      <c r="Z63">
        <f>SQRT((INDEX('Station centroid'!$E$2:$E$51,MATCH(Z$1,'Station centroid'!$B$2:$B$51,0))-INDEX('Zone centroid'!$D$2:$D$169,MATCH($A63,'Zone centroid'!$C$2:$C$169,0)))^2+(INDEX('Station centroid'!$F$2:$F$51,MATCH(Z$1,'Station centroid'!$B$2:$B$51,0))-INDEX('Zone centroid'!$E$2:$E$169,MATCH($A63,'Zone centroid'!$C$2:$C$169,0)))^2)</f>
        <v>35801.35673756092</v>
      </c>
      <c r="AA63">
        <f>SQRT((INDEX('Station centroid'!$E$2:$E$51,MATCH(AA$1,'Station centroid'!$B$2:$B$51,0))-INDEX('Zone centroid'!$D$2:$D$169,MATCH($A63,'Zone centroid'!$C$2:$C$169,0)))^2+(INDEX('Station centroid'!$F$2:$F$51,MATCH(AA$1,'Station centroid'!$B$2:$B$51,0))-INDEX('Zone centroid'!$E$2:$E$169,MATCH($A63,'Zone centroid'!$C$2:$C$169,0)))^2)</f>
        <v>48172.106670719724</v>
      </c>
      <c r="AB63">
        <f>SQRT((INDEX('Station centroid'!$E$2:$E$51,MATCH(AB$1,'Station centroid'!$B$2:$B$51,0))-INDEX('Zone centroid'!$D$2:$D$169,MATCH($A63,'Zone centroid'!$C$2:$C$169,0)))^2+(INDEX('Station centroid'!$F$2:$F$51,MATCH(AB$1,'Station centroid'!$B$2:$B$51,0))-INDEX('Zone centroid'!$E$2:$E$169,MATCH($A63,'Zone centroid'!$C$2:$C$169,0)))^2)</f>
        <v>626985.59088148107</v>
      </c>
      <c r="AC63">
        <f>SQRT((INDEX('Station centroid'!$E$2:$E$51,MATCH(AC$1,'Station centroid'!$B$2:$B$51,0))-INDEX('Zone centroid'!$D$2:$D$169,MATCH($A63,'Zone centroid'!$C$2:$C$169,0)))^2+(INDEX('Station centroid'!$F$2:$F$51,MATCH(AC$1,'Station centroid'!$B$2:$B$51,0))-INDEX('Zone centroid'!$E$2:$E$169,MATCH($A63,'Zone centroid'!$C$2:$C$169,0)))^2)</f>
        <v>29629.220197379469</v>
      </c>
      <c r="AD63">
        <f>SQRT((INDEX('Station centroid'!$E$2:$E$51,MATCH(AD$1,'Station centroid'!$B$2:$B$51,0))-INDEX('Zone centroid'!$D$2:$D$169,MATCH($A63,'Zone centroid'!$C$2:$C$169,0)))^2+(INDEX('Station centroid'!$F$2:$F$51,MATCH(AD$1,'Station centroid'!$B$2:$B$51,0))-INDEX('Zone centroid'!$E$2:$E$169,MATCH($A63,'Zone centroid'!$C$2:$C$169,0)))^2)</f>
        <v>121369.66900969327</v>
      </c>
      <c r="AE63">
        <f>SQRT((INDEX('Station centroid'!$E$2:$E$51,MATCH(AE$1,'Station centroid'!$B$2:$B$51,0))-INDEX('Zone centroid'!$D$2:$D$169,MATCH($A63,'Zone centroid'!$C$2:$C$169,0)))^2+(INDEX('Station centroid'!$F$2:$F$51,MATCH(AE$1,'Station centroid'!$B$2:$B$51,0))-INDEX('Zone centroid'!$E$2:$E$169,MATCH($A63,'Zone centroid'!$C$2:$C$169,0)))^2)</f>
        <v>100730.24554469925</v>
      </c>
      <c r="AF63">
        <f>SQRT((INDEX('Station centroid'!$E$2:$E$51,MATCH(AF$1,'Station centroid'!$B$2:$B$51,0))-INDEX('Zone centroid'!$D$2:$D$169,MATCH($A63,'Zone centroid'!$C$2:$C$169,0)))^2+(INDEX('Station centroid'!$F$2:$F$51,MATCH(AF$1,'Station centroid'!$B$2:$B$51,0))-INDEX('Zone centroid'!$E$2:$E$169,MATCH($A63,'Zone centroid'!$C$2:$C$169,0)))^2)</f>
        <v>98485.100526073977</v>
      </c>
      <c r="AG63">
        <f>SQRT((INDEX('Station centroid'!$E$2:$E$51,MATCH(AG$1,'Station centroid'!$B$2:$B$51,0))-INDEX('Zone centroid'!$D$2:$D$169,MATCH($A63,'Zone centroid'!$C$2:$C$169,0)))^2+(INDEX('Station centroid'!$F$2:$F$51,MATCH(AG$1,'Station centroid'!$B$2:$B$51,0))-INDEX('Zone centroid'!$E$2:$E$169,MATCH($A63,'Zone centroid'!$C$2:$C$169,0)))^2)</f>
        <v>82317.722641140281</v>
      </c>
      <c r="AH63">
        <f>SQRT((INDEX('Station centroid'!$E$2:$E$51,MATCH(AH$1,'Station centroid'!$B$2:$B$51,0))-INDEX('Zone centroid'!$D$2:$D$169,MATCH($A63,'Zone centroid'!$C$2:$C$169,0)))^2+(INDEX('Station centroid'!$F$2:$F$51,MATCH(AH$1,'Station centroid'!$B$2:$B$51,0))-INDEX('Zone centroid'!$E$2:$E$169,MATCH($A63,'Zone centroid'!$C$2:$C$169,0)))^2)</f>
        <v>100958.04505341811</v>
      </c>
      <c r="AI63">
        <f>SQRT((INDEX('Station centroid'!$E$2:$E$51,MATCH(AI$1,'Station centroid'!$B$2:$B$51,0))-INDEX('Zone centroid'!$D$2:$D$169,MATCH($A63,'Zone centroid'!$C$2:$C$169,0)))^2+(INDEX('Station centroid'!$F$2:$F$51,MATCH(AI$1,'Station centroid'!$B$2:$B$51,0))-INDEX('Zone centroid'!$E$2:$E$169,MATCH($A63,'Zone centroid'!$C$2:$C$169,0)))^2)</f>
        <v>84508.163540231384</v>
      </c>
      <c r="AJ63">
        <f>SQRT((INDEX('Station centroid'!$E$2:$E$51,MATCH(AJ$1,'Station centroid'!$B$2:$B$51,0))-INDEX('Zone centroid'!$D$2:$D$169,MATCH($A63,'Zone centroid'!$C$2:$C$169,0)))^2+(INDEX('Station centroid'!$F$2:$F$51,MATCH(AJ$1,'Station centroid'!$B$2:$B$51,0))-INDEX('Zone centroid'!$E$2:$E$169,MATCH($A63,'Zone centroid'!$C$2:$C$169,0)))^2)</f>
        <v>83433.067519108372</v>
      </c>
      <c r="AK63">
        <f>SQRT((INDEX('Station centroid'!$E$2:$E$51,MATCH(AK$1,'Station centroid'!$B$2:$B$51,0))-INDEX('Zone centroid'!$D$2:$D$169,MATCH($A63,'Zone centroid'!$C$2:$C$169,0)))^2+(INDEX('Station centroid'!$F$2:$F$51,MATCH(AK$1,'Station centroid'!$B$2:$B$51,0))-INDEX('Zone centroid'!$E$2:$E$169,MATCH($A63,'Zone centroid'!$C$2:$C$169,0)))^2)</f>
        <v>82246.003139635883</v>
      </c>
      <c r="AL63">
        <f>SQRT((INDEX('Station centroid'!$E$2:$E$51,MATCH(AL$1,'Station centroid'!$B$2:$B$51,0))-INDEX('Zone centroid'!$D$2:$D$169,MATCH($A63,'Zone centroid'!$C$2:$C$169,0)))^2+(INDEX('Station centroid'!$F$2:$F$51,MATCH(AL$1,'Station centroid'!$B$2:$B$51,0))-INDEX('Zone centroid'!$E$2:$E$169,MATCH($A63,'Zone centroid'!$C$2:$C$169,0)))^2)</f>
        <v>9459.8359196341098</v>
      </c>
      <c r="AM63">
        <f>SQRT((INDEX('Station centroid'!$E$2:$E$51,MATCH(AM$1,'Station centroid'!$B$2:$B$51,0))-INDEX('Zone centroid'!$D$2:$D$169,MATCH($A63,'Zone centroid'!$C$2:$C$169,0)))^2+(INDEX('Station centroid'!$F$2:$F$51,MATCH(AM$1,'Station centroid'!$B$2:$B$51,0))-INDEX('Zone centroid'!$E$2:$E$169,MATCH($A63,'Zone centroid'!$C$2:$C$169,0)))^2)</f>
        <v>98474.804726387287</v>
      </c>
      <c r="AN63">
        <f>SQRT((INDEX('Station centroid'!$E$2:$E$51,MATCH(AN$1,'Station centroid'!$B$2:$B$51,0))-INDEX('Zone centroid'!$D$2:$D$169,MATCH($A63,'Zone centroid'!$C$2:$C$169,0)))^2+(INDEX('Station centroid'!$F$2:$F$51,MATCH(AN$1,'Station centroid'!$B$2:$B$51,0))-INDEX('Zone centroid'!$E$2:$E$169,MATCH($A63,'Zone centroid'!$C$2:$C$169,0)))^2)</f>
        <v>56355.443410187065</v>
      </c>
      <c r="AO63">
        <f>SQRT((INDEX('Station centroid'!$E$2:$E$51,MATCH(AO$1,'Station centroid'!$B$2:$B$51,0))-INDEX('Zone centroid'!$D$2:$D$169,MATCH($A63,'Zone centroid'!$C$2:$C$169,0)))^2+(INDEX('Station centroid'!$F$2:$F$51,MATCH(AO$1,'Station centroid'!$B$2:$B$51,0))-INDEX('Zone centroid'!$E$2:$E$169,MATCH($A63,'Zone centroid'!$C$2:$C$169,0)))^2)</f>
        <v>53174.960653083748</v>
      </c>
      <c r="AP63">
        <f>SQRT((INDEX('Station centroid'!$E$2:$E$51,MATCH(AP$1,'Station centroid'!$B$2:$B$51,0))-INDEX('Zone centroid'!$D$2:$D$169,MATCH($A63,'Zone centroid'!$C$2:$C$169,0)))^2+(INDEX('Station centroid'!$F$2:$F$51,MATCH(AP$1,'Station centroid'!$B$2:$B$51,0))-INDEX('Zone centroid'!$E$2:$E$169,MATCH($A63,'Zone centroid'!$C$2:$C$169,0)))^2)</f>
        <v>62372.462118810872</v>
      </c>
      <c r="AQ63">
        <f>SQRT((INDEX('Station centroid'!$E$2:$E$51,MATCH(AQ$1,'Station centroid'!$B$2:$B$51,0))-INDEX('Zone centroid'!$D$2:$D$169,MATCH($A63,'Zone centroid'!$C$2:$C$169,0)))^2+(INDEX('Station centroid'!$F$2:$F$51,MATCH(AQ$1,'Station centroid'!$B$2:$B$51,0))-INDEX('Zone centroid'!$E$2:$E$169,MATCH($A63,'Zone centroid'!$C$2:$C$169,0)))^2)</f>
        <v>40495.244960170327</v>
      </c>
      <c r="AR63">
        <f>SQRT((INDEX('Station centroid'!$E$2:$E$51,MATCH(AR$1,'Station centroid'!$B$2:$B$51,0))-INDEX('Zone centroid'!$D$2:$D$169,MATCH($A63,'Zone centroid'!$C$2:$C$169,0)))^2+(INDEX('Station centroid'!$F$2:$F$51,MATCH(AR$1,'Station centroid'!$B$2:$B$51,0))-INDEX('Zone centroid'!$E$2:$E$169,MATCH($A63,'Zone centroid'!$C$2:$C$169,0)))^2)</f>
        <v>26974.517672091926</v>
      </c>
      <c r="AS63">
        <f>SQRT((INDEX('Station centroid'!$E$2:$E$51,MATCH(AS$1,'Station centroid'!$B$2:$B$51,0))-INDEX('Zone centroid'!$D$2:$D$169,MATCH($A63,'Zone centroid'!$C$2:$C$169,0)))^2+(INDEX('Station centroid'!$F$2:$F$51,MATCH(AS$1,'Station centroid'!$B$2:$B$51,0))-INDEX('Zone centroid'!$E$2:$E$169,MATCH($A63,'Zone centroid'!$C$2:$C$169,0)))^2)</f>
        <v>111243.9865757197</v>
      </c>
      <c r="AT63">
        <f>SQRT((INDEX('Station centroid'!$E$2:$E$51,MATCH(AT$1,'Station centroid'!$B$2:$B$51,0))-INDEX('Zone centroid'!$D$2:$D$169,MATCH($A63,'Zone centroid'!$C$2:$C$169,0)))^2+(INDEX('Station centroid'!$F$2:$F$51,MATCH(AT$1,'Station centroid'!$B$2:$B$51,0))-INDEX('Zone centroid'!$E$2:$E$169,MATCH($A63,'Zone centroid'!$C$2:$C$169,0)))^2)</f>
        <v>96540.611301887344</v>
      </c>
      <c r="AU63">
        <f>SQRT((INDEX('Station centroid'!$E$2:$E$51,MATCH(AU$1,'Station centroid'!$B$2:$B$51,0))-INDEX('Zone centroid'!$D$2:$D$169,MATCH($A63,'Zone centroid'!$C$2:$C$169,0)))^2+(INDEX('Station centroid'!$F$2:$F$51,MATCH(AU$1,'Station centroid'!$B$2:$B$51,0))-INDEX('Zone centroid'!$E$2:$E$169,MATCH($A63,'Zone centroid'!$C$2:$C$169,0)))^2)</f>
        <v>20792.230962417194</v>
      </c>
      <c r="AV63">
        <f>SQRT((INDEX('Station centroid'!$E$2:$E$51,MATCH(AV$1,'Station centroid'!$B$2:$B$51,0))-INDEX('Zone centroid'!$D$2:$D$169,MATCH($A63,'Zone centroid'!$C$2:$C$169,0)))^2+(INDEX('Station centroid'!$F$2:$F$51,MATCH(AV$1,'Station centroid'!$B$2:$B$51,0))-INDEX('Zone centroid'!$E$2:$E$169,MATCH($A63,'Zone centroid'!$C$2:$C$169,0)))^2)</f>
        <v>14783.289797403049</v>
      </c>
      <c r="AW63">
        <f>SQRT((INDEX('Station centroid'!$E$2:$E$51,MATCH(AW$1,'Station centroid'!$B$2:$B$51,0))-INDEX('Zone centroid'!$D$2:$D$169,MATCH($A63,'Zone centroid'!$C$2:$C$169,0)))^2+(INDEX('Station centroid'!$F$2:$F$51,MATCH(AW$1,'Station centroid'!$B$2:$B$51,0))-INDEX('Zone centroid'!$E$2:$E$169,MATCH($A63,'Zone centroid'!$C$2:$C$169,0)))^2)</f>
        <v>12876.399994237516</v>
      </c>
      <c r="AX63">
        <f>SQRT((INDEX('Station centroid'!$E$2:$E$51,MATCH(AX$1,'Station centroid'!$B$2:$B$51,0))-INDEX('Zone centroid'!$D$2:$D$169,MATCH($A63,'Zone centroid'!$C$2:$C$169,0)))^2+(INDEX('Station centroid'!$F$2:$F$51,MATCH(AX$1,'Station centroid'!$B$2:$B$51,0))-INDEX('Zone centroid'!$E$2:$E$169,MATCH($A63,'Zone centroid'!$C$2:$C$169,0)))^2)</f>
        <v>20466.471157610464</v>
      </c>
      <c r="AY63">
        <f>SQRT((INDEX('Station centroid'!$E$2:$E$51,MATCH(AY$1,'Station centroid'!$B$2:$B$51,0))-INDEX('Zone centroid'!$D$2:$D$169,MATCH($A63,'Zone centroid'!$C$2:$C$169,0)))^2+(INDEX('Station centroid'!$F$2:$F$51,MATCH(AY$1,'Station centroid'!$B$2:$B$51,0))-INDEX('Zone centroid'!$E$2:$E$169,MATCH($A63,'Zone centroid'!$C$2:$C$169,0)))^2)</f>
        <v>626985.59088148107</v>
      </c>
    </row>
    <row r="64" spans="1:51" x14ac:dyDescent="0.3">
      <c r="A64">
        <v>5005</v>
      </c>
      <c r="B64">
        <f>SQRT((INDEX('Station centroid'!$E$2:$E$51,MATCH(B$1,'Station centroid'!$B$2:$B$51,0))-INDEX('Zone centroid'!$D$2:$D$169,MATCH($A64,'Zone centroid'!$C$2:$C$169,0)))^2+(INDEX('Station centroid'!$F$2:$F$51,MATCH(B$1,'Station centroid'!$B$2:$B$51,0))-INDEX('Zone centroid'!$E$2:$E$169,MATCH($A64,'Zone centroid'!$C$2:$C$169,0)))^2)</f>
        <v>73121.028495860839</v>
      </c>
      <c r="C64">
        <f>SQRT((INDEX('Station centroid'!$E$2:$E$51,MATCH(C$1,'Station centroid'!$B$2:$B$51,0))-INDEX('Zone centroid'!$D$2:$D$169,MATCH($A64,'Zone centroid'!$C$2:$C$169,0)))^2+(INDEX('Station centroid'!$F$2:$F$51,MATCH(C$1,'Station centroid'!$B$2:$B$51,0))-INDEX('Zone centroid'!$E$2:$E$169,MATCH($A64,'Zone centroid'!$C$2:$C$169,0)))^2)</f>
        <v>90127.110185311045</v>
      </c>
      <c r="D64">
        <f>SQRT((INDEX('Station centroid'!$E$2:$E$51,MATCH(D$1,'Station centroid'!$B$2:$B$51,0))-INDEX('Zone centroid'!$D$2:$D$169,MATCH($A64,'Zone centroid'!$C$2:$C$169,0)))^2+(INDEX('Station centroid'!$F$2:$F$51,MATCH(D$1,'Station centroid'!$B$2:$B$51,0))-INDEX('Zone centroid'!$E$2:$E$169,MATCH($A64,'Zone centroid'!$C$2:$C$169,0)))^2)</f>
        <v>125848.68143910963</v>
      </c>
      <c r="E64">
        <f>SQRT((INDEX('Station centroid'!$E$2:$E$51,MATCH(E$1,'Station centroid'!$B$2:$B$51,0))-INDEX('Zone centroid'!$D$2:$D$169,MATCH($A64,'Zone centroid'!$C$2:$C$169,0)))^2+(INDEX('Station centroid'!$F$2:$F$51,MATCH(E$1,'Station centroid'!$B$2:$B$51,0))-INDEX('Zone centroid'!$E$2:$E$169,MATCH($A64,'Zone centroid'!$C$2:$C$169,0)))^2)</f>
        <v>82097.36323073598</v>
      </c>
      <c r="F64">
        <f>SQRT((INDEX('Station centroid'!$E$2:$E$51,MATCH(F$1,'Station centroid'!$B$2:$B$51,0))-INDEX('Zone centroid'!$D$2:$D$169,MATCH($A64,'Zone centroid'!$C$2:$C$169,0)))^2+(INDEX('Station centroid'!$F$2:$F$51,MATCH(F$1,'Station centroid'!$B$2:$B$51,0))-INDEX('Zone centroid'!$E$2:$E$169,MATCH($A64,'Zone centroid'!$C$2:$C$169,0)))^2)</f>
        <v>67421.821094684215</v>
      </c>
      <c r="G64">
        <f>SQRT((INDEX('Station centroid'!$E$2:$E$51,MATCH(G$1,'Station centroid'!$B$2:$B$51,0))-INDEX('Zone centroid'!$D$2:$D$169,MATCH($A64,'Zone centroid'!$C$2:$C$169,0)))^2+(INDEX('Station centroid'!$F$2:$F$51,MATCH(G$1,'Station centroid'!$B$2:$B$51,0))-INDEX('Zone centroid'!$E$2:$E$169,MATCH($A64,'Zone centroid'!$C$2:$C$169,0)))^2)</f>
        <v>630288.16415430175</v>
      </c>
      <c r="H64">
        <f>SQRT((INDEX('Station centroid'!$E$2:$E$51,MATCH(H$1,'Station centroid'!$B$2:$B$51,0))-INDEX('Zone centroid'!$D$2:$D$169,MATCH($A64,'Zone centroid'!$C$2:$C$169,0)))^2+(INDEX('Station centroid'!$F$2:$F$51,MATCH(H$1,'Station centroid'!$B$2:$B$51,0))-INDEX('Zone centroid'!$E$2:$E$169,MATCH($A64,'Zone centroid'!$C$2:$C$169,0)))^2)</f>
        <v>27195.582981160755</v>
      </c>
      <c r="I64">
        <f>SQRT((INDEX('Station centroid'!$E$2:$E$51,MATCH(I$1,'Station centroid'!$B$2:$B$51,0))-INDEX('Zone centroid'!$D$2:$D$169,MATCH($A64,'Zone centroid'!$C$2:$C$169,0)))^2+(INDEX('Station centroid'!$F$2:$F$51,MATCH(I$1,'Station centroid'!$B$2:$B$51,0))-INDEX('Zone centroid'!$E$2:$E$169,MATCH($A64,'Zone centroid'!$C$2:$C$169,0)))^2)</f>
        <v>42529.309745088722</v>
      </c>
      <c r="J64">
        <f>SQRT((INDEX('Station centroid'!$E$2:$E$51,MATCH(J$1,'Station centroid'!$B$2:$B$51,0))-INDEX('Zone centroid'!$D$2:$D$169,MATCH($A64,'Zone centroid'!$C$2:$C$169,0)))^2+(INDEX('Station centroid'!$F$2:$F$51,MATCH(J$1,'Station centroid'!$B$2:$B$51,0))-INDEX('Zone centroid'!$E$2:$E$169,MATCH($A64,'Zone centroid'!$C$2:$C$169,0)))^2)</f>
        <v>630288.16415430175</v>
      </c>
      <c r="K64">
        <f>SQRT((INDEX('Station centroid'!$E$2:$E$51,MATCH(K$1,'Station centroid'!$B$2:$B$51,0))-INDEX('Zone centroid'!$D$2:$D$169,MATCH($A64,'Zone centroid'!$C$2:$C$169,0)))^2+(INDEX('Station centroid'!$F$2:$F$51,MATCH(K$1,'Station centroid'!$B$2:$B$51,0))-INDEX('Zone centroid'!$E$2:$E$169,MATCH($A64,'Zone centroid'!$C$2:$C$169,0)))^2)</f>
        <v>101182.57517222864</v>
      </c>
      <c r="L64">
        <f>SQRT((INDEX('Station centroid'!$E$2:$E$51,MATCH(L$1,'Station centroid'!$B$2:$B$51,0))-INDEX('Zone centroid'!$D$2:$D$169,MATCH($A64,'Zone centroid'!$C$2:$C$169,0)))^2+(INDEX('Station centroid'!$F$2:$F$51,MATCH(L$1,'Station centroid'!$B$2:$B$51,0))-INDEX('Zone centroid'!$E$2:$E$169,MATCH($A64,'Zone centroid'!$C$2:$C$169,0)))^2)</f>
        <v>55474.876490047252</v>
      </c>
      <c r="M64">
        <f>SQRT((INDEX('Station centroid'!$E$2:$E$51,MATCH(M$1,'Station centroid'!$B$2:$B$51,0))-INDEX('Zone centroid'!$D$2:$D$169,MATCH($A64,'Zone centroid'!$C$2:$C$169,0)))^2+(INDEX('Station centroid'!$F$2:$F$51,MATCH(M$1,'Station centroid'!$B$2:$B$51,0))-INDEX('Zone centroid'!$E$2:$E$169,MATCH($A64,'Zone centroid'!$C$2:$C$169,0)))^2)</f>
        <v>60859.113806149064</v>
      </c>
      <c r="N64">
        <f>SQRT((INDEX('Station centroid'!$E$2:$E$51,MATCH(N$1,'Station centroid'!$B$2:$B$51,0))-INDEX('Zone centroid'!$D$2:$D$169,MATCH($A64,'Zone centroid'!$C$2:$C$169,0)))^2+(INDEX('Station centroid'!$F$2:$F$51,MATCH(N$1,'Station centroid'!$B$2:$B$51,0))-INDEX('Zone centroid'!$E$2:$E$169,MATCH($A64,'Zone centroid'!$C$2:$C$169,0)))^2)</f>
        <v>80677.355264733385</v>
      </c>
      <c r="O64">
        <f>SQRT((INDEX('Station centroid'!$E$2:$E$51,MATCH(O$1,'Station centroid'!$B$2:$B$51,0))-INDEX('Zone centroid'!$D$2:$D$169,MATCH($A64,'Zone centroid'!$C$2:$C$169,0)))^2+(INDEX('Station centroid'!$F$2:$F$51,MATCH(O$1,'Station centroid'!$B$2:$B$51,0))-INDEX('Zone centroid'!$E$2:$E$169,MATCH($A64,'Zone centroid'!$C$2:$C$169,0)))^2)</f>
        <v>102447.4161270698</v>
      </c>
      <c r="P64">
        <f>SQRT((INDEX('Station centroid'!$E$2:$E$51,MATCH(P$1,'Station centroid'!$B$2:$B$51,0))-INDEX('Zone centroid'!$D$2:$D$169,MATCH($A64,'Zone centroid'!$C$2:$C$169,0)))^2+(INDEX('Station centroid'!$F$2:$F$51,MATCH(P$1,'Station centroid'!$B$2:$B$51,0))-INDEX('Zone centroid'!$E$2:$E$169,MATCH($A64,'Zone centroid'!$C$2:$C$169,0)))^2)</f>
        <v>104796.59708799805</v>
      </c>
      <c r="Q64">
        <f>SQRT((INDEX('Station centroid'!$E$2:$E$51,MATCH(Q$1,'Station centroid'!$B$2:$B$51,0))-INDEX('Zone centroid'!$D$2:$D$169,MATCH($A64,'Zone centroid'!$C$2:$C$169,0)))^2+(INDEX('Station centroid'!$F$2:$F$51,MATCH(Q$1,'Station centroid'!$B$2:$B$51,0))-INDEX('Zone centroid'!$E$2:$E$169,MATCH($A64,'Zone centroid'!$C$2:$C$169,0)))^2)</f>
        <v>90614.002104556159</v>
      </c>
      <c r="R64">
        <f>SQRT((INDEX('Station centroid'!$E$2:$E$51,MATCH(R$1,'Station centroid'!$B$2:$B$51,0))-INDEX('Zone centroid'!$D$2:$D$169,MATCH($A64,'Zone centroid'!$C$2:$C$169,0)))^2+(INDEX('Station centroid'!$F$2:$F$51,MATCH(R$1,'Station centroid'!$B$2:$B$51,0))-INDEX('Zone centroid'!$E$2:$E$169,MATCH($A64,'Zone centroid'!$C$2:$C$169,0)))^2)</f>
        <v>89159.508677740567</v>
      </c>
      <c r="S64">
        <f>SQRT((INDEX('Station centroid'!$E$2:$E$51,MATCH(S$1,'Station centroid'!$B$2:$B$51,0))-INDEX('Zone centroid'!$D$2:$D$169,MATCH($A64,'Zone centroid'!$C$2:$C$169,0)))^2+(INDEX('Station centroid'!$F$2:$F$51,MATCH(S$1,'Station centroid'!$B$2:$B$51,0))-INDEX('Zone centroid'!$E$2:$E$169,MATCH($A64,'Zone centroid'!$C$2:$C$169,0)))^2)</f>
        <v>85520.066216450097</v>
      </c>
      <c r="T64">
        <f>SQRT((INDEX('Station centroid'!$E$2:$E$51,MATCH(T$1,'Station centroid'!$B$2:$B$51,0))-INDEX('Zone centroid'!$D$2:$D$169,MATCH($A64,'Zone centroid'!$C$2:$C$169,0)))^2+(INDEX('Station centroid'!$F$2:$F$51,MATCH(T$1,'Station centroid'!$B$2:$B$51,0))-INDEX('Zone centroid'!$E$2:$E$169,MATCH($A64,'Zone centroid'!$C$2:$C$169,0)))^2)</f>
        <v>80378.539890418469</v>
      </c>
      <c r="U64">
        <f>SQRT((INDEX('Station centroid'!$E$2:$E$51,MATCH(U$1,'Station centroid'!$B$2:$B$51,0))-INDEX('Zone centroid'!$D$2:$D$169,MATCH($A64,'Zone centroid'!$C$2:$C$169,0)))^2+(INDEX('Station centroid'!$F$2:$F$51,MATCH(U$1,'Station centroid'!$B$2:$B$51,0))-INDEX('Zone centroid'!$E$2:$E$169,MATCH($A64,'Zone centroid'!$C$2:$C$169,0)))^2)</f>
        <v>80800.779813603251</v>
      </c>
      <c r="V64">
        <f>SQRT((INDEX('Station centroid'!$E$2:$E$51,MATCH(V$1,'Station centroid'!$B$2:$B$51,0))-INDEX('Zone centroid'!$D$2:$D$169,MATCH($A64,'Zone centroid'!$C$2:$C$169,0)))^2+(INDEX('Station centroid'!$F$2:$F$51,MATCH(V$1,'Station centroid'!$B$2:$B$51,0))-INDEX('Zone centroid'!$E$2:$E$169,MATCH($A64,'Zone centroid'!$C$2:$C$169,0)))^2)</f>
        <v>79046.461187843859</v>
      </c>
      <c r="W64">
        <f>SQRT((INDEX('Station centroid'!$E$2:$E$51,MATCH(W$1,'Station centroid'!$B$2:$B$51,0))-INDEX('Zone centroid'!$D$2:$D$169,MATCH($A64,'Zone centroid'!$C$2:$C$169,0)))^2+(INDEX('Station centroid'!$F$2:$F$51,MATCH(W$1,'Station centroid'!$B$2:$B$51,0))-INDEX('Zone centroid'!$E$2:$E$169,MATCH($A64,'Zone centroid'!$C$2:$C$169,0)))^2)</f>
        <v>87364.04247881395</v>
      </c>
      <c r="X64">
        <f>SQRT((INDEX('Station centroid'!$E$2:$E$51,MATCH(X$1,'Station centroid'!$B$2:$B$51,0))-INDEX('Zone centroid'!$D$2:$D$169,MATCH($A64,'Zone centroid'!$C$2:$C$169,0)))^2+(INDEX('Station centroid'!$F$2:$F$51,MATCH(X$1,'Station centroid'!$B$2:$B$51,0))-INDEX('Zone centroid'!$E$2:$E$169,MATCH($A64,'Zone centroid'!$C$2:$C$169,0)))^2)</f>
        <v>76475.993365254777</v>
      </c>
      <c r="Y64">
        <f>SQRT((INDEX('Station centroid'!$E$2:$E$51,MATCH(Y$1,'Station centroid'!$B$2:$B$51,0))-INDEX('Zone centroid'!$D$2:$D$169,MATCH($A64,'Zone centroid'!$C$2:$C$169,0)))^2+(INDEX('Station centroid'!$F$2:$F$51,MATCH(Y$1,'Station centroid'!$B$2:$B$51,0))-INDEX('Zone centroid'!$E$2:$E$169,MATCH($A64,'Zone centroid'!$C$2:$C$169,0)))^2)</f>
        <v>74652.706155704815</v>
      </c>
      <c r="Z64">
        <f>SQRT((INDEX('Station centroid'!$E$2:$E$51,MATCH(Z$1,'Station centroid'!$B$2:$B$51,0))-INDEX('Zone centroid'!$D$2:$D$169,MATCH($A64,'Zone centroid'!$C$2:$C$169,0)))^2+(INDEX('Station centroid'!$F$2:$F$51,MATCH(Z$1,'Station centroid'!$B$2:$B$51,0))-INDEX('Zone centroid'!$E$2:$E$169,MATCH($A64,'Zone centroid'!$C$2:$C$169,0)))^2)</f>
        <v>33602.289977769353</v>
      </c>
      <c r="AA64">
        <f>SQRT((INDEX('Station centroid'!$E$2:$E$51,MATCH(AA$1,'Station centroid'!$B$2:$B$51,0))-INDEX('Zone centroid'!$D$2:$D$169,MATCH($A64,'Zone centroid'!$C$2:$C$169,0)))^2+(INDEX('Station centroid'!$F$2:$F$51,MATCH(AA$1,'Station centroid'!$B$2:$B$51,0))-INDEX('Zone centroid'!$E$2:$E$169,MATCH($A64,'Zone centroid'!$C$2:$C$169,0)))^2)</f>
        <v>49347.5987563245</v>
      </c>
      <c r="AB64">
        <f>SQRT((INDEX('Station centroid'!$E$2:$E$51,MATCH(AB$1,'Station centroid'!$B$2:$B$51,0))-INDEX('Zone centroid'!$D$2:$D$169,MATCH($A64,'Zone centroid'!$C$2:$C$169,0)))^2+(INDEX('Station centroid'!$F$2:$F$51,MATCH(AB$1,'Station centroid'!$B$2:$B$51,0))-INDEX('Zone centroid'!$E$2:$E$169,MATCH($A64,'Zone centroid'!$C$2:$C$169,0)))^2)</f>
        <v>630288.16415430175</v>
      </c>
      <c r="AC64">
        <f>SQRT((INDEX('Station centroid'!$E$2:$E$51,MATCH(AC$1,'Station centroid'!$B$2:$B$51,0))-INDEX('Zone centroid'!$D$2:$D$169,MATCH($A64,'Zone centroid'!$C$2:$C$169,0)))^2+(INDEX('Station centroid'!$F$2:$F$51,MATCH(AC$1,'Station centroid'!$B$2:$B$51,0))-INDEX('Zone centroid'!$E$2:$E$169,MATCH($A64,'Zone centroid'!$C$2:$C$169,0)))^2)</f>
        <v>33001.461054698768</v>
      </c>
      <c r="AD64">
        <f>SQRT((INDEX('Station centroid'!$E$2:$E$51,MATCH(AD$1,'Station centroid'!$B$2:$B$51,0))-INDEX('Zone centroid'!$D$2:$D$169,MATCH($A64,'Zone centroid'!$C$2:$C$169,0)))^2+(INDEX('Station centroid'!$F$2:$F$51,MATCH(AD$1,'Station centroid'!$B$2:$B$51,0))-INDEX('Zone centroid'!$E$2:$E$169,MATCH($A64,'Zone centroid'!$C$2:$C$169,0)))^2)</f>
        <v>122626.50828031637</v>
      </c>
      <c r="AE64">
        <f>SQRT((INDEX('Station centroid'!$E$2:$E$51,MATCH(AE$1,'Station centroid'!$B$2:$B$51,0))-INDEX('Zone centroid'!$D$2:$D$169,MATCH($A64,'Zone centroid'!$C$2:$C$169,0)))^2+(INDEX('Station centroid'!$F$2:$F$51,MATCH(AE$1,'Station centroid'!$B$2:$B$51,0))-INDEX('Zone centroid'!$E$2:$E$169,MATCH($A64,'Zone centroid'!$C$2:$C$169,0)))^2)</f>
        <v>97602.12511341853</v>
      </c>
      <c r="AF64">
        <f>SQRT((INDEX('Station centroid'!$E$2:$E$51,MATCH(AF$1,'Station centroid'!$B$2:$B$51,0))-INDEX('Zone centroid'!$D$2:$D$169,MATCH($A64,'Zone centroid'!$C$2:$C$169,0)))^2+(INDEX('Station centroid'!$F$2:$F$51,MATCH(AF$1,'Station centroid'!$B$2:$B$51,0))-INDEX('Zone centroid'!$E$2:$E$169,MATCH($A64,'Zone centroid'!$C$2:$C$169,0)))^2)</f>
        <v>95333.690211650232</v>
      </c>
      <c r="AG64">
        <f>SQRT((INDEX('Station centroid'!$E$2:$E$51,MATCH(AG$1,'Station centroid'!$B$2:$B$51,0))-INDEX('Zone centroid'!$D$2:$D$169,MATCH($A64,'Zone centroid'!$C$2:$C$169,0)))^2+(INDEX('Station centroid'!$F$2:$F$51,MATCH(AG$1,'Station centroid'!$B$2:$B$51,0))-INDEX('Zone centroid'!$E$2:$E$169,MATCH($A64,'Zone centroid'!$C$2:$C$169,0)))^2)</f>
        <v>78977.101586495934</v>
      </c>
      <c r="AH64">
        <f>SQRT((INDEX('Station centroid'!$E$2:$E$51,MATCH(AH$1,'Station centroid'!$B$2:$B$51,0))-INDEX('Zone centroid'!$D$2:$D$169,MATCH($A64,'Zone centroid'!$C$2:$C$169,0)))^2+(INDEX('Station centroid'!$F$2:$F$51,MATCH(AH$1,'Station centroid'!$B$2:$B$51,0))-INDEX('Zone centroid'!$E$2:$E$169,MATCH($A64,'Zone centroid'!$C$2:$C$169,0)))^2)</f>
        <v>101231.38684562215</v>
      </c>
      <c r="AI64">
        <f>SQRT((INDEX('Station centroid'!$E$2:$E$51,MATCH(AI$1,'Station centroid'!$B$2:$B$51,0))-INDEX('Zone centroid'!$D$2:$D$169,MATCH($A64,'Zone centroid'!$C$2:$C$169,0)))^2+(INDEX('Station centroid'!$F$2:$F$51,MATCH(AI$1,'Station centroid'!$B$2:$B$51,0))-INDEX('Zone centroid'!$E$2:$E$169,MATCH($A64,'Zone centroid'!$C$2:$C$169,0)))^2)</f>
        <v>81133.532758302186</v>
      </c>
      <c r="AJ64">
        <f>SQRT((INDEX('Station centroid'!$E$2:$E$51,MATCH(AJ$1,'Station centroid'!$B$2:$B$51,0))-INDEX('Zone centroid'!$D$2:$D$169,MATCH($A64,'Zone centroid'!$C$2:$C$169,0)))^2+(INDEX('Station centroid'!$F$2:$F$51,MATCH(AJ$1,'Station centroid'!$B$2:$B$51,0))-INDEX('Zone centroid'!$E$2:$E$169,MATCH($A64,'Zone centroid'!$C$2:$C$169,0)))^2)</f>
        <v>80061.933158949498</v>
      </c>
      <c r="AK64">
        <f>SQRT((INDEX('Station centroid'!$E$2:$E$51,MATCH(AK$1,'Station centroid'!$B$2:$B$51,0))-INDEX('Zone centroid'!$D$2:$D$169,MATCH($A64,'Zone centroid'!$C$2:$C$169,0)))^2+(INDEX('Station centroid'!$F$2:$F$51,MATCH(AK$1,'Station centroid'!$B$2:$B$51,0))-INDEX('Zone centroid'!$E$2:$E$169,MATCH($A64,'Zone centroid'!$C$2:$C$169,0)))^2)</f>
        <v>78928.415240425267</v>
      </c>
      <c r="AL64">
        <f>SQRT((INDEX('Station centroid'!$E$2:$E$51,MATCH(AL$1,'Station centroid'!$B$2:$B$51,0))-INDEX('Zone centroid'!$D$2:$D$169,MATCH($A64,'Zone centroid'!$C$2:$C$169,0)))^2+(INDEX('Station centroid'!$F$2:$F$51,MATCH(AL$1,'Station centroid'!$B$2:$B$51,0))-INDEX('Zone centroid'!$E$2:$E$169,MATCH($A64,'Zone centroid'!$C$2:$C$169,0)))^2)</f>
        <v>12355.84138237455</v>
      </c>
      <c r="AM64">
        <f>SQRT((INDEX('Station centroid'!$E$2:$E$51,MATCH(AM$1,'Station centroid'!$B$2:$B$51,0))-INDEX('Zone centroid'!$D$2:$D$169,MATCH($A64,'Zone centroid'!$C$2:$C$169,0)))^2+(INDEX('Station centroid'!$F$2:$F$51,MATCH(AM$1,'Station centroid'!$B$2:$B$51,0))-INDEX('Zone centroid'!$E$2:$E$169,MATCH($A64,'Zone centroid'!$C$2:$C$169,0)))^2)</f>
        <v>95245.150083771237</v>
      </c>
      <c r="AN64">
        <f>SQRT((INDEX('Station centroid'!$E$2:$E$51,MATCH(AN$1,'Station centroid'!$B$2:$B$51,0))-INDEX('Zone centroid'!$D$2:$D$169,MATCH($A64,'Zone centroid'!$C$2:$C$169,0)))^2+(INDEX('Station centroid'!$F$2:$F$51,MATCH(AN$1,'Station centroid'!$B$2:$B$51,0))-INDEX('Zone centroid'!$E$2:$E$169,MATCH($A64,'Zone centroid'!$C$2:$C$169,0)))^2)</f>
        <v>53540.270044134035</v>
      </c>
      <c r="AO64">
        <f>SQRT((INDEX('Station centroid'!$E$2:$E$51,MATCH(AO$1,'Station centroid'!$B$2:$B$51,0))-INDEX('Zone centroid'!$D$2:$D$169,MATCH($A64,'Zone centroid'!$C$2:$C$169,0)))^2+(INDEX('Station centroid'!$F$2:$F$51,MATCH(AO$1,'Station centroid'!$B$2:$B$51,0))-INDEX('Zone centroid'!$E$2:$E$169,MATCH($A64,'Zone centroid'!$C$2:$C$169,0)))^2)</f>
        <v>50478.192387772804</v>
      </c>
      <c r="AP64">
        <f>SQRT((INDEX('Station centroid'!$E$2:$E$51,MATCH(AP$1,'Station centroid'!$B$2:$B$51,0))-INDEX('Zone centroid'!$D$2:$D$169,MATCH($A64,'Zone centroid'!$C$2:$C$169,0)))^2+(INDEX('Station centroid'!$F$2:$F$51,MATCH(AP$1,'Station centroid'!$B$2:$B$51,0))-INDEX('Zone centroid'!$E$2:$E$169,MATCH($A64,'Zone centroid'!$C$2:$C$169,0)))^2)</f>
        <v>59302.448194509619</v>
      </c>
      <c r="AQ64">
        <f>SQRT((INDEX('Station centroid'!$E$2:$E$51,MATCH(AQ$1,'Station centroid'!$B$2:$B$51,0))-INDEX('Zone centroid'!$D$2:$D$169,MATCH($A64,'Zone centroid'!$C$2:$C$169,0)))^2+(INDEX('Station centroid'!$F$2:$F$51,MATCH(AQ$1,'Station centroid'!$B$2:$B$51,0))-INDEX('Zone centroid'!$E$2:$E$169,MATCH($A64,'Zone centroid'!$C$2:$C$169,0)))^2)</f>
        <v>41407.671302600444</v>
      </c>
      <c r="AR64">
        <f>SQRT((INDEX('Station centroid'!$E$2:$E$51,MATCH(AR$1,'Station centroid'!$B$2:$B$51,0))-INDEX('Zone centroid'!$D$2:$D$169,MATCH($A64,'Zone centroid'!$C$2:$C$169,0)))^2+(INDEX('Station centroid'!$F$2:$F$51,MATCH(AR$1,'Station centroid'!$B$2:$B$51,0))-INDEX('Zone centroid'!$E$2:$E$169,MATCH($A64,'Zone centroid'!$C$2:$C$169,0)))^2)</f>
        <v>25953.298537218725</v>
      </c>
      <c r="AS64">
        <f>SQRT((INDEX('Station centroid'!$E$2:$E$51,MATCH(AS$1,'Station centroid'!$B$2:$B$51,0))-INDEX('Zone centroid'!$D$2:$D$169,MATCH($A64,'Zone centroid'!$C$2:$C$169,0)))^2+(INDEX('Station centroid'!$F$2:$F$51,MATCH(AS$1,'Station centroid'!$B$2:$B$51,0))-INDEX('Zone centroid'!$E$2:$E$169,MATCH($A64,'Zone centroid'!$C$2:$C$169,0)))^2)</f>
        <v>111864.68759228224</v>
      </c>
      <c r="AT64">
        <f>SQRT((INDEX('Station centroid'!$E$2:$E$51,MATCH(AT$1,'Station centroid'!$B$2:$B$51,0))-INDEX('Zone centroid'!$D$2:$D$169,MATCH($A64,'Zone centroid'!$C$2:$C$169,0)))^2+(INDEX('Station centroid'!$F$2:$F$51,MATCH(AT$1,'Station centroid'!$B$2:$B$51,0))-INDEX('Zone centroid'!$E$2:$E$169,MATCH($A64,'Zone centroid'!$C$2:$C$169,0)))^2)</f>
        <v>96359.017025092675</v>
      </c>
      <c r="AU64">
        <f>SQRT((INDEX('Station centroid'!$E$2:$E$51,MATCH(AU$1,'Station centroid'!$B$2:$B$51,0))-INDEX('Zone centroid'!$D$2:$D$169,MATCH($A64,'Zone centroid'!$C$2:$C$169,0)))^2+(INDEX('Station centroid'!$F$2:$F$51,MATCH(AU$1,'Station centroid'!$B$2:$B$51,0))-INDEX('Zone centroid'!$E$2:$E$169,MATCH($A64,'Zone centroid'!$C$2:$C$169,0)))^2)</f>
        <v>17879.321985313094</v>
      </c>
      <c r="AV64">
        <f>SQRT((INDEX('Station centroid'!$E$2:$E$51,MATCH(AV$1,'Station centroid'!$B$2:$B$51,0))-INDEX('Zone centroid'!$D$2:$D$169,MATCH($A64,'Zone centroid'!$C$2:$C$169,0)))^2+(INDEX('Station centroid'!$F$2:$F$51,MATCH(AV$1,'Station centroid'!$B$2:$B$51,0))-INDEX('Zone centroid'!$E$2:$E$169,MATCH($A64,'Zone centroid'!$C$2:$C$169,0)))^2)</f>
        <v>11425.062401317589</v>
      </c>
      <c r="AW64">
        <f>SQRT((INDEX('Station centroid'!$E$2:$E$51,MATCH(AW$1,'Station centroid'!$B$2:$B$51,0))-INDEX('Zone centroid'!$D$2:$D$169,MATCH($A64,'Zone centroid'!$C$2:$C$169,0)))^2+(INDEX('Station centroid'!$F$2:$F$51,MATCH(AW$1,'Station centroid'!$B$2:$B$51,0))-INDEX('Zone centroid'!$E$2:$E$169,MATCH($A64,'Zone centroid'!$C$2:$C$169,0)))^2)</f>
        <v>9952.4003201036812</v>
      </c>
      <c r="AX64">
        <f>SQRT((INDEX('Station centroid'!$E$2:$E$51,MATCH(AX$1,'Station centroid'!$B$2:$B$51,0))-INDEX('Zone centroid'!$D$2:$D$169,MATCH($A64,'Zone centroid'!$C$2:$C$169,0)))^2+(INDEX('Station centroid'!$F$2:$F$51,MATCH(AX$1,'Station centroid'!$B$2:$B$51,0))-INDEX('Zone centroid'!$E$2:$E$169,MATCH($A64,'Zone centroid'!$C$2:$C$169,0)))^2)</f>
        <v>20035.124082103932</v>
      </c>
      <c r="AY64">
        <f>SQRT((INDEX('Station centroid'!$E$2:$E$51,MATCH(AY$1,'Station centroid'!$B$2:$B$51,0))-INDEX('Zone centroid'!$D$2:$D$169,MATCH($A64,'Zone centroid'!$C$2:$C$169,0)))^2+(INDEX('Station centroid'!$F$2:$F$51,MATCH(AY$1,'Station centroid'!$B$2:$B$51,0))-INDEX('Zone centroid'!$E$2:$E$169,MATCH($A64,'Zone centroid'!$C$2:$C$169,0)))^2)</f>
        <v>630288.16415430175</v>
      </c>
    </row>
    <row r="65" spans="1:51" x14ac:dyDescent="0.3">
      <c r="A65">
        <v>5006</v>
      </c>
      <c r="B65">
        <f>SQRT((INDEX('Station centroid'!$E$2:$E$51,MATCH(B$1,'Station centroid'!$B$2:$B$51,0))-INDEX('Zone centroid'!$D$2:$D$169,MATCH($A65,'Zone centroid'!$C$2:$C$169,0)))^2+(INDEX('Station centroid'!$F$2:$F$51,MATCH(B$1,'Station centroid'!$B$2:$B$51,0))-INDEX('Zone centroid'!$E$2:$E$169,MATCH($A65,'Zone centroid'!$C$2:$C$169,0)))^2)</f>
        <v>72401.464117740688</v>
      </c>
      <c r="C65">
        <f>SQRT((INDEX('Station centroid'!$E$2:$E$51,MATCH(C$1,'Station centroid'!$B$2:$B$51,0))-INDEX('Zone centroid'!$D$2:$D$169,MATCH($A65,'Zone centroid'!$C$2:$C$169,0)))^2+(INDEX('Station centroid'!$F$2:$F$51,MATCH(C$1,'Station centroid'!$B$2:$B$51,0))-INDEX('Zone centroid'!$E$2:$E$169,MATCH($A65,'Zone centroid'!$C$2:$C$169,0)))^2)</f>
        <v>82871.012842098164</v>
      </c>
      <c r="D65">
        <f>SQRT((INDEX('Station centroid'!$E$2:$E$51,MATCH(D$1,'Station centroid'!$B$2:$B$51,0))-INDEX('Zone centroid'!$D$2:$D$169,MATCH($A65,'Zone centroid'!$C$2:$C$169,0)))^2+(INDEX('Station centroid'!$F$2:$F$51,MATCH(D$1,'Station centroid'!$B$2:$B$51,0))-INDEX('Zone centroid'!$E$2:$E$169,MATCH($A65,'Zone centroid'!$C$2:$C$169,0)))^2)</f>
        <v>117076.89085751507</v>
      </c>
      <c r="E65">
        <f>SQRT((INDEX('Station centroid'!$E$2:$E$51,MATCH(E$1,'Station centroid'!$B$2:$B$51,0))-INDEX('Zone centroid'!$D$2:$D$169,MATCH($A65,'Zone centroid'!$C$2:$C$169,0)))^2+(INDEX('Station centroid'!$F$2:$F$51,MATCH(E$1,'Station centroid'!$B$2:$B$51,0))-INDEX('Zone centroid'!$E$2:$E$169,MATCH($A65,'Zone centroid'!$C$2:$C$169,0)))^2)</f>
        <v>81243.816968674</v>
      </c>
      <c r="F65">
        <f>SQRT((INDEX('Station centroid'!$E$2:$E$51,MATCH(F$1,'Station centroid'!$B$2:$B$51,0))-INDEX('Zone centroid'!$D$2:$D$169,MATCH($A65,'Zone centroid'!$C$2:$C$169,0)))^2+(INDEX('Station centroid'!$F$2:$F$51,MATCH(F$1,'Station centroid'!$B$2:$B$51,0))-INDEX('Zone centroid'!$E$2:$E$169,MATCH($A65,'Zone centroid'!$C$2:$C$169,0)))^2)</f>
        <v>62873.825177124425</v>
      </c>
      <c r="G65">
        <f>SQRT((INDEX('Station centroid'!$E$2:$E$51,MATCH(G$1,'Station centroid'!$B$2:$B$51,0))-INDEX('Zone centroid'!$D$2:$D$169,MATCH($A65,'Zone centroid'!$C$2:$C$169,0)))^2+(INDEX('Station centroid'!$F$2:$F$51,MATCH(G$1,'Station centroid'!$B$2:$B$51,0))-INDEX('Zone centroid'!$E$2:$E$169,MATCH($A65,'Zone centroid'!$C$2:$C$169,0)))^2)</f>
        <v>627270.18195112702</v>
      </c>
      <c r="H65">
        <f>SQRT((INDEX('Station centroid'!$E$2:$E$51,MATCH(H$1,'Station centroid'!$B$2:$B$51,0))-INDEX('Zone centroid'!$D$2:$D$169,MATCH($A65,'Zone centroid'!$C$2:$C$169,0)))^2+(INDEX('Station centroid'!$F$2:$F$51,MATCH(H$1,'Station centroid'!$B$2:$B$51,0))-INDEX('Zone centroid'!$E$2:$E$169,MATCH($A65,'Zone centroid'!$C$2:$C$169,0)))^2)</f>
        <v>17964.459997595262</v>
      </c>
      <c r="I65">
        <f>SQRT((INDEX('Station centroid'!$E$2:$E$51,MATCH(I$1,'Station centroid'!$B$2:$B$51,0))-INDEX('Zone centroid'!$D$2:$D$169,MATCH($A65,'Zone centroid'!$C$2:$C$169,0)))^2+(INDEX('Station centroid'!$F$2:$F$51,MATCH(I$1,'Station centroid'!$B$2:$B$51,0))-INDEX('Zone centroid'!$E$2:$E$169,MATCH($A65,'Zone centroid'!$C$2:$C$169,0)))^2)</f>
        <v>37005.259350715249</v>
      </c>
      <c r="J65">
        <f>SQRT((INDEX('Station centroid'!$E$2:$E$51,MATCH(J$1,'Station centroid'!$B$2:$B$51,0))-INDEX('Zone centroid'!$D$2:$D$169,MATCH($A65,'Zone centroid'!$C$2:$C$169,0)))^2+(INDEX('Station centroid'!$F$2:$F$51,MATCH(J$1,'Station centroid'!$B$2:$B$51,0))-INDEX('Zone centroid'!$E$2:$E$169,MATCH($A65,'Zone centroid'!$C$2:$C$169,0)))^2)</f>
        <v>627270.18195112702</v>
      </c>
      <c r="K65">
        <f>SQRT((INDEX('Station centroid'!$E$2:$E$51,MATCH(K$1,'Station centroid'!$B$2:$B$51,0))-INDEX('Zone centroid'!$D$2:$D$169,MATCH($A65,'Zone centroid'!$C$2:$C$169,0)))^2+(INDEX('Station centroid'!$F$2:$F$51,MATCH(K$1,'Station centroid'!$B$2:$B$51,0))-INDEX('Zone centroid'!$E$2:$E$169,MATCH($A65,'Zone centroid'!$C$2:$C$169,0)))^2)</f>
        <v>100209.81028853262</v>
      </c>
      <c r="L65">
        <f>SQRT((INDEX('Station centroid'!$E$2:$E$51,MATCH(L$1,'Station centroid'!$B$2:$B$51,0))-INDEX('Zone centroid'!$D$2:$D$169,MATCH($A65,'Zone centroid'!$C$2:$C$169,0)))^2+(INDEX('Station centroid'!$F$2:$F$51,MATCH(L$1,'Station centroid'!$B$2:$B$51,0))-INDEX('Zone centroid'!$E$2:$E$169,MATCH($A65,'Zone centroid'!$C$2:$C$169,0)))^2)</f>
        <v>52793.421513158217</v>
      </c>
      <c r="M65">
        <f>SQRT((INDEX('Station centroid'!$E$2:$E$51,MATCH(M$1,'Station centroid'!$B$2:$B$51,0))-INDEX('Zone centroid'!$D$2:$D$169,MATCH($A65,'Zone centroid'!$C$2:$C$169,0)))^2+(INDEX('Station centroid'!$F$2:$F$51,MATCH(M$1,'Station centroid'!$B$2:$B$51,0))-INDEX('Zone centroid'!$E$2:$E$169,MATCH($A65,'Zone centroid'!$C$2:$C$169,0)))^2)</f>
        <v>59188.748219824716</v>
      </c>
      <c r="N65">
        <f>SQRT((INDEX('Station centroid'!$E$2:$E$51,MATCH(N$1,'Station centroid'!$B$2:$B$51,0))-INDEX('Zone centroid'!$D$2:$D$169,MATCH($A65,'Zone centroid'!$C$2:$C$169,0)))^2+(INDEX('Station centroid'!$F$2:$F$51,MATCH(N$1,'Station centroid'!$B$2:$B$51,0))-INDEX('Zone centroid'!$E$2:$E$169,MATCH($A65,'Zone centroid'!$C$2:$C$169,0)))^2)</f>
        <v>79879.573326552025</v>
      </c>
      <c r="O65">
        <f>SQRT((INDEX('Station centroid'!$E$2:$E$51,MATCH(O$1,'Station centroid'!$B$2:$B$51,0))-INDEX('Zone centroid'!$D$2:$D$169,MATCH($A65,'Zone centroid'!$C$2:$C$169,0)))^2+(INDEX('Station centroid'!$F$2:$F$51,MATCH(O$1,'Station centroid'!$B$2:$B$51,0))-INDEX('Zone centroid'!$E$2:$E$169,MATCH($A65,'Zone centroid'!$C$2:$C$169,0)))^2)</f>
        <v>100128.50659843579</v>
      </c>
      <c r="P65">
        <f>SQRT((INDEX('Station centroid'!$E$2:$E$51,MATCH(P$1,'Station centroid'!$B$2:$B$51,0))-INDEX('Zone centroid'!$D$2:$D$169,MATCH($A65,'Zone centroid'!$C$2:$C$169,0)))^2+(INDEX('Station centroid'!$F$2:$F$51,MATCH(P$1,'Station centroid'!$B$2:$B$51,0))-INDEX('Zone centroid'!$E$2:$E$169,MATCH($A65,'Zone centroid'!$C$2:$C$169,0)))^2)</f>
        <v>102472.51533432856</v>
      </c>
      <c r="Q65">
        <f>SQRT((INDEX('Station centroid'!$E$2:$E$51,MATCH(Q$1,'Station centroid'!$B$2:$B$51,0))-INDEX('Zone centroid'!$D$2:$D$169,MATCH($A65,'Zone centroid'!$C$2:$C$169,0)))^2+(INDEX('Station centroid'!$F$2:$F$51,MATCH(Q$1,'Station centroid'!$B$2:$B$51,0))-INDEX('Zone centroid'!$E$2:$E$169,MATCH($A65,'Zone centroid'!$C$2:$C$169,0)))^2)</f>
        <v>89114.049704547186</v>
      </c>
      <c r="R65">
        <f>SQRT((INDEX('Station centroid'!$E$2:$E$51,MATCH(R$1,'Station centroid'!$B$2:$B$51,0))-INDEX('Zone centroid'!$D$2:$D$169,MATCH($A65,'Zone centroid'!$C$2:$C$169,0)))^2+(INDEX('Station centroid'!$F$2:$F$51,MATCH(R$1,'Station centroid'!$B$2:$B$51,0))-INDEX('Zone centroid'!$E$2:$E$169,MATCH($A65,'Zone centroid'!$C$2:$C$169,0)))^2)</f>
        <v>88462.231380607263</v>
      </c>
      <c r="S65">
        <f>SQRT((INDEX('Station centroid'!$E$2:$E$51,MATCH(S$1,'Station centroid'!$B$2:$B$51,0))-INDEX('Zone centroid'!$D$2:$D$169,MATCH($A65,'Zone centroid'!$C$2:$C$169,0)))^2+(INDEX('Station centroid'!$F$2:$F$51,MATCH(S$1,'Station centroid'!$B$2:$B$51,0))-INDEX('Zone centroid'!$E$2:$E$169,MATCH($A65,'Zone centroid'!$C$2:$C$169,0)))^2)</f>
        <v>84688.851127087619</v>
      </c>
      <c r="T65">
        <f>SQRT((INDEX('Station centroid'!$E$2:$E$51,MATCH(T$1,'Station centroid'!$B$2:$B$51,0))-INDEX('Zone centroid'!$D$2:$D$169,MATCH($A65,'Zone centroid'!$C$2:$C$169,0)))^2+(INDEX('Station centroid'!$F$2:$F$51,MATCH(T$1,'Station centroid'!$B$2:$B$51,0))-INDEX('Zone centroid'!$E$2:$E$169,MATCH($A65,'Zone centroid'!$C$2:$C$169,0)))^2)</f>
        <v>80758.146743939054</v>
      </c>
      <c r="U65">
        <f>SQRT((INDEX('Station centroid'!$E$2:$E$51,MATCH(U$1,'Station centroid'!$B$2:$B$51,0))-INDEX('Zone centroid'!$D$2:$D$169,MATCH($A65,'Zone centroid'!$C$2:$C$169,0)))^2+(INDEX('Station centroid'!$F$2:$F$51,MATCH(U$1,'Station centroid'!$B$2:$B$51,0))-INDEX('Zone centroid'!$E$2:$E$169,MATCH($A65,'Zone centroid'!$C$2:$C$169,0)))^2)</f>
        <v>82467.552162571155</v>
      </c>
      <c r="V65">
        <f>SQRT((INDEX('Station centroid'!$E$2:$E$51,MATCH(V$1,'Station centroid'!$B$2:$B$51,0))-INDEX('Zone centroid'!$D$2:$D$169,MATCH($A65,'Zone centroid'!$C$2:$C$169,0)))^2+(INDEX('Station centroid'!$F$2:$F$51,MATCH(V$1,'Station centroid'!$B$2:$B$51,0))-INDEX('Zone centroid'!$E$2:$E$169,MATCH($A65,'Zone centroid'!$C$2:$C$169,0)))^2)</f>
        <v>82253.347286668548</v>
      </c>
      <c r="W65">
        <f>SQRT((INDEX('Station centroid'!$E$2:$E$51,MATCH(W$1,'Station centroid'!$B$2:$B$51,0))-INDEX('Zone centroid'!$D$2:$D$169,MATCH($A65,'Zone centroid'!$C$2:$C$169,0)))^2+(INDEX('Station centroid'!$F$2:$F$51,MATCH(W$1,'Station centroid'!$B$2:$B$51,0))-INDEX('Zone centroid'!$E$2:$E$169,MATCH($A65,'Zone centroid'!$C$2:$C$169,0)))^2)</f>
        <v>86017.407468488673</v>
      </c>
      <c r="X65">
        <f>SQRT((INDEX('Station centroid'!$E$2:$E$51,MATCH(X$1,'Station centroid'!$B$2:$B$51,0))-INDEX('Zone centroid'!$D$2:$D$169,MATCH($A65,'Zone centroid'!$C$2:$C$169,0)))^2+(INDEX('Station centroid'!$F$2:$F$51,MATCH(X$1,'Station centroid'!$B$2:$B$51,0))-INDEX('Zone centroid'!$E$2:$E$169,MATCH($A65,'Zone centroid'!$C$2:$C$169,0)))^2)</f>
        <v>79900.445148087209</v>
      </c>
      <c r="Y65">
        <f>SQRT((INDEX('Station centroid'!$E$2:$E$51,MATCH(Y$1,'Station centroid'!$B$2:$B$51,0))-INDEX('Zone centroid'!$D$2:$D$169,MATCH($A65,'Zone centroid'!$C$2:$C$169,0)))^2+(INDEX('Station centroid'!$F$2:$F$51,MATCH(Y$1,'Station centroid'!$B$2:$B$51,0))-INDEX('Zone centroid'!$E$2:$E$169,MATCH($A65,'Zone centroid'!$C$2:$C$169,0)))^2)</f>
        <v>78266.95897203371</v>
      </c>
      <c r="Z65">
        <f>SQRT((INDEX('Station centroid'!$E$2:$E$51,MATCH(Z$1,'Station centroid'!$B$2:$B$51,0))-INDEX('Zone centroid'!$D$2:$D$169,MATCH($A65,'Zone centroid'!$C$2:$C$169,0)))^2+(INDEX('Station centroid'!$F$2:$F$51,MATCH(Z$1,'Station centroid'!$B$2:$B$51,0))-INDEX('Zone centroid'!$E$2:$E$169,MATCH($A65,'Zone centroid'!$C$2:$C$169,0)))^2)</f>
        <v>27934.988982458879</v>
      </c>
      <c r="AA65">
        <f>SQRT((INDEX('Station centroid'!$E$2:$E$51,MATCH(AA$1,'Station centroid'!$B$2:$B$51,0))-INDEX('Zone centroid'!$D$2:$D$169,MATCH($A65,'Zone centroid'!$C$2:$C$169,0)))^2+(INDEX('Station centroid'!$F$2:$F$51,MATCH(AA$1,'Station centroid'!$B$2:$B$51,0))-INDEX('Zone centroid'!$E$2:$E$169,MATCH($A65,'Zone centroid'!$C$2:$C$169,0)))^2)</f>
        <v>40491.622453727381</v>
      </c>
      <c r="AB65">
        <f>SQRT((INDEX('Station centroid'!$E$2:$E$51,MATCH(AB$1,'Station centroid'!$B$2:$B$51,0))-INDEX('Zone centroid'!$D$2:$D$169,MATCH($A65,'Zone centroid'!$C$2:$C$169,0)))^2+(INDEX('Station centroid'!$F$2:$F$51,MATCH(AB$1,'Station centroid'!$B$2:$B$51,0))-INDEX('Zone centroid'!$E$2:$E$169,MATCH($A65,'Zone centroid'!$C$2:$C$169,0)))^2)</f>
        <v>627270.18195112702</v>
      </c>
      <c r="AC65">
        <f>SQRT((INDEX('Station centroid'!$E$2:$E$51,MATCH(AC$1,'Station centroid'!$B$2:$B$51,0))-INDEX('Zone centroid'!$D$2:$D$169,MATCH($A65,'Zone centroid'!$C$2:$C$169,0)))^2+(INDEX('Station centroid'!$F$2:$F$51,MATCH(AC$1,'Station centroid'!$B$2:$B$51,0))-INDEX('Zone centroid'!$E$2:$E$169,MATCH($A65,'Zone centroid'!$C$2:$C$169,0)))^2)</f>
        <v>33713.852553287346</v>
      </c>
      <c r="AD65">
        <f>SQRT((INDEX('Station centroid'!$E$2:$E$51,MATCH(AD$1,'Station centroid'!$B$2:$B$51,0))-INDEX('Zone centroid'!$D$2:$D$169,MATCH($A65,'Zone centroid'!$C$2:$C$169,0)))^2+(INDEX('Station centroid'!$F$2:$F$51,MATCH(AD$1,'Station centroid'!$B$2:$B$51,0))-INDEX('Zone centroid'!$E$2:$E$169,MATCH($A65,'Zone centroid'!$C$2:$C$169,0)))^2)</f>
        <v>113741.51172515028</v>
      </c>
      <c r="AE65">
        <f>SQRT((INDEX('Station centroid'!$E$2:$E$51,MATCH(AE$1,'Station centroid'!$B$2:$B$51,0))-INDEX('Zone centroid'!$D$2:$D$169,MATCH($A65,'Zone centroid'!$C$2:$C$169,0)))^2+(INDEX('Station centroid'!$F$2:$F$51,MATCH(AE$1,'Station centroid'!$B$2:$B$51,0))-INDEX('Zone centroid'!$E$2:$E$169,MATCH($A65,'Zone centroid'!$C$2:$C$169,0)))^2)</f>
        <v>95561.982536024254</v>
      </c>
      <c r="AF65">
        <f>SQRT((INDEX('Station centroid'!$E$2:$E$51,MATCH(AF$1,'Station centroid'!$B$2:$B$51,0))-INDEX('Zone centroid'!$D$2:$D$169,MATCH($A65,'Zone centroid'!$C$2:$C$169,0)))^2+(INDEX('Station centroid'!$F$2:$F$51,MATCH(AF$1,'Station centroid'!$B$2:$B$51,0))-INDEX('Zone centroid'!$E$2:$E$169,MATCH($A65,'Zone centroid'!$C$2:$C$169,0)))^2)</f>
        <v>93474.795521096996</v>
      </c>
      <c r="AG65">
        <f>SQRT((INDEX('Station centroid'!$E$2:$E$51,MATCH(AG$1,'Station centroid'!$B$2:$B$51,0))-INDEX('Zone centroid'!$D$2:$D$169,MATCH($A65,'Zone centroid'!$C$2:$C$169,0)))^2+(INDEX('Station centroid'!$F$2:$F$51,MATCH(AG$1,'Station centroid'!$B$2:$B$51,0))-INDEX('Zone centroid'!$E$2:$E$169,MATCH($A65,'Zone centroid'!$C$2:$C$169,0)))^2)</f>
        <v>82027.693839237603</v>
      </c>
      <c r="AH65">
        <f>SQRT((INDEX('Station centroid'!$E$2:$E$51,MATCH(AH$1,'Station centroid'!$B$2:$B$51,0))-INDEX('Zone centroid'!$D$2:$D$169,MATCH($A65,'Zone centroid'!$C$2:$C$169,0)))^2+(INDEX('Station centroid'!$F$2:$F$51,MATCH(AH$1,'Station centroid'!$B$2:$B$51,0))-INDEX('Zone centroid'!$E$2:$E$169,MATCH($A65,'Zone centroid'!$C$2:$C$169,0)))^2)</f>
        <v>91994.383339245236</v>
      </c>
      <c r="AI65">
        <f>SQRT((INDEX('Station centroid'!$E$2:$E$51,MATCH(AI$1,'Station centroid'!$B$2:$B$51,0))-INDEX('Zone centroid'!$D$2:$D$169,MATCH($A65,'Zone centroid'!$C$2:$C$169,0)))^2+(INDEX('Station centroid'!$F$2:$F$51,MATCH(AI$1,'Station centroid'!$B$2:$B$51,0))-INDEX('Zone centroid'!$E$2:$E$169,MATCH($A65,'Zone centroid'!$C$2:$C$169,0)))^2)</f>
        <v>82288.148355291676</v>
      </c>
      <c r="AJ65">
        <f>SQRT((INDEX('Station centroid'!$E$2:$E$51,MATCH(AJ$1,'Station centroid'!$B$2:$B$51,0))-INDEX('Zone centroid'!$D$2:$D$169,MATCH($A65,'Zone centroid'!$C$2:$C$169,0)))^2+(INDEX('Station centroid'!$F$2:$F$51,MATCH(AJ$1,'Station centroid'!$B$2:$B$51,0))-INDEX('Zone centroid'!$E$2:$E$169,MATCH($A65,'Zone centroid'!$C$2:$C$169,0)))^2)</f>
        <v>82391.762481743877</v>
      </c>
      <c r="AK65">
        <f>SQRT((INDEX('Station centroid'!$E$2:$E$51,MATCH(AK$1,'Station centroid'!$B$2:$B$51,0))-INDEX('Zone centroid'!$D$2:$D$169,MATCH($A65,'Zone centroid'!$C$2:$C$169,0)))^2+(INDEX('Station centroid'!$F$2:$F$51,MATCH(AK$1,'Station centroid'!$B$2:$B$51,0))-INDEX('Zone centroid'!$E$2:$E$169,MATCH($A65,'Zone centroid'!$C$2:$C$169,0)))^2)</f>
        <v>78818.675012239299</v>
      </c>
      <c r="AL65">
        <f>SQRT((INDEX('Station centroid'!$E$2:$E$51,MATCH(AL$1,'Station centroid'!$B$2:$B$51,0))-INDEX('Zone centroid'!$D$2:$D$169,MATCH($A65,'Zone centroid'!$C$2:$C$169,0)))^2+(INDEX('Station centroid'!$F$2:$F$51,MATCH(AL$1,'Station centroid'!$B$2:$B$51,0))-INDEX('Zone centroid'!$E$2:$E$169,MATCH($A65,'Zone centroid'!$C$2:$C$169,0)))^2)</f>
        <v>10515.627347257938</v>
      </c>
      <c r="AM65">
        <f>SQRT((INDEX('Station centroid'!$E$2:$E$51,MATCH(AM$1,'Station centroid'!$B$2:$B$51,0))-INDEX('Zone centroid'!$D$2:$D$169,MATCH($A65,'Zone centroid'!$C$2:$C$169,0)))^2+(INDEX('Station centroid'!$F$2:$F$51,MATCH(AM$1,'Station centroid'!$B$2:$B$51,0))-INDEX('Zone centroid'!$E$2:$E$169,MATCH($A65,'Zone centroid'!$C$2:$C$169,0)))^2)</f>
        <v>94044.402742853912</v>
      </c>
      <c r="AN65">
        <f>SQRT((INDEX('Station centroid'!$E$2:$E$51,MATCH(AN$1,'Station centroid'!$B$2:$B$51,0))-INDEX('Zone centroid'!$D$2:$D$169,MATCH($A65,'Zone centroid'!$C$2:$C$169,0)))^2+(INDEX('Station centroid'!$F$2:$F$51,MATCH(AN$1,'Station centroid'!$B$2:$B$51,0))-INDEX('Zone centroid'!$E$2:$E$169,MATCH($A65,'Zone centroid'!$C$2:$C$169,0)))^2)</f>
        <v>49969.476083293055</v>
      </c>
      <c r="AO65">
        <f>SQRT((INDEX('Station centroid'!$E$2:$E$51,MATCH(AO$1,'Station centroid'!$B$2:$B$51,0))-INDEX('Zone centroid'!$D$2:$D$169,MATCH($A65,'Zone centroid'!$C$2:$C$169,0)))^2+(INDEX('Station centroid'!$F$2:$F$51,MATCH(AO$1,'Station centroid'!$B$2:$B$51,0))-INDEX('Zone centroid'!$E$2:$E$169,MATCH($A65,'Zone centroid'!$C$2:$C$169,0)))^2)</f>
        <v>46399.855265043712</v>
      </c>
      <c r="AP65">
        <f>SQRT((INDEX('Station centroid'!$E$2:$E$51,MATCH(AP$1,'Station centroid'!$B$2:$B$51,0))-INDEX('Zone centroid'!$D$2:$D$169,MATCH($A65,'Zone centroid'!$C$2:$C$169,0)))^2+(INDEX('Station centroid'!$F$2:$F$51,MATCH(AP$1,'Station centroid'!$B$2:$B$51,0))-INDEX('Zone centroid'!$E$2:$E$169,MATCH($A65,'Zone centroid'!$C$2:$C$169,0)))^2)</f>
        <v>57097.040483395438</v>
      </c>
      <c r="AQ65">
        <f>SQRT((INDEX('Station centroid'!$E$2:$E$51,MATCH(AQ$1,'Station centroid'!$B$2:$B$51,0))-INDEX('Zone centroid'!$D$2:$D$169,MATCH($A65,'Zone centroid'!$C$2:$C$169,0)))^2+(INDEX('Station centroid'!$F$2:$F$51,MATCH(AQ$1,'Station centroid'!$B$2:$B$51,0))-INDEX('Zone centroid'!$E$2:$E$169,MATCH($A65,'Zone centroid'!$C$2:$C$169,0)))^2)</f>
        <v>32373.298173405194</v>
      </c>
      <c r="AR65">
        <f>SQRT((INDEX('Station centroid'!$E$2:$E$51,MATCH(AR$1,'Station centroid'!$B$2:$B$51,0))-INDEX('Zone centroid'!$D$2:$D$169,MATCH($A65,'Zone centroid'!$C$2:$C$169,0)))^2+(INDEX('Station centroid'!$F$2:$F$51,MATCH(AR$1,'Station centroid'!$B$2:$B$51,0))-INDEX('Zone centroid'!$E$2:$E$169,MATCH($A65,'Zone centroid'!$C$2:$C$169,0)))^2)</f>
        <v>17663.201846833996</v>
      </c>
      <c r="AS65">
        <f>SQRT((INDEX('Station centroid'!$E$2:$E$51,MATCH(AS$1,'Station centroid'!$B$2:$B$51,0))-INDEX('Zone centroid'!$D$2:$D$169,MATCH($A65,'Zone centroid'!$C$2:$C$169,0)))^2+(INDEX('Station centroid'!$F$2:$F$51,MATCH(AS$1,'Station centroid'!$B$2:$B$51,0))-INDEX('Zone centroid'!$E$2:$E$169,MATCH($A65,'Zone centroid'!$C$2:$C$169,0)))^2)</f>
        <v>102650.94298825951</v>
      </c>
      <c r="AT65">
        <f>SQRT((INDEX('Station centroid'!$E$2:$E$51,MATCH(AT$1,'Station centroid'!$B$2:$B$51,0))-INDEX('Zone centroid'!$D$2:$D$169,MATCH($A65,'Zone centroid'!$C$2:$C$169,0)))^2+(INDEX('Station centroid'!$F$2:$F$51,MATCH(AT$1,'Station centroid'!$B$2:$B$51,0))-INDEX('Zone centroid'!$E$2:$E$169,MATCH($A65,'Zone centroid'!$C$2:$C$169,0)))^2)</f>
        <v>87251.902130223491</v>
      </c>
      <c r="AU65">
        <f>SQRT((INDEX('Station centroid'!$E$2:$E$51,MATCH(AU$1,'Station centroid'!$B$2:$B$51,0))-INDEX('Zone centroid'!$D$2:$D$169,MATCH($A65,'Zone centroid'!$C$2:$C$169,0)))^2+(INDEX('Station centroid'!$F$2:$F$51,MATCH(AU$1,'Station centroid'!$B$2:$B$51,0))-INDEX('Zone centroid'!$E$2:$E$169,MATCH($A65,'Zone centroid'!$C$2:$C$169,0)))^2)</f>
        <v>24878.621415072419</v>
      </c>
      <c r="AV65">
        <f>SQRT((INDEX('Station centroid'!$E$2:$E$51,MATCH(AV$1,'Station centroid'!$B$2:$B$51,0))-INDEX('Zone centroid'!$D$2:$D$169,MATCH($A65,'Zone centroid'!$C$2:$C$169,0)))^2+(INDEX('Station centroid'!$F$2:$F$51,MATCH(AV$1,'Station centroid'!$B$2:$B$51,0))-INDEX('Zone centroid'!$E$2:$E$169,MATCH($A65,'Zone centroid'!$C$2:$C$169,0)))^2)</f>
        <v>16405.975110123774</v>
      </c>
      <c r="AW65">
        <f>SQRT((INDEX('Station centroid'!$E$2:$E$51,MATCH(AW$1,'Station centroid'!$B$2:$B$51,0))-INDEX('Zone centroid'!$D$2:$D$169,MATCH($A65,'Zone centroid'!$C$2:$C$169,0)))^2+(INDEX('Station centroid'!$F$2:$F$51,MATCH(AW$1,'Station centroid'!$B$2:$B$51,0))-INDEX('Zone centroid'!$E$2:$E$169,MATCH($A65,'Zone centroid'!$C$2:$C$169,0)))^2)</f>
        <v>9981.1052620238534</v>
      </c>
      <c r="AX65">
        <f>SQRT((INDEX('Station centroid'!$E$2:$E$51,MATCH(AX$1,'Station centroid'!$B$2:$B$51,0))-INDEX('Zone centroid'!$D$2:$D$169,MATCH($A65,'Zone centroid'!$C$2:$C$169,0)))^2+(INDEX('Station centroid'!$F$2:$F$51,MATCH(AX$1,'Station centroid'!$B$2:$B$51,0))-INDEX('Zone centroid'!$E$2:$E$169,MATCH($A65,'Zone centroid'!$C$2:$C$169,0)))^2)</f>
        <v>11040.106635594626</v>
      </c>
      <c r="AY65">
        <f>SQRT((INDEX('Station centroid'!$E$2:$E$51,MATCH(AY$1,'Station centroid'!$B$2:$B$51,0))-INDEX('Zone centroid'!$D$2:$D$169,MATCH($A65,'Zone centroid'!$C$2:$C$169,0)))^2+(INDEX('Station centroid'!$F$2:$F$51,MATCH(AY$1,'Station centroid'!$B$2:$B$51,0))-INDEX('Zone centroid'!$E$2:$E$169,MATCH($A65,'Zone centroid'!$C$2:$C$169,0)))^2)</f>
        <v>627270.18195112702</v>
      </c>
    </row>
    <row r="66" spans="1:51" x14ac:dyDescent="0.3">
      <c r="A66">
        <v>5007</v>
      </c>
      <c r="B66">
        <f>SQRT((INDEX('Station centroid'!$E$2:$E$51,MATCH(B$1,'Station centroid'!$B$2:$B$51,0))-INDEX('Zone centroid'!$D$2:$D$169,MATCH($A66,'Zone centroid'!$C$2:$C$169,0)))^2+(INDEX('Station centroid'!$F$2:$F$51,MATCH(B$1,'Station centroid'!$B$2:$B$51,0))-INDEX('Zone centroid'!$E$2:$E$169,MATCH($A66,'Zone centroid'!$C$2:$C$169,0)))^2)</f>
        <v>84739.351440711966</v>
      </c>
      <c r="C66">
        <f>SQRT((INDEX('Station centroid'!$E$2:$E$51,MATCH(C$1,'Station centroid'!$B$2:$B$51,0))-INDEX('Zone centroid'!$D$2:$D$169,MATCH($A66,'Zone centroid'!$C$2:$C$169,0)))^2+(INDEX('Station centroid'!$F$2:$F$51,MATCH(C$1,'Station centroid'!$B$2:$B$51,0))-INDEX('Zone centroid'!$E$2:$E$169,MATCH($A66,'Zone centroid'!$C$2:$C$169,0)))^2)</f>
        <v>92522.070234702362</v>
      </c>
      <c r="D66">
        <f>SQRT((INDEX('Station centroid'!$E$2:$E$51,MATCH(D$1,'Station centroid'!$B$2:$B$51,0))-INDEX('Zone centroid'!$D$2:$D$169,MATCH($A66,'Zone centroid'!$C$2:$C$169,0)))^2+(INDEX('Station centroid'!$F$2:$F$51,MATCH(D$1,'Station centroid'!$B$2:$B$51,0))-INDEX('Zone centroid'!$E$2:$E$169,MATCH($A66,'Zone centroid'!$C$2:$C$169,0)))^2)</f>
        <v>115375.01041240472</v>
      </c>
      <c r="E66">
        <f>SQRT((INDEX('Station centroid'!$E$2:$E$51,MATCH(E$1,'Station centroid'!$B$2:$B$51,0))-INDEX('Zone centroid'!$D$2:$D$169,MATCH($A66,'Zone centroid'!$C$2:$C$169,0)))^2+(INDEX('Station centroid'!$F$2:$F$51,MATCH(E$1,'Station centroid'!$B$2:$B$51,0))-INDEX('Zone centroid'!$E$2:$E$169,MATCH($A66,'Zone centroid'!$C$2:$C$169,0)))^2)</f>
        <v>93607.404229790496</v>
      </c>
      <c r="F66">
        <f>SQRT((INDEX('Station centroid'!$E$2:$E$51,MATCH(F$1,'Station centroid'!$B$2:$B$51,0))-INDEX('Zone centroid'!$D$2:$D$169,MATCH($A66,'Zone centroid'!$C$2:$C$169,0)))^2+(INDEX('Station centroid'!$F$2:$F$51,MATCH(F$1,'Station centroid'!$B$2:$B$51,0))-INDEX('Zone centroid'!$E$2:$E$169,MATCH($A66,'Zone centroid'!$C$2:$C$169,0)))^2)</f>
        <v>74803.122246090817</v>
      </c>
      <c r="G66">
        <f>SQRT((INDEX('Station centroid'!$E$2:$E$51,MATCH(G$1,'Station centroid'!$B$2:$B$51,0))-INDEX('Zone centroid'!$D$2:$D$169,MATCH($A66,'Zone centroid'!$C$2:$C$169,0)))^2+(INDEX('Station centroid'!$F$2:$F$51,MATCH(G$1,'Station centroid'!$B$2:$B$51,0))-INDEX('Zone centroid'!$E$2:$E$169,MATCH($A66,'Zone centroid'!$C$2:$C$169,0)))^2)</f>
        <v>616206.24232881644</v>
      </c>
      <c r="H66">
        <f>SQRT((INDEX('Station centroid'!$E$2:$E$51,MATCH(H$1,'Station centroid'!$B$2:$B$51,0))-INDEX('Zone centroid'!$D$2:$D$169,MATCH($A66,'Zone centroid'!$C$2:$C$169,0)))^2+(INDEX('Station centroid'!$F$2:$F$51,MATCH(H$1,'Station centroid'!$B$2:$B$51,0))-INDEX('Zone centroid'!$E$2:$E$169,MATCH($A66,'Zone centroid'!$C$2:$C$169,0)))^2)</f>
        <v>22692.769474993562</v>
      </c>
      <c r="I66">
        <f>SQRT((INDEX('Station centroid'!$E$2:$E$51,MATCH(I$1,'Station centroid'!$B$2:$B$51,0))-INDEX('Zone centroid'!$D$2:$D$169,MATCH($A66,'Zone centroid'!$C$2:$C$169,0)))^2+(INDEX('Station centroid'!$F$2:$F$51,MATCH(I$1,'Station centroid'!$B$2:$B$51,0))-INDEX('Zone centroid'!$E$2:$E$169,MATCH($A66,'Zone centroid'!$C$2:$C$169,0)))^2)</f>
        <v>48682.651008893285</v>
      </c>
      <c r="J66">
        <f>SQRT((INDEX('Station centroid'!$E$2:$E$51,MATCH(J$1,'Station centroid'!$B$2:$B$51,0))-INDEX('Zone centroid'!$D$2:$D$169,MATCH($A66,'Zone centroid'!$C$2:$C$169,0)))^2+(INDEX('Station centroid'!$F$2:$F$51,MATCH(J$1,'Station centroid'!$B$2:$B$51,0))-INDEX('Zone centroid'!$E$2:$E$169,MATCH($A66,'Zone centroid'!$C$2:$C$169,0)))^2)</f>
        <v>616206.24232881644</v>
      </c>
      <c r="K66">
        <f>SQRT((INDEX('Station centroid'!$E$2:$E$51,MATCH(K$1,'Station centroid'!$B$2:$B$51,0))-INDEX('Zone centroid'!$D$2:$D$169,MATCH($A66,'Zone centroid'!$C$2:$C$169,0)))^2+(INDEX('Station centroid'!$F$2:$F$51,MATCH(K$1,'Station centroid'!$B$2:$B$51,0))-INDEX('Zone centroid'!$E$2:$E$169,MATCH($A66,'Zone centroid'!$C$2:$C$169,0)))^2)</f>
        <v>112596.51447102481</v>
      </c>
      <c r="L66">
        <f>SQRT((INDEX('Station centroid'!$E$2:$E$51,MATCH(L$1,'Station centroid'!$B$2:$B$51,0))-INDEX('Zone centroid'!$D$2:$D$169,MATCH($A66,'Zone centroid'!$C$2:$C$169,0)))^2+(INDEX('Station centroid'!$F$2:$F$51,MATCH(L$1,'Station centroid'!$B$2:$B$51,0))-INDEX('Zone centroid'!$E$2:$E$169,MATCH($A66,'Zone centroid'!$C$2:$C$169,0)))^2)</f>
        <v>65193.287157697428</v>
      </c>
      <c r="M66">
        <f>SQRT((INDEX('Station centroid'!$E$2:$E$51,MATCH(M$1,'Station centroid'!$B$2:$B$51,0))-INDEX('Zone centroid'!$D$2:$D$169,MATCH($A66,'Zone centroid'!$C$2:$C$169,0)))^2+(INDEX('Station centroid'!$F$2:$F$51,MATCH(M$1,'Station centroid'!$B$2:$B$51,0))-INDEX('Zone centroid'!$E$2:$E$169,MATCH($A66,'Zone centroid'!$C$2:$C$169,0)))^2)</f>
        <v>71606.036292688368</v>
      </c>
      <c r="N66">
        <f>SQRT((INDEX('Station centroid'!$E$2:$E$51,MATCH(N$1,'Station centroid'!$B$2:$B$51,0))-INDEX('Zone centroid'!$D$2:$D$169,MATCH($A66,'Zone centroid'!$C$2:$C$169,0)))^2+(INDEX('Station centroid'!$F$2:$F$51,MATCH(N$1,'Station centroid'!$B$2:$B$51,0))-INDEX('Zone centroid'!$E$2:$E$169,MATCH($A66,'Zone centroid'!$C$2:$C$169,0)))^2)</f>
        <v>92234.98413222612</v>
      </c>
      <c r="O66">
        <f>SQRT((INDEX('Station centroid'!$E$2:$E$51,MATCH(O$1,'Station centroid'!$B$2:$B$51,0))-INDEX('Zone centroid'!$D$2:$D$169,MATCH($A66,'Zone centroid'!$C$2:$C$169,0)))^2+(INDEX('Station centroid'!$F$2:$F$51,MATCH(O$1,'Station centroid'!$B$2:$B$51,0))-INDEX('Zone centroid'!$E$2:$E$169,MATCH($A66,'Zone centroid'!$C$2:$C$169,0)))^2)</f>
        <v>112527.75957101873</v>
      </c>
      <c r="P66">
        <f>SQRT((INDEX('Station centroid'!$E$2:$E$51,MATCH(P$1,'Station centroid'!$B$2:$B$51,0))-INDEX('Zone centroid'!$D$2:$D$169,MATCH($A66,'Zone centroid'!$C$2:$C$169,0)))^2+(INDEX('Station centroid'!$F$2:$F$51,MATCH(P$1,'Station centroid'!$B$2:$B$51,0))-INDEX('Zone centroid'!$E$2:$E$169,MATCH($A66,'Zone centroid'!$C$2:$C$169,0)))^2)</f>
        <v>114870.5036664513</v>
      </c>
      <c r="Q66">
        <f>SQRT((INDEX('Station centroid'!$E$2:$E$51,MATCH(Q$1,'Station centroid'!$B$2:$B$51,0))-INDEX('Zone centroid'!$D$2:$D$169,MATCH($A66,'Zone centroid'!$C$2:$C$169,0)))^2+(INDEX('Station centroid'!$F$2:$F$51,MATCH(Q$1,'Station centroid'!$B$2:$B$51,0))-INDEX('Zone centroid'!$E$2:$E$169,MATCH($A66,'Zone centroid'!$C$2:$C$169,0)))^2)</f>
        <v>101533.31894124464</v>
      </c>
      <c r="R66">
        <f>SQRT((INDEX('Station centroid'!$E$2:$E$51,MATCH(R$1,'Station centroid'!$B$2:$B$51,0))-INDEX('Zone centroid'!$D$2:$D$169,MATCH($A66,'Zone centroid'!$C$2:$C$169,0)))^2+(INDEX('Station centroid'!$F$2:$F$51,MATCH(R$1,'Station centroid'!$B$2:$B$51,0))-INDEX('Zone centroid'!$E$2:$E$169,MATCH($A66,'Zone centroid'!$C$2:$C$169,0)))^2)</f>
        <v>100809.93085106296</v>
      </c>
      <c r="S66">
        <f>SQRT((INDEX('Station centroid'!$E$2:$E$51,MATCH(S$1,'Station centroid'!$B$2:$B$51,0))-INDEX('Zone centroid'!$D$2:$D$169,MATCH($A66,'Zone centroid'!$C$2:$C$169,0)))^2+(INDEX('Station centroid'!$F$2:$F$51,MATCH(S$1,'Station centroid'!$B$2:$B$51,0))-INDEX('Zone centroid'!$E$2:$E$169,MATCH($A66,'Zone centroid'!$C$2:$C$169,0)))^2)</f>
        <v>97051.941595961951</v>
      </c>
      <c r="T66">
        <f>SQRT((INDEX('Station centroid'!$E$2:$E$51,MATCH(T$1,'Station centroid'!$B$2:$B$51,0))-INDEX('Zone centroid'!$D$2:$D$169,MATCH($A66,'Zone centroid'!$C$2:$C$169,0)))^2+(INDEX('Station centroid'!$F$2:$F$51,MATCH(T$1,'Station centroid'!$B$2:$B$51,0))-INDEX('Zone centroid'!$E$2:$E$169,MATCH($A66,'Zone centroid'!$C$2:$C$169,0)))^2)</f>
        <v>92872.126601664466</v>
      </c>
      <c r="U66">
        <f>SQRT((INDEX('Station centroid'!$E$2:$E$51,MATCH(U$1,'Station centroid'!$B$2:$B$51,0))-INDEX('Zone centroid'!$D$2:$D$169,MATCH($A66,'Zone centroid'!$C$2:$C$169,0)))^2+(INDEX('Station centroid'!$F$2:$F$51,MATCH(U$1,'Station centroid'!$B$2:$B$51,0))-INDEX('Zone centroid'!$E$2:$E$169,MATCH($A66,'Zone centroid'!$C$2:$C$169,0)))^2)</f>
        <v>94123.029167608038</v>
      </c>
      <c r="V66">
        <f>SQRT((INDEX('Station centroid'!$E$2:$E$51,MATCH(V$1,'Station centroid'!$B$2:$B$51,0))-INDEX('Zone centroid'!$D$2:$D$169,MATCH($A66,'Zone centroid'!$C$2:$C$169,0)))^2+(INDEX('Station centroid'!$F$2:$F$51,MATCH(V$1,'Station centroid'!$B$2:$B$51,0))-INDEX('Zone centroid'!$E$2:$E$169,MATCH($A66,'Zone centroid'!$C$2:$C$169,0)))^2)</f>
        <v>93073.881516466834</v>
      </c>
      <c r="W66">
        <f>SQRT((INDEX('Station centroid'!$E$2:$E$51,MATCH(W$1,'Station centroid'!$B$2:$B$51,0))-INDEX('Zone centroid'!$D$2:$D$169,MATCH($A66,'Zone centroid'!$C$2:$C$169,0)))^2+(INDEX('Station centroid'!$F$2:$F$51,MATCH(W$1,'Station centroid'!$B$2:$B$51,0))-INDEX('Zone centroid'!$E$2:$E$169,MATCH($A66,'Zone centroid'!$C$2:$C$169,0)))^2)</f>
        <v>98428.66934750267</v>
      </c>
      <c r="X66">
        <f>SQRT((INDEX('Station centroid'!$E$2:$E$51,MATCH(X$1,'Station centroid'!$B$2:$B$51,0))-INDEX('Zone centroid'!$D$2:$D$169,MATCH($A66,'Zone centroid'!$C$2:$C$169,0)))^2+(INDEX('Station centroid'!$F$2:$F$51,MATCH(X$1,'Station centroid'!$B$2:$B$51,0))-INDEX('Zone centroid'!$E$2:$E$169,MATCH($A66,'Zone centroid'!$C$2:$C$169,0)))^2)</f>
        <v>90573.076231198487</v>
      </c>
      <c r="Y66">
        <f>SQRT((INDEX('Station centroid'!$E$2:$E$51,MATCH(Y$1,'Station centroid'!$B$2:$B$51,0))-INDEX('Zone centroid'!$D$2:$D$169,MATCH($A66,'Zone centroid'!$C$2:$C$169,0)))^2+(INDEX('Station centroid'!$F$2:$F$51,MATCH(Y$1,'Station centroid'!$B$2:$B$51,0))-INDEX('Zone centroid'!$E$2:$E$169,MATCH($A66,'Zone centroid'!$C$2:$C$169,0)))^2)</f>
        <v>88805.435085078047</v>
      </c>
      <c r="Z66">
        <f>SQRT((INDEX('Station centroid'!$E$2:$E$51,MATCH(Z$1,'Station centroid'!$B$2:$B$51,0))-INDEX('Zone centroid'!$D$2:$D$169,MATCH($A66,'Zone centroid'!$C$2:$C$169,0)))^2+(INDEX('Station centroid'!$F$2:$F$51,MATCH(Z$1,'Station centroid'!$B$2:$B$51,0))-INDEX('Zone centroid'!$E$2:$E$169,MATCH($A66,'Zone centroid'!$C$2:$C$169,0)))^2)</f>
        <v>39697.424672768117</v>
      </c>
      <c r="AA66">
        <f>SQRT((INDEX('Station centroid'!$E$2:$E$51,MATCH(AA$1,'Station centroid'!$B$2:$B$51,0))-INDEX('Zone centroid'!$D$2:$D$169,MATCH($A66,'Zone centroid'!$C$2:$C$169,0)))^2+(INDEX('Station centroid'!$F$2:$F$51,MATCH(AA$1,'Station centroid'!$B$2:$B$51,0))-INDEX('Zone centroid'!$E$2:$E$169,MATCH($A66,'Zone centroid'!$C$2:$C$169,0)))^2)</f>
        <v>40188.898362299005</v>
      </c>
      <c r="AB66">
        <f>SQRT((INDEX('Station centroid'!$E$2:$E$51,MATCH(AB$1,'Station centroid'!$B$2:$B$51,0))-INDEX('Zone centroid'!$D$2:$D$169,MATCH($A66,'Zone centroid'!$C$2:$C$169,0)))^2+(INDEX('Station centroid'!$F$2:$F$51,MATCH(AB$1,'Station centroid'!$B$2:$B$51,0))-INDEX('Zone centroid'!$E$2:$E$169,MATCH($A66,'Zone centroid'!$C$2:$C$169,0)))^2)</f>
        <v>616206.24232881644</v>
      </c>
      <c r="AC66">
        <f>SQRT((INDEX('Station centroid'!$E$2:$E$51,MATCH(AC$1,'Station centroid'!$B$2:$B$51,0))-INDEX('Zone centroid'!$D$2:$D$169,MATCH($A66,'Zone centroid'!$C$2:$C$169,0)))^2+(INDEX('Station centroid'!$F$2:$F$51,MATCH(AC$1,'Station centroid'!$B$2:$B$51,0))-INDEX('Zone centroid'!$E$2:$E$169,MATCH($A66,'Zone centroid'!$C$2:$C$169,0)))^2)</f>
        <v>21341.902587745073</v>
      </c>
      <c r="AD66">
        <f>SQRT((INDEX('Station centroid'!$E$2:$E$51,MATCH(AD$1,'Station centroid'!$B$2:$B$51,0))-INDEX('Zone centroid'!$D$2:$D$169,MATCH($A66,'Zone centroid'!$C$2:$C$169,0)))^2+(INDEX('Station centroid'!$F$2:$F$51,MATCH(AD$1,'Station centroid'!$B$2:$B$51,0))-INDEX('Zone centroid'!$E$2:$E$169,MATCH($A66,'Zone centroid'!$C$2:$C$169,0)))^2)</f>
        <v>112589.50775504127</v>
      </c>
      <c r="AE66">
        <f>SQRT((INDEX('Station centroid'!$E$2:$E$51,MATCH(AE$1,'Station centroid'!$B$2:$B$51,0))-INDEX('Zone centroid'!$D$2:$D$169,MATCH($A66,'Zone centroid'!$C$2:$C$169,0)))^2+(INDEX('Station centroid'!$F$2:$F$51,MATCH(AE$1,'Station centroid'!$B$2:$B$51,0))-INDEX('Zone centroid'!$E$2:$E$169,MATCH($A66,'Zone centroid'!$C$2:$C$169,0)))^2)</f>
        <v>107979.94276871702</v>
      </c>
      <c r="AF66">
        <f>SQRT((INDEX('Station centroid'!$E$2:$E$51,MATCH(AF$1,'Station centroid'!$B$2:$B$51,0))-INDEX('Zone centroid'!$D$2:$D$169,MATCH($A66,'Zone centroid'!$C$2:$C$169,0)))^2+(INDEX('Station centroid'!$F$2:$F$51,MATCH(AF$1,'Station centroid'!$B$2:$B$51,0))-INDEX('Zone centroid'!$E$2:$E$169,MATCH($A66,'Zone centroid'!$C$2:$C$169,0)))^2)</f>
        <v>105898.14203464995</v>
      </c>
      <c r="AG66">
        <f>SQRT((INDEX('Station centroid'!$E$2:$E$51,MATCH(AG$1,'Station centroid'!$B$2:$B$51,0))-INDEX('Zone centroid'!$D$2:$D$169,MATCH($A66,'Zone centroid'!$C$2:$C$169,0)))^2+(INDEX('Station centroid'!$F$2:$F$51,MATCH(AG$1,'Station centroid'!$B$2:$B$51,0))-INDEX('Zone centroid'!$E$2:$E$169,MATCH($A66,'Zone centroid'!$C$2:$C$169,0)))^2)</f>
        <v>92947.672125469064</v>
      </c>
      <c r="AH66">
        <f>SQRT((INDEX('Station centroid'!$E$2:$E$51,MATCH(AH$1,'Station centroid'!$B$2:$B$51,0))-INDEX('Zone centroid'!$D$2:$D$169,MATCH($A66,'Zone centroid'!$C$2:$C$169,0)))^2+(INDEX('Station centroid'!$F$2:$F$51,MATCH(AH$1,'Station centroid'!$B$2:$B$51,0))-INDEX('Zone centroid'!$E$2:$E$169,MATCH($A66,'Zone centroid'!$C$2:$C$169,0)))^2)</f>
        <v>94927.384932526213</v>
      </c>
      <c r="AI66">
        <f>SQRT((INDEX('Station centroid'!$E$2:$E$51,MATCH(AI$1,'Station centroid'!$B$2:$B$51,0))-INDEX('Zone centroid'!$D$2:$D$169,MATCH($A66,'Zone centroid'!$C$2:$C$169,0)))^2+(INDEX('Station centroid'!$F$2:$F$51,MATCH(AI$1,'Station centroid'!$B$2:$B$51,0))-INDEX('Zone centroid'!$E$2:$E$169,MATCH($A66,'Zone centroid'!$C$2:$C$169,0)))^2)</f>
        <v>94151.546527619459</v>
      </c>
      <c r="AJ66">
        <f>SQRT((INDEX('Station centroid'!$E$2:$E$51,MATCH(AJ$1,'Station centroid'!$B$2:$B$51,0))-INDEX('Zone centroid'!$D$2:$D$169,MATCH($A66,'Zone centroid'!$C$2:$C$169,0)))^2+(INDEX('Station centroid'!$F$2:$F$51,MATCH(AJ$1,'Station centroid'!$B$2:$B$51,0))-INDEX('Zone centroid'!$E$2:$E$169,MATCH($A66,'Zone centroid'!$C$2:$C$169,0)))^2)</f>
        <v>93727.324911405085</v>
      </c>
      <c r="AK66">
        <f>SQRT((INDEX('Station centroid'!$E$2:$E$51,MATCH(AK$1,'Station centroid'!$B$2:$B$51,0))-INDEX('Zone centroid'!$D$2:$D$169,MATCH($A66,'Zone centroid'!$C$2:$C$169,0)))^2+(INDEX('Station centroid'!$F$2:$F$51,MATCH(AK$1,'Station centroid'!$B$2:$B$51,0))-INDEX('Zone centroid'!$E$2:$E$169,MATCH($A66,'Zone centroid'!$C$2:$C$169,0)))^2)</f>
        <v>91051.908957061387</v>
      </c>
      <c r="AL66">
        <f>SQRT((INDEX('Station centroid'!$E$2:$E$51,MATCH(AL$1,'Station centroid'!$B$2:$B$51,0))-INDEX('Zone centroid'!$D$2:$D$169,MATCH($A66,'Zone centroid'!$C$2:$C$169,0)))^2+(INDEX('Station centroid'!$F$2:$F$51,MATCH(AL$1,'Station centroid'!$B$2:$B$51,0))-INDEX('Zone centroid'!$E$2:$E$169,MATCH($A66,'Zone centroid'!$C$2:$C$169,0)))^2)</f>
        <v>2129.5278787562629</v>
      </c>
      <c r="AM66">
        <f>SQRT((INDEX('Station centroid'!$E$2:$E$51,MATCH(AM$1,'Station centroid'!$B$2:$B$51,0))-INDEX('Zone centroid'!$D$2:$D$169,MATCH($A66,'Zone centroid'!$C$2:$C$169,0)))^2+(INDEX('Station centroid'!$F$2:$F$51,MATCH(AM$1,'Station centroid'!$B$2:$B$51,0))-INDEX('Zone centroid'!$E$2:$E$169,MATCH($A66,'Zone centroid'!$C$2:$C$169,0)))^2)</f>
        <v>106448.6071436358</v>
      </c>
      <c r="AN66">
        <f>SQRT((INDEX('Station centroid'!$E$2:$E$51,MATCH(AN$1,'Station centroid'!$B$2:$B$51,0))-INDEX('Zone centroid'!$D$2:$D$169,MATCH($A66,'Zone centroid'!$C$2:$C$169,0)))^2+(INDEX('Station centroid'!$F$2:$F$51,MATCH(AN$1,'Station centroid'!$B$2:$B$51,0))-INDEX('Zone centroid'!$E$2:$E$169,MATCH($A66,'Zone centroid'!$C$2:$C$169,0)))^2)</f>
        <v>62248.758154029034</v>
      </c>
      <c r="AO66">
        <f>SQRT((INDEX('Station centroid'!$E$2:$E$51,MATCH(AO$1,'Station centroid'!$B$2:$B$51,0))-INDEX('Zone centroid'!$D$2:$D$169,MATCH($A66,'Zone centroid'!$C$2:$C$169,0)))^2+(INDEX('Station centroid'!$F$2:$F$51,MATCH(AO$1,'Station centroid'!$B$2:$B$51,0))-INDEX('Zone centroid'!$E$2:$E$169,MATCH($A66,'Zone centroid'!$C$2:$C$169,0)))^2)</f>
        <v>58571.112802959498</v>
      </c>
      <c r="AP66">
        <f>SQRT((INDEX('Station centroid'!$E$2:$E$51,MATCH(AP$1,'Station centroid'!$B$2:$B$51,0))-INDEX('Zone centroid'!$D$2:$D$169,MATCH($A66,'Zone centroid'!$C$2:$C$169,0)))^2+(INDEX('Station centroid'!$F$2:$F$51,MATCH(AP$1,'Station centroid'!$B$2:$B$51,0))-INDEX('Zone centroid'!$E$2:$E$169,MATCH($A66,'Zone centroid'!$C$2:$C$169,0)))^2)</f>
        <v>69518.963493154122</v>
      </c>
      <c r="AQ66">
        <f>SQRT((INDEX('Station centroid'!$E$2:$E$51,MATCH(AQ$1,'Station centroid'!$B$2:$B$51,0))-INDEX('Zone centroid'!$D$2:$D$169,MATCH($A66,'Zone centroid'!$C$2:$C$169,0)))^2+(INDEX('Station centroid'!$F$2:$F$51,MATCH(AQ$1,'Station centroid'!$B$2:$B$51,0))-INDEX('Zone centroid'!$E$2:$E$169,MATCH($A66,'Zone centroid'!$C$2:$C$169,0)))^2)</f>
        <v>33521.145038083065</v>
      </c>
      <c r="AR66">
        <f>SQRT((INDEX('Station centroid'!$E$2:$E$51,MATCH(AR$1,'Station centroid'!$B$2:$B$51,0))-INDEX('Zone centroid'!$D$2:$D$169,MATCH($A66,'Zone centroid'!$C$2:$C$169,0)))^2+(INDEX('Station centroid'!$F$2:$F$51,MATCH(AR$1,'Station centroid'!$B$2:$B$51,0))-INDEX('Zone centroid'!$E$2:$E$169,MATCH($A66,'Zone centroid'!$C$2:$C$169,0)))^2)</f>
        <v>27396.373740369363</v>
      </c>
      <c r="AS66">
        <f>SQRT((INDEX('Station centroid'!$E$2:$E$51,MATCH(AS$1,'Station centroid'!$B$2:$B$51,0))-INDEX('Zone centroid'!$D$2:$D$169,MATCH($A66,'Zone centroid'!$C$2:$C$169,0)))^2+(INDEX('Station centroid'!$F$2:$F$51,MATCH(AS$1,'Station centroid'!$B$2:$B$51,0))-INDEX('Zone centroid'!$E$2:$E$169,MATCH($A66,'Zone centroid'!$C$2:$C$169,0)))^2)</f>
        <v>104158.49584598899</v>
      </c>
      <c r="AT66">
        <f>SQRT((INDEX('Station centroid'!$E$2:$E$51,MATCH(AT$1,'Station centroid'!$B$2:$B$51,0))-INDEX('Zone centroid'!$D$2:$D$169,MATCH($A66,'Zone centroid'!$C$2:$C$169,0)))^2+(INDEX('Station centroid'!$F$2:$F$51,MATCH(AT$1,'Station centroid'!$B$2:$B$51,0))-INDEX('Zone centroid'!$E$2:$E$169,MATCH($A66,'Zone centroid'!$C$2:$C$169,0)))^2)</f>
        <v>91934.289332882196</v>
      </c>
      <c r="AU66">
        <f>SQRT((INDEX('Station centroid'!$E$2:$E$51,MATCH(AU$1,'Station centroid'!$B$2:$B$51,0))-INDEX('Zone centroid'!$D$2:$D$169,MATCH($A66,'Zone centroid'!$C$2:$C$169,0)))^2+(INDEX('Station centroid'!$F$2:$F$51,MATCH(AU$1,'Station centroid'!$B$2:$B$51,0))-INDEX('Zone centroid'!$E$2:$E$169,MATCH($A66,'Zone centroid'!$C$2:$C$169,0)))^2)</f>
        <v>32176.640222908612</v>
      </c>
      <c r="AV66">
        <f>SQRT((INDEX('Station centroid'!$E$2:$E$51,MATCH(AV$1,'Station centroid'!$B$2:$B$51,0))-INDEX('Zone centroid'!$D$2:$D$169,MATCH($A66,'Zone centroid'!$C$2:$C$169,0)))^2+(INDEX('Station centroid'!$F$2:$F$51,MATCH(AV$1,'Station centroid'!$B$2:$B$51,0))-INDEX('Zone centroid'!$E$2:$E$169,MATCH($A66,'Zone centroid'!$C$2:$C$169,0)))^2)</f>
        <v>25550.610501395102</v>
      </c>
      <c r="AW66">
        <f>SQRT((INDEX('Station centroid'!$E$2:$E$51,MATCH(AW$1,'Station centroid'!$B$2:$B$51,0))-INDEX('Zone centroid'!$D$2:$D$169,MATCH($A66,'Zone centroid'!$C$2:$C$169,0)))^2+(INDEX('Station centroid'!$F$2:$F$51,MATCH(AW$1,'Station centroid'!$B$2:$B$51,0))-INDEX('Zone centroid'!$E$2:$E$169,MATCH($A66,'Zone centroid'!$C$2:$C$169,0)))^2)</f>
        <v>21327.051612719471</v>
      </c>
      <c r="AX66">
        <f>SQRT((INDEX('Station centroid'!$E$2:$E$51,MATCH(AX$1,'Station centroid'!$B$2:$B$51,0))-INDEX('Zone centroid'!$D$2:$D$169,MATCH($A66,'Zone centroid'!$C$2:$C$169,0)))^2+(INDEX('Station centroid'!$F$2:$F$51,MATCH(AX$1,'Station centroid'!$B$2:$B$51,0))-INDEX('Zone centroid'!$E$2:$E$169,MATCH($A66,'Zone centroid'!$C$2:$C$169,0)))^2)</f>
        <v>19920.826087421687</v>
      </c>
      <c r="AY66">
        <f>SQRT((INDEX('Station centroid'!$E$2:$E$51,MATCH(AY$1,'Station centroid'!$B$2:$B$51,0))-INDEX('Zone centroid'!$D$2:$D$169,MATCH($A66,'Zone centroid'!$C$2:$C$169,0)))^2+(INDEX('Station centroid'!$F$2:$F$51,MATCH(AY$1,'Station centroid'!$B$2:$B$51,0))-INDEX('Zone centroid'!$E$2:$E$169,MATCH($A66,'Zone centroid'!$C$2:$C$169,0)))^2)</f>
        <v>616206.24232881644</v>
      </c>
    </row>
    <row r="67" spans="1:51" x14ac:dyDescent="0.3">
      <c r="A67">
        <v>5008</v>
      </c>
      <c r="B67">
        <f>SQRT((INDEX('Station centroid'!$E$2:$E$51,MATCH(B$1,'Station centroid'!$B$2:$B$51,0))-INDEX('Zone centroid'!$D$2:$D$169,MATCH($A67,'Zone centroid'!$C$2:$C$169,0)))^2+(INDEX('Station centroid'!$F$2:$F$51,MATCH(B$1,'Station centroid'!$B$2:$B$51,0))-INDEX('Zone centroid'!$E$2:$E$169,MATCH($A67,'Zone centroid'!$C$2:$C$169,0)))^2)</f>
        <v>84465.37764310588</v>
      </c>
      <c r="C67">
        <f>SQRT((INDEX('Station centroid'!$E$2:$E$51,MATCH(C$1,'Station centroid'!$B$2:$B$51,0))-INDEX('Zone centroid'!$D$2:$D$169,MATCH($A67,'Zone centroid'!$C$2:$C$169,0)))^2+(INDEX('Station centroid'!$F$2:$F$51,MATCH(C$1,'Station centroid'!$B$2:$B$51,0))-INDEX('Zone centroid'!$E$2:$E$169,MATCH($A67,'Zone centroid'!$C$2:$C$169,0)))^2)</f>
        <v>88195.820725673839</v>
      </c>
      <c r="D67">
        <f>SQRT((INDEX('Station centroid'!$E$2:$E$51,MATCH(D$1,'Station centroid'!$B$2:$B$51,0))-INDEX('Zone centroid'!$D$2:$D$169,MATCH($A67,'Zone centroid'!$C$2:$C$169,0)))^2+(INDEX('Station centroid'!$F$2:$F$51,MATCH(D$1,'Station centroid'!$B$2:$B$51,0))-INDEX('Zone centroid'!$E$2:$E$169,MATCH($A67,'Zone centroid'!$C$2:$C$169,0)))^2)</f>
        <v>109610.00183679633</v>
      </c>
      <c r="E67">
        <f>SQRT((INDEX('Station centroid'!$E$2:$E$51,MATCH(E$1,'Station centroid'!$B$2:$B$51,0))-INDEX('Zone centroid'!$D$2:$D$169,MATCH($A67,'Zone centroid'!$C$2:$C$169,0)))^2+(INDEX('Station centroid'!$F$2:$F$51,MATCH(E$1,'Station centroid'!$B$2:$B$51,0))-INDEX('Zone centroid'!$E$2:$E$169,MATCH($A67,'Zone centroid'!$C$2:$C$169,0)))^2)</f>
        <v>93211.644337386315</v>
      </c>
      <c r="F67">
        <f>SQRT((INDEX('Station centroid'!$E$2:$E$51,MATCH(F$1,'Station centroid'!$B$2:$B$51,0))-INDEX('Zone centroid'!$D$2:$D$169,MATCH($A67,'Zone centroid'!$C$2:$C$169,0)))^2+(INDEX('Station centroid'!$F$2:$F$51,MATCH(F$1,'Station centroid'!$B$2:$B$51,0))-INDEX('Zone centroid'!$E$2:$E$169,MATCH($A67,'Zone centroid'!$C$2:$C$169,0)))^2)</f>
        <v>72400.187794808968</v>
      </c>
      <c r="G67">
        <f>SQRT((INDEX('Station centroid'!$E$2:$E$51,MATCH(G$1,'Station centroid'!$B$2:$B$51,0))-INDEX('Zone centroid'!$D$2:$D$169,MATCH($A67,'Zone centroid'!$C$2:$C$169,0)))^2+(INDEX('Station centroid'!$F$2:$F$51,MATCH(G$1,'Station centroid'!$B$2:$B$51,0))-INDEX('Zone centroid'!$E$2:$E$169,MATCH($A67,'Zone centroid'!$C$2:$C$169,0)))^2)</f>
        <v>614535.24546033971</v>
      </c>
      <c r="H67">
        <f>SQRT((INDEX('Station centroid'!$E$2:$E$51,MATCH(H$1,'Station centroid'!$B$2:$B$51,0))-INDEX('Zone centroid'!$D$2:$D$169,MATCH($A67,'Zone centroid'!$C$2:$C$169,0)))^2+(INDEX('Station centroid'!$F$2:$F$51,MATCH(H$1,'Station centroid'!$B$2:$B$51,0))-INDEX('Zone centroid'!$E$2:$E$169,MATCH($A67,'Zone centroid'!$C$2:$C$169,0)))^2)</f>
        <v>17560.605132090393</v>
      </c>
      <c r="I67">
        <f>SQRT((INDEX('Station centroid'!$E$2:$E$51,MATCH(I$1,'Station centroid'!$B$2:$B$51,0))-INDEX('Zone centroid'!$D$2:$D$169,MATCH($A67,'Zone centroid'!$C$2:$C$169,0)))^2+(INDEX('Station centroid'!$F$2:$F$51,MATCH(I$1,'Station centroid'!$B$2:$B$51,0))-INDEX('Zone centroid'!$E$2:$E$169,MATCH($A67,'Zone centroid'!$C$2:$C$169,0)))^2)</f>
        <v>46152.094441896115</v>
      </c>
      <c r="J67">
        <f>SQRT((INDEX('Station centroid'!$E$2:$E$51,MATCH(J$1,'Station centroid'!$B$2:$B$51,0))-INDEX('Zone centroid'!$D$2:$D$169,MATCH($A67,'Zone centroid'!$C$2:$C$169,0)))^2+(INDEX('Station centroid'!$F$2:$F$51,MATCH(J$1,'Station centroid'!$B$2:$B$51,0))-INDEX('Zone centroid'!$E$2:$E$169,MATCH($A67,'Zone centroid'!$C$2:$C$169,0)))^2)</f>
        <v>614535.24546033971</v>
      </c>
      <c r="K67">
        <f>SQRT((INDEX('Station centroid'!$E$2:$E$51,MATCH(K$1,'Station centroid'!$B$2:$B$51,0))-INDEX('Zone centroid'!$D$2:$D$169,MATCH($A67,'Zone centroid'!$C$2:$C$169,0)))^2+(INDEX('Station centroid'!$F$2:$F$51,MATCH(K$1,'Station centroid'!$B$2:$B$51,0))-INDEX('Zone centroid'!$E$2:$E$169,MATCH($A67,'Zone centroid'!$C$2:$C$169,0)))^2)</f>
        <v>112056.01706871299</v>
      </c>
      <c r="L67">
        <f>SQRT((INDEX('Station centroid'!$E$2:$E$51,MATCH(L$1,'Station centroid'!$B$2:$B$51,0))-INDEX('Zone centroid'!$D$2:$D$169,MATCH($A67,'Zone centroid'!$C$2:$C$169,0)))^2+(INDEX('Station centroid'!$F$2:$F$51,MATCH(L$1,'Station centroid'!$B$2:$B$51,0))-INDEX('Zone centroid'!$E$2:$E$169,MATCH($A67,'Zone centroid'!$C$2:$C$169,0)))^2)</f>
        <v>63995.085923420687</v>
      </c>
      <c r="M67">
        <f>SQRT((INDEX('Station centroid'!$E$2:$E$51,MATCH(M$1,'Station centroid'!$B$2:$B$51,0))-INDEX('Zone centroid'!$D$2:$D$169,MATCH($A67,'Zone centroid'!$C$2:$C$169,0)))^2+(INDEX('Station centroid'!$F$2:$F$51,MATCH(M$1,'Station centroid'!$B$2:$B$51,0))-INDEX('Zone centroid'!$E$2:$E$169,MATCH($A67,'Zone centroid'!$C$2:$C$169,0)))^2)</f>
        <v>70899.275548554127</v>
      </c>
      <c r="N67">
        <f>SQRT((INDEX('Station centroid'!$E$2:$E$51,MATCH(N$1,'Station centroid'!$B$2:$B$51,0))-INDEX('Zone centroid'!$D$2:$D$169,MATCH($A67,'Zone centroid'!$C$2:$C$169,0)))^2+(INDEX('Station centroid'!$F$2:$F$51,MATCH(N$1,'Station centroid'!$B$2:$B$51,0))-INDEX('Zone centroid'!$E$2:$E$169,MATCH($A67,'Zone centroid'!$C$2:$C$169,0)))^2)</f>
        <v>91877.530286093373</v>
      </c>
      <c r="O67">
        <f>SQRT((INDEX('Station centroid'!$E$2:$E$51,MATCH(O$1,'Station centroid'!$B$2:$B$51,0))-INDEX('Zone centroid'!$D$2:$D$169,MATCH($A67,'Zone centroid'!$C$2:$C$169,0)))^2+(INDEX('Station centroid'!$F$2:$F$51,MATCH(O$1,'Station centroid'!$B$2:$B$51,0))-INDEX('Zone centroid'!$E$2:$E$169,MATCH($A67,'Zone centroid'!$C$2:$C$169,0)))^2)</f>
        <v>111196.37563730663</v>
      </c>
      <c r="P67">
        <f>SQRT((INDEX('Station centroid'!$E$2:$E$51,MATCH(P$1,'Station centroid'!$B$2:$B$51,0))-INDEX('Zone centroid'!$D$2:$D$169,MATCH($A67,'Zone centroid'!$C$2:$C$169,0)))^2+(INDEX('Station centroid'!$F$2:$F$51,MATCH(P$1,'Station centroid'!$B$2:$B$51,0))-INDEX('Zone centroid'!$E$2:$E$169,MATCH($A67,'Zone centroid'!$C$2:$C$169,0)))^2)</f>
        <v>113526.71271953665</v>
      </c>
      <c r="Q67">
        <f>SQRT((INDEX('Station centroid'!$E$2:$E$51,MATCH(Q$1,'Station centroid'!$B$2:$B$51,0))-INDEX('Zone centroid'!$D$2:$D$169,MATCH($A67,'Zone centroid'!$C$2:$C$169,0)))^2+(INDEX('Station centroid'!$F$2:$F$51,MATCH(Q$1,'Station centroid'!$B$2:$B$51,0))-INDEX('Zone centroid'!$E$2:$E$169,MATCH($A67,'Zone centroid'!$C$2:$C$169,0)))^2)</f>
        <v>100729.36601520187</v>
      </c>
      <c r="R67">
        <f>SQRT((INDEX('Station centroid'!$E$2:$E$51,MATCH(R$1,'Station centroid'!$B$2:$B$51,0))-INDEX('Zone centroid'!$D$2:$D$169,MATCH($A67,'Zone centroid'!$C$2:$C$169,0)))^2+(INDEX('Station centroid'!$F$2:$F$51,MATCH(R$1,'Station centroid'!$B$2:$B$51,0))-INDEX('Zone centroid'!$E$2:$E$169,MATCH($A67,'Zone centroid'!$C$2:$C$169,0)))^2)</f>
        <v>100472.05280353385</v>
      </c>
      <c r="S67">
        <f>SQRT((INDEX('Station centroid'!$E$2:$E$51,MATCH(S$1,'Station centroid'!$B$2:$B$51,0))-INDEX('Zone centroid'!$D$2:$D$169,MATCH($A67,'Zone centroid'!$C$2:$C$169,0)))^2+(INDEX('Station centroid'!$F$2:$F$51,MATCH(S$1,'Station centroid'!$B$2:$B$51,0))-INDEX('Zone centroid'!$E$2:$E$169,MATCH($A67,'Zone centroid'!$C$2:$C$169,0)))^2)</f>
        <v>96653.115612203677</v>
      </c>
      <c r="T67">
        <f>SQRT((INDEX('Station centroid'!$E$2:$E$51,MATCH(T$1,'Station centroid'!$B$2:$B$51,0))-INDEX('Zone centroid'!$D$2:$D$169,MATCH($A67,'Zone centroid'!$C$2:$C$169,0)))^2+(INDEX('Station centroid'!$F$2:$F$51,MATCH(T$1,'Station centroid'!$B$2:$B$51,0))-INDEX('Zone centroid'!$E$2:$E$169,MATCH($A67,'Zone centroid'!$C$2:$C$169,0)))^2)</f>
        <v>93176.648037132094</v>
      </c>
      <c r="U67">
        <f>SQRT((INDEX('Station centroid'!$E$2:$E$51,MATCH(U$1,'Station centroid'!$B$2:$B$51,0))-INDEX('Zone centroid'!$D$2:$D$169,MATCH($A67,'Zone centroid'!$C$2:$C$169,0)))^2+(INDEX('Station centroid'!$F$2:$F$51,MATCH(U$1,'Station centroid'!$B$2:$B$51,0))-INDEX('Zone centroid'!$E$2:$E$169,MATCH($A67,'Zone centroid'!$C$2:$C$169,0)))^2)</f>
        <v>95146.011470404759</v>
      </c>
      <c r="V67">
        <f>SQRT((INDEX('Station centroid'!$E$2:$E$51,MATCH(V$1,'Station centroid'!$B$2:$B$51,0))-INDEX('Zone centroid'!$D$2:$D$169,MATCH($A67,'Zone centroid'!$C$2:$C$169,0)))^2+(INDEX('Station centroid'!$F$2:$F$51,MATCH(V$1,'Station centroid'!$B$2:$B$51,0))-INDEX('Zone centroid'!$E$2:$E$169,MATCH($A67,'Zone centroid'!$C$2:$C$169,0)))^2)</f>
        <v>94963.475224221373</v>
      </c>
      <c r="W67">
        <f>SQRT((INDEX('Station centroid'!$E$2:$E$51,MATCH(W$1,'Station centroid'!$B$2:$B$51,0))-INDEX('Zone centroid'!$D$2:$D$169,MATCH($A67,'Zone centroid'!$C$2:$C$169,0)))^2+(INDEX('Station centroid'!$F$2:$F$51,MATCH(W$1,'Station centroid'!$B$2:$B$51,0))-INDEX('Zone centroid'!$E$2:$E$169,MATCH($A67,'Zone centroid'!$C$2:$C$169,0)))^2)</f>
        <v>97727.621925021856</v>
      </c>
      <c r="X67">
        <f>SQRT((INDEX('Station centroid'!$E$2:$E$51,MATCH(X$1,'Station centroid'!$B$2:$B$51,0))-INDEX('Zone centroid'!$D$2:$D$169,MATCH($A67,'Zone centroid'!$C$2:$C$169,0)))^2+(INDEX('Station centroid'!$F$2:$F$51,MATCH(X$1,'Station centroid'!$B$2:$B$51,0))-INDEX('Zone centroid'!$E$2:$E$169,MATCH($A67,'Zone centroid'!$C$2:$C$169,0)))^2)</f>
        <v>92587.051109874388</v>
      </c>
      <c r="Y67">
        <f>SQRT((INDEX('Station centroid'!$E$2:$E$51,MATCH(Y$1,'Station centroid'!$B$2:$B$51,0))-INDEX('Zone centroid'!$D$2:$D$169,MATCH($A67,'Zone centroid'!$C$2:$C$169,0)))^2+(INDEX('Station centroid'!$F$2:$F$51,MATCH(Y$1,'Station centroid'!$B$2:$B$51,0))-INDEX('Zone centroid'!$E$2:$E$169,MATCH($A67,'Zone centroid'!$C$2:$C$169,0)))^2)</f>
        <v>90927.066488752447</v>
      </c>
      <c r="Z67">
        <f>SQRT((INDEX('Station centroid'!$E$2:$E$51,MATCH(Z$1,'Station centroid'!$B$2:$B$51,0))-INDEX('Zone centroid'!$D$2:$D$169,MATCH($A67,'Zone centroid'!$C$2:$C$169,0)))^2+(INDEX('Station centroid'!$F$2:$F$51,MATCH(Z$1,'Station centroid'!$B$2:$B$51,0))-INDEX('Zone centroid'!$E$2:$E$169,MATCH($A67,'Zone centroid'!$C$2:$C$169,0)))^2)</f>
        <v>37404.133340716493</v>
      </c>
      <c r="AA67">
        <f>SQRT((INDEX('Station centroid'!$E$2:$E$51,MATCH(AA$1,'Station centroid'!$B$2:$B$51,0))-INDEX('Zone centroid'!$D$2:$D$169,MATCH($A67,'Zone centroid'!$C$2:$C$169,0)))^2+(INDEX('Station centroid'!$F$2:$F$51,MATCH(AA$1,'Station centroid'!$B$2:$B$51,0))-INDEX('Zone centroid'!$E$2:$E$169,MATCH($A67,'Zone centroid'!$C$2:$C$169,0)))^2)</f>
        <v>34199.999610163737</v>
      </c>
      <c r="AB67">
        <f>SQRT((INDEX('Station centroid'!$E$2:$E$51,MATCH(AB$1,'Station centroid'!$B$2:$B$51,0))-INDEX('Zone centroid'!$D$2:$D$169,MATCH($A67,'Zone centroid'!$C$2:$C$169,0)))^2+(INDEX('Station centroid'!$F$2:$F$51,MATCH(AB$1,'Station centroid'!$B$2:$B$51,0))-INDEX('Zone centroid'!$E$2:$E$169,MATCH($A67,'Zone centroid'!$C$2:$C$169,0)))^2)</f>
        <v>614535.24546033971</v>
      </c>
      <c r="AC67">
        <f>SQRT((INDEX('Station centroid'!$E$2:$E$51,MATCH(AC$1,'Station centroid'!$B$2:$B$51,0))-INDEX('Zone centroid'!$D$2:$D$169,MATCH($A67,'Zone centroid'!$C$2:$C$169,0)))^2+(INDEX('Station centroid'!$F$2:$F$51,MATCH(AC$1,'Station centroid'!$B$2:$B$51,0))-INDEX('Zone centroid'!$E$2:$E$169,MATCH($A67,'Zone centroid'!$C$2:$C$169,0)))^2)</f>
        <v>23843.48655681044</v>
      </c>
      <c r="AD67">
        <f>SQRT((INDEX('Station centroid'!$E$2:$E$51,MATCH(AD$1,'Station centroid'!$B$2:$B$51,0))-INDEX('Zone centroid'!$D$2:$D$169,MATCH($A67,'Zone centroid'!$C$2:$C$169,0)))^2+(INDEX('Station centroid'!$F$2:$F$51,MATCH(AD$1,'Station centroid'!$B$2:$B$51,0))-INDEX('Zone centroid'!$E$2:$E$169,MATCH($A67,'Zone centroid'!$C$2:$C$169,0)))^2)</f>
        <v>106752.13675014894</v>
      </c>
      <c r="AE67">
        <f>SQRT((INDEX('Station centroid'!$E$2:$E$51,MATCH(AE$1,'Station centroid'!$B$2:$B$51,0))-INDEX('Zone centroid'!$D$2:$D$169,MATCH($A67,'Zone centroid'!$C$2:$C$169,0)))^2+(INDEX('Station centroid'!$F$2:$F$51,MATCH(AE$1,'Station centroid'!$B$2:$B$51,0))-INDEX('Zone centroid'!$E$2:$E$169,MATCH($A67,'Zone centroid'!$C$2:$C$169,0)))^2)</f>
        <v>106832.16494602834</v>
      </c>
      <c r="AF67">
        <f>SQRT((INDEX('Station centroid'!$E$2:$E$51,MATCH(AF$1,'Station centroid'!$B$2:$B$51,0))-INDEX('Zone centroid'!$D$2:$D$169,MATCH($A67,'Zone centroid'!$C$2:$C$169,0)))^2+(INDEX('Station centroid'!$F$2:$F$51,MATCH(AF$1,'Station centroid'!$B$2:$B$51,0))-INDEX('Zone centroid'!$E$2:$E$169,MATCH($A67,'Zone centroid'!$C$2:$C$169,0)))^2)</f>
        <v>104865.71009377133</v>
      </c>
      <c r="AG67">
        <f>SQRT((INDEX('Station centroid'!$E$2:$E$51,MATCH(AG$1,'Station centroid'!$B$2:$B$51,0))-INDEX('Zone centroid'!$D$2:$D$169,MATCH($A67,'Zone centroid'!$C$2:$C$169,0)))^2+(INDEX('Station centroid'!$F$2:$F$51,MATCH(AG$1,'Station centroid'!$B$2:$B$51,0))-INDEX('Zone centroid'!$E$2:$E$169,MATCH($A67,'Zone centroid'!$C$2:$C$169,0)))^2)</f>
        <v>94749.380113136882</v>
      </c>
      <c r="AH67">
        <f>SQRT((INDEX('Station centroid'!$E$2:$E$51,MATCH(AH$1,'Station centroid'!$B$2:$B$51,0))-INDEX('Zone centroid'!$D$2:$D$169,MATCH($A67,'Zone centroid'!$C$2:$C$169,0)))^2+(INDEX('Station centroid'!$F$2:$F$51,MATCH(AH$1,'Station centroid'!$B$2:$B$51,0))-INDEX('Zone centroid'!$E$2:$E$169,MATCH($A67,'Zone centroid'!$C$2:$C$169,0)))^2)</f>
        <v>88966.41162443276</v>
      </c>
      <c r="AI67">
        <f>SQRT((INDEX('Station centroid'!$E$2:$E$51,MATCH(AI$1,'Station centroid'!$B$2:$B$51,0))-INDEX('Zone centroid'!$D$2:$D$169,MATCH($A67,'Zone centroid'!$C$2:$C$169,0)))^2+(INDEX('Station centroid'!$F$2:$F$51,MATCH(AI$1,'Station centroid'!$B$2:$B$51,0))-INDEX('Zone centroid'!$E$2:$E$169,MATCH($A67,'Zone centroid'!$C$2:$C$169,0)))^2)</f>
        <v>94887.089695819493</v>
      </c>
      <c r="AJ67">
        <f>SQRT((INDEX('Station centroid'!$E$2:$E$51,MATCH(AJ$1,'Station centroid'!$B$2:$B$51,0))-INDEX('Zone centroid'!$D$2:$D$169,MATCH($A67,'Zone centroid'!$C$2:$C$169,0)))^2+(INDEX('Station centroid'!$F$2:$F$51,MATCH(AJ$1,'Station centroid'!$B$2:$B$51,0))-INDEX('Zone centroid'!$E$2:$E$169,MATCH($A67,'Zone centroid'!$C$2:$C$169,0)))^2)</f>
        <v>95123.058283300037</v>
      </c>
      <c r="AK67">
        <f>SQRT((INDEX('Station centroid'!$E$2:$E$51,MATCH(AK$1,'Station centroid'!$B$2:$B$51,0))-INDEX('Zone centroid'!$D$2:$D$169,MATCH($A67,'Zone centroid'!$C$2:$C$169,0)))^2+(INDEX('Station centroid'!$F$2:$F$51,MATCH(AK$1,'Station centroid'!$B$2:$B$51,0))-INDEX('Zone centroid'!$E$2:$E$169,MATCH($A67,'Zone centroid'!$C$2:$C$169,0)))^2)</f>
        <v>91088.633264118063</v>
      </c>
      <c r="AL67">
        <f>SQRT((INDEX('Station centroid'!$E$2:$E$51,MATCH(AL$1,'Station centroid'!$B$2:$B$51,0))-INDEX('Zone centroid'!$D$2:$D$169,MATCH($A67,'Zone centroid'!$C$2:$C$169,0)))^2+(INDEX('Station centroid'!$F$2:$F$51,MATCH(AL$1,'Station centroid'!$B$2:$B$51,0))-INDEX('Zone centroid'!$E$2:$E$169,MATCH($A67,'Zone centroid'!$C$2:$C$169,0)))^2)</f>
        <v>6810.1175809526103</v>
      </c>
      <c r="AM67">
        <f>SQRT((INDEX('Station centroid'!$E$2:$E$51,MATCH(AM$1,'Station centroid'!$B$2:$B$51,0))-INDEX('Zone centroid'!$D$2:$D$169,MATCH($A67,'Zone centroid'!$C$2:$C$169,0)))^2+(INDEX('Station centroid'!$F$2:$F$51,MATCH(AM$1,'Station centroid'!$B$2:$B$51,0))-INDEX('Zone centroid'!$E$2:$E$169,MATCH($A67,'Zone centroid'!$C$2:$C$169,0)))^2)</f>
        <v>105797.69626026887</v>
      </c>
      <c r="AN67">
        <f>SQRT((INDEX('Station centroid'!$E$2:$E$51,MATCH(AN$1,'Station centroid'!$B$2:$B$51,0))-INDEX('Zone centroid'!$D$2:$D$169,MATCH($A67,'Zone centroid'!$C$2:$C$169,0)))^2+(INDEX('Station centroid'!$F$2:$F$51,MATCH(AN$1,'Station centroid'!$B$2:$B$51,0))-INDEX('Zone centroid'!$E$2:$E$169,MATCH($A67,'Zone centroid'!$C$2:$C$169,0)))^2)</f>
        <v>60588.949705031169</v>
      </c>
      <c r="AO67">
        <f>SQRT((INDEX('Station centroid'!$E$2:$E$51,MATCH(AO$1,'Station centroid'!$B$2:$B$51,0))-INDEX('Zone centroid'!$D$2:$D$169,MATCH($A67,'Zone centroid'!$C$2:$C$169,0)))^2+(INDEX('Station centroid'!$F$2:$F$51,MATCH(AO$1,'Station centroid'!$B$2:$B$51,0))-INDEX('Zone centroid'!$E$2:$E$169,MATCH($A67,'Zone centroid'!$C$2:$C$169,0)))^2)</f>
        <v>56679.938191365436</v>
      </c>
      <c r="AP67">
        <f>SQRT((INDEX('Station centroid'!$E$2:$E$51,MATCH(AP$1,'Station centroid'!$B$2:$B$51,0))-INDEX('Zone centroid'!$D$2:$D$169,MATCH($A67,'Zone centroid'!$C$2:$C$169,0)))^2+(INDEX('Station centroid'!$F$2:$F$51,MATCH(AP$1,'Station centroid'!$B$2:$B$51,0))-INDEX('Zone centroid'!$E$2:$E$169,MATCH($A67,'Zone centroid'!$C$2:$C$169,0)))^2)</f>
        <v>68535.934371412033</v>
      </c>
      <c r="AQ67">
        <f>SQRT((INDEX('Station centroid'!$E$2:$E$51,MATCH(AQ$1,'Station centroid'!$B$2:$B$51,0))-INDEX('Zone centroid'!$D$2:$D$169,MATCH($A67,'Zone centroid'!$C$2:$C$169,0)))^2+(INDEX('Station centroid'!$F$2:$F$51,MATCH(AQ$1,'Station centroid'!$B$2:$B$51,0))-INDEX('Zone centroid'!$E$2:$E$169,MATCH($A67,'Zone centroid'!$C$2:$C$169,0)))^2)</f>
        <v>27549.130015015005</v>
      </c>
      <c r="AR67">
        <f>SQRT((INDEX('Station centroid'!$E$2:$E$51,MATCH(AR$1,'Station centroid'!$B$2:$B$51,0))-INDEX('Zone centroid'!$D$2:$D$169,MATCH($A67,'Zone centroid'!$C$2:$C$169,0)))^2+(INDEX('Station centroid'!$F$2:$F$51,MATCH(AR$1,'Station centroid'!$B$2:$B$51,0))-INDEX('Zone centroid'!$E$2:$E$169,MATCH($A67,'Zone centroid'!$C$2:$C$169,0)))^2)</f>
        <v>23954.757085013407</v>
      </c>
      <c r="AS67">
        <f>SQRT((INDEX('Station centroid'!$E$2:$E$51,MATCH(AS$1,'Station centroid'!$B$2:$B$51,0))-INDEX('Zone centroid'!$D$2:$D$169,MATCH($A67,'Zone centroid'!$C$2:$C$169,0)))^2+(INDEX('Station centroid'!$F$2:$F$51,MATCH(AS$1,'Station centroid'!$B$2:$B$51,0))-INDEX('Zone centroid'!$E$2:$E$169,MATCH($A67,'Zone centroid'!$C$2:$C$169,0)))^2)</f>
        <v>98157.347550852777</v>
      </c>
      <c r="AT67">
        <f>SQRT((INDEX('Station centroid'!$E$2:$E$51,MATCH(AT$1,'Station centroid'!$B$2:$B$51,0))-INDEX('Zone centroid'!$D$2:$D$169,MATCH($A67,'Zone centroid'!$C$2:$C$169,0)))^2+(INDEX('Station centroid'!$F$2:$F$51,MATCH(AT$1,'Station centroid'!$B$2:$B$51,0))-INDEX('Zone centroid'!$E$2:$E$169,MATCH($A67,'Zone centroid'!$C$2:$C$169,0)))^2)</f>
        <v>86148.137673556805</v>
      </c>
      <c r="AU67">
        <f>SQRT((INDEX('Station centroid'!$E$2:$E$51,MATCH(AU$1,'Station centroid'!$B$2:$B$51,0))-INDEX('Zone centroid'!$D$2:$D$169,MATCH($A67,'Zone centroid'!$C$2:$C$169,0)))^2+(INDEX('Station centroid'!$F$2:$F$51,MATCH(AU$1,'Station centroid'!$B$2:$B$51,0))-INDEX('Zone centroid'!$E$2:$E$169,MATCH($A67,'Zone centroid'!$C$2:$C$169,0)))^2)</f>
        <v>35845.048601926879</v>
      </c>
      <c r="AV67">
        <f>SQRT((INDEX('Station centroid'!$E$2:$E$51,MATCH(AV$1,'Station centroid'!$B$2:$B$51,0))-INDEX('Zone centroid'!$D$2:$D$169,MATCH($A67,'Zone centroid'!$C$2:$C$169,0)))^2+(INDEX('Station centroid'!$F$2:$F$51,MATCH(AV$1,'Station centroid'!$B$2:$B$51,0))-INDEX('Zone centroid'!$E$2:$E$169,MATCH($A67,'Zone centroid'!$C$2:$C$169,0)))^2)</f>
        <v>28277.813914692942</v>
      </c>
      <c r="AW67">
        <f>SQRT((INDEX('Station centroid'!$E$2:$E$51,MATCH(AW$1,'Station centroid'!$B$2:$B$51,0))-INDEX('Zone centroid'!$D$2:$D$169,MATCH($A67,'Zone centroid'!$C$2:$C$169,0)))^2+(INDEX('Station centroid'!$F$2:$F$51,MATCH(AW$1,'Station centroid'!$B$2:$B$51,0))-INDEX('Zone centroid'!$E$2:$E$169,MATCH($A67,'Zone centroid'!$C$2:$C$169,0)))^2)</f>
        <v>22657.752570182252</v>
      </c>
      <c r="AX67">
        <f>SQRT((INDEX('Station centroid'!$E$2:$E$51,MATCH(AX$1,'Station centroid'!$B$2:$B$51,0))-INDEX('Zone centroid'!$D$2:$D$169,MATCH($A67,'Zone centroid'!$C$2:$C$169,0)))^2+(INDEX('Station centroid'!$F$2:$F$51,MATCH(AX$1,'Station centroid'!$B$2:$B$51,0))-INDEX('Zone centroid'!$E$2:$E$169,MATCH($A67,'Zone centroid'!$C$2:$C$169,0)))^2)</f>
        <v>16637.443603068954</v>
      </c>
      <c r="AY67">
        <f>SQRT((INDEX('Station centroid'!$E$2:$E$51,MATCH(AY$1,'Station centroid'!$B$2:$B$51,0))-INDEX('Zone centroid'!$D$2:$D$169,MATCH($A67,'Zone centroid'!$C$2:$C$169,0)))^2+(INDEX('Station centroid'!$F$2:$F$51,MATCH(AY$1,'Station centroid'!$B$2:$B$51,0))-INDEX('Zone centroid'!$E$2:$E$169,MATCH($A67,'Zone centroid'!$C$2:$C$169,0)))^2)</f>
        <v>614535.24546033971</v>
      </c>
    </row>
    <row r="68" spans="1:51" x14ac:dyDescent="0.3">
      <c r="A68">
        <v>5009</v>
      </c>
      <c r="B68">
        <f>SQRT((INDEX('Station centroid'!$E$2:$E$51,MATCH(B$1,'Station centroid'!$B$2:$B$51,0))-INDEX('Zone centroid'!$D$2:$D$169,MATCH($A68,'Zone centroid'!$C$2:$C$169,0)))^2+(INDEX('Station centroid'!$F$2:$F$51,MATCH(B$1,'Station centroid'!$B$2:$B$51,0))-INDEX('Zone centroid'!$E$2:$E$169,MATCH($A68,'Zone centroid'!$C$2:$C$169,0)))^2)</f>
        <v>85850.728339906884</v>
      </c>
      <c r="C68">
        <f>SQRT((INDEX('Station centroid'!$E$2:$E$51,MATCH(C$1,'Station centroid'!$B$2:$B$51,0))-INDEX('Zone centroid'!$D$2:$D$169,MATCH($A68,'Zone centroid'!$C$2:$C$169,0)))^2+(INDEX('Station centroid'!$F$2:$F$51,MATCH(C$1,'Station centroid'!$B$2:$B$51,0))-INDEX('Zone centroid'!$E$2:$E$169,MATCH($A68,'Zone centroid'!$C$2:$C$169,0)))^2)</f>
        <v>85367.627911259187</v>
      </c>
      <c r="D68">
        <f>SQRT((INDEX('Station centroid'!$E$2:$E$51,MATCH(D$1,'Station centroid'!$B$2:$B$51,0))-INDEX('Zone centroid'!$D$2:$D$169,MATCH($A68,'Zone centroid'!$C$2:$C$169,0)))^2+(INDEX('Station centroid'!$F$2:$F$51,MATCH(D$1,'Station centroid'!$B$2:$B$51,0))-INDEX('Zone centroid'!$E$2:$E$169,MATCH($A68,'Zone centroid'!$C$2:$C$169,0)))^2)</f>
        <v>103998.09745116733</v>
      </c>
      <c r="E68">
        <f>SQRT((INDEX('Station centroid'!$E$2:$E$51,MATCH(E$1,'Station centroid'!$B$2:$B$51,0))-INDEX('Zone centroid'!$D$2:$D$169,MATCH($A68,'Zone centroid'!$C$2:$C$169,0)))^2+(INDEX('Station centroid'!$F$2:$F$51,MATCH(E$1,'Station centroid'!$B$2:$B$51,0))-INDEX('Zone centroid'!$E$2:$E$169,MATCH($A68,'Zone centroid'!$C$2:$C$169,0)))^2)</f>
        <v>94452.063979033308</v>
      </c>
      <c r="F68">
        <f>SQRT((INDEX('Station centroid'!$E$2:$E$51,MATCH(F$1,'Station centroid'!$B$2:$B$51,0))-INDEX('Zone centroid'!$D$2:$D$169,MATCH($A68,'Zone centroid'!$C$2:$C$169,0)))^2+(INDEX('Station centroid'!$F$2:$F$51,MATCH(F$1,'Station centroid'!$B$2:$B$51,0))-INDEX('Zone centroid'!$E$2:$E$169,MATCH($A68,'Zone centroid'!$C$2:$C$169,0)))^2)</f>
        <v>71790.751508558591</v>
      </c>
      <c r="G68">
        <f>SQRT((INDEX('Station centroid'!$E$2:$E$51,MATCH(G$1,'Station centroid'!$B$2:$B$51,0))-INDEX('Zone centroid'!$D$2:$D$169,MATCH($A68,'Zone centroid'!$C$2:$C$169,0)))^2+(INDEX('Station centroid'!$F$2:$F$51,MATCH(G$1,'Station centroid'!$B$2:$B$51,0))-INDEX('Zone centroid'!$E$2:$E$169,MATCH($A68,'Zone centroid'!$C$2:$C$169,0)))^2)</f>
        <v>611837.09079460031</v>
      </c>
      <c r="H68">
        <f>SQRT((INDEX('Station centroid'!$E$2:$E$51,MATCH(H$1,'Station centroid'!$B$2:$B$51,0))-INDEX('Zone centroid'!$D$2:$D$169,MATCH($A68,'Zone centroid'!$C$2:$C$169,0)))^2+(INDEX('Station centroid'!$F$2:$F$51,MATCH(H$1,'Station centroid'!$B$2:$B$51,0))-INDEX('Zone centroid'!$E$2:$E$169,MATCH($A68,'Zone centroid'!$C$2:$C$169,0)))^2)</f>
        <v>14504.535129579275</v>
      </c>
      <c r="I68">
        <f>SQRT((INDEX('Station centroid'!$E$2:$E$51,MATCH(I$1,'Station centroid'!$B$2:$B$51,0))-INDEX('Zone centroid'!$D$2:$D$169,MATCH($A68,'Zone centroid'!$C$2:$C$169,0)))^2+(INDEX('Station centroid'!$F$2:$F$51,MATCH(I$1,'Station centroid'!$B$2:$B$51,0))-INDEX('Zone centroid'!$E$2:$E$169,MATCH($A68,'Zone centroid'!$C$2:$C$169,0)))^2)</f>
        <v>45651.106368561304</v>
      </c>
      <c r="J68">
        <f>SQRT((INDEX('Station centroid'!$E$2:$E$51,MATCH(J$1,'Station centroid'!$B$2:$B$51,0))-INDEX('Zone centroid'!$D$2:$D$169,MATCH($A68,'Zone centroid'!$C$2:$C$169,0)))^2+(INDEX('Station centroid'!$F$2:$F$51,MATCH(J$1,'Station centroid'!$B$2:$B$51,0))-INDEX('Zone centroid'!$E$2:$E$169,MATCH($A68,'Zone centroid'!$C$2:$C$169,0)))^2)</f>
        <v>611837.09079460031</v>
      </c>
      <c r="K68">
        <f>SQRT((INDEX('Station centroid'!$E$2:$E$51,MATCH(K$1,'Station centroid'!$B$2:$B$51,0))-INDEX('Zone centroid'!$D$2:$D$169,MATCH($A68,'Zone centroid'!$C$2:$C$169,0)))^2+(INDEX('Station centroid'!$F$2:$F$51,MATCH(K$1,'Station centroid'!$B$2:$B$51,0))-INDEX('Zone centroid'!$E$2:$E$169,MATCH($A68,'Zone centroid'!$C$2:$C$169,0)))^2)</f>
        <v>113107.18069293257</v>
      </c>
      <c r="L68">
        <f>SQRT((INDEX('Station centroid'!$E$2:$E$51,MATCH(L$1,'Station centroid'!$B$2:$B$51,0))-INDEX('Zone centroid'!$D$2:$D$169,MATCH($A68,'Zone centroid'!$C$2:$C$169,0)))^2+(INDEX('Station centroid'!$F$2:$F$51,MATCH(L$1,'Station centroid'!$B$2:$B$51,0))-INDEX('Zone centroid'!$E$2:$E$169,MATCH($A68,'Zone centroid'!$C$2:$C$169,0)))^2)</f>
        <v>64641.88612398308</v>
      </c>
      <c r="M68">
        <f>SQRT((INDEX('Station centroid'!$E$2:$E$51,MATCH(M$1,'Station centroid'!$B$2:$B$51,0))-INDEX('Zone centroid'!$D$2:$D$169,MATCH($A68,'Zone centroid'!$C$2:$C$169,0)))^2+(INDEX('Station centroid'!$F$2:$F$51,MATCH(M$1,'Station centroid'!$B$2:$B$51,0))-INDEX('Zone centroid'!$E$2:$E$169,MATCH($A68,'Zone centroid'!$C$2:$C$169,0)))^2)</f>
        <v>71959.591766558849</v>
      </c>
      <c r="N68">
        <f>SQRT((INDEX('Station centroid'!$E$2:$E$51,MATCH(N$1,'Station centroid'!$B$2:$B$51,0))-INDEX('Zone centroid'!$D$2:$D$169,MATCH($A68,'Zone centroid'!$C$2:$C$169,0)))^2+(INDEX('Station centroid'!$F$2:$F$51,MATCH(N$1,'Station centroid'!$B$2:$B$51,0))-INDEX('Zone centroid'!$E$2:$E$169,MATCH($A68,'Zone centroid'!$C$2:$C$169,0)))^2)</f>
        <v>93157.678927246816</v>
      </c>
      <c r="O68">
        <f>SQRT((INDEX('Station centroid'!$E$2:$E$51,MATCH(O$1,'Station centroid'!$B$2:$B$51,0))-INDEX('Zone centroid'!$D$2:$D$169,MATCH($A68,'Zone centroid'!$C$2:$C$169,0)))^2+(INDEX('Station centroid'!$F$2:$F$51,MATCH(O$1,'Station centroid'!$B$2:$B$51,0))-INDEX('Zone centroid'!$E$2:$E$169,MATCH($A68,'Zone centroid'!$C$2:$C$169,0)))^2)</f>
        <v>111504.08764261962</v>
      </c>
      <c r="P68">
        <f>SQRT((INDEX('Station centroid'!$E$2:$E$51,MATCH(P$1,'Station centroid'!$B$2:$B$51,0))-INDEX('Zone centroid'!$D$2:$D$169,MATCH($A68,'Zone centroid'!$C$2:$C$169,0)))^2+(INDEX('Station centroid'!$F$2:$F$51,MATCH(P$1,'Station centroid'!$B$2:$B$51,0))-INDEX('Zone centroid'!$E$2:$E$169,MATCH($A68,'Zone centroid'!$C$2:$C$169,0)))^2)</f>
        <v>113816.54791726994</v>
      </c>
      <c r="Q68">
        <f>SQRT((INDEX('Station centroid'!$E$2:$E$51,MATCH(Q$1,'Station centroid'!$B$2:$B$51,0))-INDEX('Zone centroid'!$D$2:$D$169,MATCH($A68,'Zone centroid'!$C$2:$C$169,0)))^2+(INDEX('Station centroid'!$F$2:$F$51,MATCH(Q$1,'Station centroid'!$B$2:$B$51,0))-INDEX('Zone centroid'!$E$2:$E$169,MATCH($A68,'Zone centroid'!$C$2:$C$169,0)))^2)</f>
        <v>101567.66813166731</v>
      </c>
      <c r="R68">
        <f>SQRT((INDEX('Station centroid'!$E$2:$E$51,MATCH(R$1,'Station centroid'!$B$2:$B$51,0))-INDEX('Zone centroid'!$D$2:$D$169,MATCH($A68,'Zone centroid'!$C$2:$C$169,0)))^2+(INDEX('Station centroid'!$F$2:$F$51,MATCH(R$1,'Station centroid'!$B$2:$B$51,0))-INDEX('Zone centroid'!$E$2:$E$169,MATCH($A68,'Zone centroid'!$C$2:$C$169,0)))^2)</f>
        <v>101741.08228830718</v>
      </c>
      <c r="S68">
        <f>SQRT((INDEX('Station centroid'!$E$2:$E$51,MATCH(S$1,'Station centroid'!$B$2:$B$51,0))-INDEX('Zone centroid'!$D$2:$D$169,MATCH($A68,'Zone centroid'!$C$2:$C$169,0)))^2+(INDEX('Station centroid'!$F$2:$F$51,MATCH(S$1,'Station centroid'!$B$2:$B$51,0))-INDEX('Zone centroid'!$E$2:$E$169,MATCH($A68,'Zone centroid'!$C$2:$C$169,0)))^2)</f>
        <v>97878.840268292974</v>
      </c>
      <c r="T68">
        <f>SQRT((INDEX('Station centroid'!$E$2:$E$51,MATCH(T$1,'Station centroid'!$B$2:$B$51,0))-INDEX('Zone centroid'!$D$2:$D$169,MATCH($A68,'Zone centroid'!$C$2:$C$169,0)))^2+(INDEX('Station centroid'!$F$2:$F$51,MATCH(T$1,'Station centroid'!$B$2:$B$51,0))-INDEX('Zone centroid'!$E$2:$E$169,MATCH($A68,'Zone centroid'!$C$2:$C$169,0)))^2)</f>
        <v>95042.787160286884</v>
      </c>
      <c r="U68">
        <f>SQRT((INDEX('Station centroid'!$E$2:$E$51,MATCH(U$1,'Station centroid'!$B$2:$B$51,0))-INDEX('Zone centroid'!$D$2:$D$169,MATCH($A68,'Zone centroid'!$C$2:$C$169,0)))^2+(INDEX('Station centroid'!$F$2:$F$51,MATCH(U$1,'Station centroid'!$B$2:$B$51,0))-INDEX('Zone centroid'!$E$2:$E$169,MATCH($A68,'Zone centroid'!$C$2:$C$169,0)))^2)</f>
        <v>97621.345805343182</v>
      </c>
      <c r="V68">
        <f>SQRT((INDEX('Station centroid'!$E$2:$E$51,MATCH(V$1,'Station centroid'!$B$2:$B$51,0))-INDEX('Zone centroid'!$D$2:$D$169,MATCH($A68,'Zone centroid'!$C$2:$C$169,0)))^2+(INDEX('Station centroid'!$F$2:$F$51,MATCH(V$1,'Station centroid'!$B$2:$B$51,0))-INDEX('Zone centroid'!$E$2:$E$169,MATCH($A68,'Zone centroid'!$C$2:$C$169,0)))^2)</f>
        <v>98146.297402404889</v>
      </c>
      <c r="W68">
        <f>SQRT((INDEX('Station centroid'!$E$2:$E$51,MATCH(W$1,'Station centroid'!$B$2:$B$51,0))-INDEX('Zone centroid'!$D$2:$D$169,MATCH($A68,'Zone centroid'!$C$2:$C$169,0)))^2+(INDEX('Station centroid'!$F$2:$F$51,MATCH(W$1,'Station centroid'!$B$2:$B$51,0))-INDEX('Zone centroid'!$E$2:$E$169,MATCH($A68,'Zone centroid'!$C$2:$C$169,0)))^2)</f>
        <v>98671.481853877165</v>
      </c>
      <c r="X68">
        <f>SQRT((INDEX('Station centroid'!$E$2:$E$51,MATCH(X$1,'Station centroid'!$B$2:$B$51,0))-INDEX('Zone centroid'!$D$2:$D$169,MATCH($A68,'Zone centroid'!$C$2:$C$169,0)))^2+(INDEX('Station centroid'!$F$2:$F$51,MATCH(X$1,'Station centroid'!$B$2:$B$51,0))-INDEX('Zone centroid'!$E$2:$E$169,MATCH($A68,'Zone centroid'!$C$2:$C$169,0)))^2)</f>
        <v>95874.23361603728</v>
      </c>
      <c r="Y68">
        <f>SQRT((INDEX('Station centroid'!$E$2:$E$51,MATCH(Y$1,'Station centroid'!$B$2:$B$51,0))-INDEX('Zone centroid'!$D$2:$D$169,MATCH($A68,'Zone centroid'!$C$2:$C$169,0)))^2+(INDEX('Station centroid'!$F$2:$F$51,MATCH(Y$1,'Station centroid'!$B$2:$B$51,0))-INDEX('Zone centroid'!$E$2:$E$169,MATCH($A68,'Zone centroid'!$C$2:$C$169,0)))^2)</f>
        <v>94302.78931383742</v>
      </c>
      <c r="Z68">
        <f>SQRT((INDEX('Station centroid'!$E$2:$E$51,MATCH(Z$1,'Station centroid'!$B$2:$B$51,0))-INDEX('Zone centroid'!$D$2:$D$169,MATCH($A68,'Zone centroid'!$C$2:$C$169,0)))^2+(INDEX('Station centroid'!$F$2:$F$51,MATCH(Z$1,'Station centroid'!$B$2:$B$51,0))-INDEX('Zone centroid'!$E$2:$E$169,MATCH($A68,'Zone centroid'!$C$2:$C$169,0)))^2)</f>
        <v>37310.017121814613</v>
      </c>
      <c r="AA68">
        <f>SQRT((INDEX('Station centroid'!$E$2:$E$51,MATCH(AA$1,'Station centroid'!$B$2:$B$51,0))-INDEX('Zone centroid'!$D$2:$D$169,MATCH($A68,'Zone centroid'!$C$2:$C$169,0)))^2+(INDEX('Station centroid'!$F$2:$F$51,MATCH(AA$1,'Station centroid'!$B$2:$B$51,0))-INDEX('Zone centroid'!$E$2:$E$169,MATCH($A68,'Zone centroid'!$C$2:$C$169,0)))^2)</f>
        <v>28659.296224003825</v>
      </c>
      <c r="AB68">
        <f>SQRT((INDEX('Station centroid'!$E$2:$E$51,MATCH(AB$1,'Station centroid'!$B$2:$B$51,0))-INDEX('Zone centroid'!$D$2:$D$169,MATCH($A68,'Zone centroid'!$C$2:$C$169,0)))^2+(INDEX('Station centroid'!$F$2:$F$51,MATCH(AB$1,'Station centroid'!$B$2:$B$51,0))-INDEX('Zone centroid'!$E$2:$E$169,MATCH($A68,'Zone centroid'!$C$2:$C$169,0)))^2)</f>
        <v>611837.09079460031</v>
      </c>
      <c r="AC68">
        <f>SQRT((INDEX('Station centroid'!$E$2:$E$51,MATCH(AC$1,'Station centroid'!$B$2:$B$51,0))-INDEX('Zone centroid'!$D$2:$D$169,MATCH($A68,'Zone centroid'!$C$2:$C$169,0)))^2+(INDEX('Station centroid'!$F$2:$F$51,MATCH(AC$1,'Station centroid'!$B$2:$B$51,0))-INDEX('Zone centroid'!$E$2:$E$169,MATCH($A68,'Zone centroid'!$C$2:$C$169,0)))^2)</f>
        <v>26166.728726090321</v>
      </c>
      <c r="AD68">
        <f>SQRT((INDEX('Station centroid'!$E$2:$E$51,MATCH(AD$1,'Station centroid'!$B$2:$B$51,0))-INDEX('Zone centroid'!$D$2:$D$169,MATCH($A68,'Zone centroid'!$C$2:$C$169,0)))^2+(INDEX('Station centroid'!$F$2:$F$51,MATCH(AD$1,'Station centroid'!$B$2:$B$51,0))-INDEX('Zone centroid'!$E$2:$E$169,MATCH($A68,'Zone centroid'!$C$2:$C$169,0)))^2)</f>
        <v>101129.35991996835</v>
      </c>
      <c r="AE68">
        <f>SQRT((INDEX('Station centroid'!$E$2:$E$51,MATCH(AE$1,'Station centroid'!$B$2:$B$51,0))-INDEX('Zone centroid'!$D$2:$D$169,MATCH($A68,'Zone centroid'!$C$2:$C$169,0)))^2+(INDEX('Station centroid'!$F$2:$F$51,MATCH(AE$1,'Station centroid'!$B$2:$B$51,0))-INDEX('Zone centroid'!$E$2:$E$169,MATCH($A68,'Zone centroid'!$C$2:$C$169,0)))^2)</f>
        <v>107327.69533179871</v>
      </c>
      <c r="AF68">
        <f>SQRT((INDEX('Station centroid'!$E$2:$E$51,MATCH(AF$1,'Station centroid'!$B$2:$B$51,0))-INDEX('Zone centroid'!$D$2:$D$169,MATCH($A68,'Zone centroid'!$C$2:$C$169,0)))^2+(INDEX('Station centroid'!$F$2:$F$51,MATCH(AF$1,'Station centroid'!$B$2:$B$51,0))-INDEX('Zone centroid'!$E$2:$E$169,MATCH($A68,'Zone centroid'!$C$2:$C$169,0)))^2)</f>
        <v>105476.50504017895</v>
      </c>
      <c r="AG68">
        <f>SQRT((INDEX('Station centroid'!$E$2:$E$51,MATCH(AG$1,'Station centroid'!$B$2:$B$51,0))-INDEX('Zone centroid'!$D$2:$D$169,MATCH($A68,'Zone centroid'!$C$2:$C$169,0)))^2+(INDEX('Station centroid'!$F$2:$F$51,MATCH(AG$1,'Station centroid'!$B$2:$B$51,0))-INDEX('Zone centroid'!$E$2:$E$169,MATCH($A68,'Zone centroid'!$C$2:$C$169,0)))^2)</f>
        <v>97862.896405244916</v>
      </c>
      <c r="AH68">
        <f>SQRT((INDEX('Station centroid'!$E$2:$E$51,MATCH(AH$1,'Station centroid'!$B$2:$B$51,0))-INDEX('Zone centroid'!$D$2:$D$169,MATCH($A68,'Zone centroid'!$C$2:$C$169,0)))^2+(INDEX('Station centroid'!$F$2:$F$51,MATCH(AH$1,'Station centroid'!$B$2:$B$51,0))-INDEX('Zone centroid'!$E$2:$E$169,MATCH($A68,'Zone centroid'!$C$2:$C$169,0)))^2)</f>
        <v>83700.024189291624</v>
      </c>
      <c r="AI68">
        <f>SQRT((INDEX('Station centroid'!$E$2:$E$51,MATCH(AI$1,'Station centroid'!$B$2:$B$51,0))-INDEX('Zone centroid'!$D$2:$D$169,MATCH($A68,'Zone centroid'!$C$2:$C$169,0)))^2+(INDEX('Station centroid'!$F$2:$F$51,MATCH(AI$1,'Station centroid'!$B$2:$B$51,0))-INDEX('Zone centroid'!$E$2:$E$169,MATCH($A68,'Zone centroid'!$C$2:$C$169,0)))^2)</f>
        <v>97120.076685732143</v>
      </c>
      <c r="AJ68">
        <f>SQRT((INDEX('Station centroid'!$E$2:$E$51,MATCH(AJ$1,'Station centroid'!$B$2:$B$51,0))-INDEX('Zone centroid'!$D$2:$D$169,MATCH($A68,'Zone centroid'!$C$2:$C$169,0)))^2+(INDEX('Station centroid'!$F$2:$F$51,MATCH(AJ$1,'Station centroid'!$B$2:$B$51,0))-INDEX('Zone centroid'!$E$2:$E$169,MATCH($A68,'Zone centroid'!$C$2:$C$169,0)))^2)</f>
        <v>97907.4076524759</v>
      </c>
      <c r="AK68">
        <f>SQRT((INDEX('Station centroid'!$E$2:$E$51,MATCH(AK$1,'Station centroid'!$B$2:$B$51,0))-INDEX('Zone centroid'!$D$2:$D$169,MATCH($A68,'Zone centroid'!$C$2:$C$169,0)))^2+(INDEX('Station centroid'!$F$2:$F$51,MATCH(AK$1,'Station centroid'!$B$2:$B$51,0))-INDEX('Zone centroid'!$E$2:$E$169,MATCH($A68,'Zone centroid'!$C$2:$C$169,0)))^2)</f>
        <v>92726.020861810932</v>
      </c>
      <c r="AL68">
        <f>SQRT((INDEX('Station centroid'!$E$2:$E$51,MATCH(AL$1,'Station centroid'!$B$2:$B$51,0))-INDEX('Zone centroid'!$D$2:$D$169,MATCH($A68,'Zone centroid'!$C$2:$C$169,0)))^2+(INDEX('Station centroid'!$F$2:$F$51,MATCH(AL$1,'Station centroid'!$B$2:$B$51,0))-INDEX('Zone centroid'!$E$2:$E$169,MATCH($A68,'Zone centroid'!$C$2:$C$169,0)))^2)</f>
        <v>12423.005070690411</v>
      </c>
      <c r="AM68">
        <f>SQRT((INDEX('Station centroid'!$E$2:$E$51,MATCH(AM$1,'Station centroid'!$B$2:$B$51,0))-INDEX('Zone centroid'!$D$2:$D$169,MATCH($A68,'Zone centroid'!$C$2:$C$169,0)))^2+(INDEX('Station centroid'!$F$2:$F$51,MATCH(AM$1,'Station centroid'!$B$2:$B$51,0))-INDEX('Zone centroid'!$E$2:$E$169,MATCH($A68,'Zone centroid'!$C$2:$C$169,0)))^2)</f>
        <v>106763.42022771708</v>
      </c>
      <c r="AN68">
        <f>SQRT((INDEX('Station centroid'!$E$2:$E$51,MATCH(AN$1,'Station centroid'!$B$2:$B$51,0))-INDEX('Zone centroid'!$D$2:$D$169,MATCH($A68,'Zone centroid'!$C$2:$C$169,0)))^2+(INDEX('Station centroid'!$F$2:$F$51,MATCH(AN$1,'Station centroid'!$B$2:$B$51,0))-INDEX('Zone centroid'!$E$2:$E$169,MATCH($A68,'Zone centroid'!$C$2:$C$169,0)))^2)</f>
        <v>60816.021413430171</v>
      </c>
      <c r="AO68">
        <f>SQRT((INDEX('Station centroid'!$E$2:$E$51,MATCH(AO$1,'Station centroid'!$B$2:$B$51,0))-INDEX('Zone centroid'!$D$2:$D$169,MATCH($A68,'Zone centroid'!$C$2:$C$169,0)))^2+(INDEX('Station centroid'!$F$2:$F$51,MATCH(AO$1,'Station centroid'!$B$2:$B$51,0))-INDEX('Zone centroid'!$E$2:$E$169,MATCH($A68,'Zone centroid'!$C$2:$C$169,0)))^2)</f>
        <v>56712.939992888801</v>
      </c>
      <c r="AP68">
        <f>SQRT((INDEX('Station centroid'!$E$2:$E$51,MATCH(AP$1,'Station centroid'!$B$2:$B$51,0))-INDEX('Zone centroid'!$D$2:$D$169,MATCH($A68,'Zone centroid'!$C$2:$C$169,0)))^2+(INDEX('Station centroid'!$F$2:$F$51,MATCH(AP$1,'Station centroid'!$B$2:$B$51,0))-INDEX('Zone centroid'!$E$2:$E$169,MATCH($A68,'Zone centroid'!$C$2:$C$169,0)))^2)</f>
        <v>69353.874998896048</v>
      </c>
      <c r="AQ68">
        <f>SQRT((INDEX('Station centroid'!$E$2:$E$51,MATCH(AQ$1,'Station centroid'!$B$2:$B$51,0))-INDEX('Zone centroid'!$D$2:$D$169,MATCH($A68,'Zone centroid'!$C$2:$C$169,0)))^2+(INDEX('Station centroid'!$F$2:$F$51,MATCH(AQ$1,'Station centroid'!$B$2:$B$51,0))-INDEX('Zone centroid'!$E$2:$E$169,MATCH($A68,'Zone centroid'!$C$2:$C$169,0)))^2)</f>
        <v>22317.90778017063</v>
      </c>
      <c r="AR68">
        <f>SQRT((INDEX('Station centroid'!$E$2:$E$51,MATCH(AR$1,'Station centroid'!$B$2:$B$51,0))-INDEX('Zone centroid'!$D$2:$D$169,MATCH($A68,'Zone centroid'!$C$2:$C$169,0)))^2+(INDEX('Station centroid'!$F$2:$F$51,MATCH(AR$1,'Station centroid'!$B$2:$B$51,0))-INDEX('Zone centroid'!$E$2:$E$169,MATCH($A68,'Zone centroid'!$C$2:$C$169,0)))^2)</f>
        <v>23018.603934252838</v>
      </c>
      <c r="AS68">
        <f>SQRT((INDEX('Station centroid'!$E$2:$E$51,MATCH(AS$1,'Station centroid'!$B$2:$B$51,0))-INDEX('Zone centroid'!$D$2:$D$169,MATCH($A68,'Zone centroid'!$C$2:$C$169,0)))^2+(INDEX('Station centroid'!$F$2:$F$51,MATCH(AS$1,'Station centroid'!$B$2:$B$51,0))-INDEX('Zone centroid'!$E$2:$E$169,MATCH($A68,'Zone centroid'!$C$2:$C$169,0)))^2)</f>
        <v>92674.423492131333</v>
      </c>
      <c r="AT68">
        <f>SQRT((INDEX('Station centroid'!$E$2:$E$51,MATCH(AT$1,'Station centroid'!$B$2:$B$51,0))-INDEX('Zone centroid'!$D$2:$D$169,MATCH($A68,'Zone centroid'!$C$2:$C$169,0)))^2+(INDEX('Station centroid'!$F$2:$F$51,MATCH(AT$1,'Station centroid'!$B$2:$B$51,0))-INDEX('Zone centroid'!$E$2:$E$169,MATCH($A68,'Zone centroid'!$C$2:$C$169,0)))^2)</f>
        <v>81271.466477245864</v>
      </c>
      <c r="AU68">
        <f>SQRT((INDEX('Station centroid'!$E$2:$E$51,MATCH(AU$1,'Station centroid'!$B$2:$B$51,0))-INDEX('Zone centroid'!$D$2:$D$169,MATCH($A68,'Zone centroid'!$C$2:$C$169,0)))^2+(INDEX('Station centroid'!$F$2:$F$51,MATCH(AU$1,'Station centroid'!$B$2:$B$51,0))-INDEX('Zone centroid'!$E$2:$E$169,MATCH($A68,'Zone centroid'!$C$2:$C$169,0)))^2)</f>
        <v>40559.177462252614</v>
      </c>
      <c r="AV68">
        <f>SQRT((INDEX('Station centroid'!$E$2:$E$51,MATCH(AV$1,'Station centroid'!$B$2:$B$51,0))-INDEX('Zone centroid'!$D$2:$D$169,MATCH($A68,'Zone centroid'!$C$2:$C$169,0)))^2+(INDEX('Station centroid'!$F$2:$F$51,MATCH(AV$1,'Station centroid'!$B$2:$B$51,0))-INDEX('Zone centroid'!$E$2:$E$169,MATCH($A68,'Zone centroid'!$C$2:$C$169,0)))^2)</f>
        <v>32534.051753109416</v>
      </c>
      <c r="AW68">
        <f>SQRT((INDEX('Station centroid'!$E$2:$E$51,MATCH(AW$1,'Station centroid'!$B$2:$B$51,0))-INDEX('Zone centroid'!$D$2:$D$169,MATCH($A68,'Zone centroid'!$C$2:$C$169,0)))^2+(INDEX('Station centroid'!$F$2:$F$51,MATCH(AW$1,'Station centroid'!$B$2:$B$51,0))-INDEX('Zone centroid'!$E$2:$E$169,MATCH($A68,'Zone centroid'!$C$2:$C$169,0)))^2)</f>
        <v>26174.094553424398</v>
      </c>
      <c r="AX68">
        <f>SQRT((INDEX('Station centroid'!$E$2:$E$51,MATCH(AX$1,'Station centroid'!$B$2:$B$51,0))-INDEX('Zone centroid'!$D$2:$D$169,MATCH($A68,'Zone centroid'!$C$2:$C$169,0)))^2+(INDEX('Station centroid'!$F$2:$F$51,MATCH(AX$1,'Station centroid'!$B$2:$B$51,0))-INDEX('Zone centroid'!$E$2:$E$169,MATCH($A68,'Zone centroid'!$C$2:$C$169,0)))^2)</f>
        <v>16429.269982117276</v>
      </c>
      <c r="AY68">
        <f>SQRT((INDEX('Station centroid'!$E$2:$E$51,MATCH(AY$1,'Station centroid'!$B$2:$B$51,0))-INDEX('Zone centroid'!$D$2:$D$169,MATCH($A68,'Zone centroid'!$C$2:$C$169,0)))^2+(INDEX('Station centroid'!$F$2:$F$51,MATCH(AY$1,'Station centroid'!$B$2:$B$51,0))-INDEX('Zone centroid'!$E$2:$E$169,MATCH($A68,'Zone centroid'!$C$2:$C$169,0)))^2)</f>
        <v>611837.09079460031</v>
      </c>
    </row>
    <row r="69" spans="1:51" x14ac:dyDescent="0.3">
      <c r="A69">
        <v>5010</v>
      </c>
      <c r="B69">
        <f>SQRT((INDEX('Station centroid'!$E$2:$E$51,MATCH(B$1,'Station centroid'!$B$2:$B$51,0))-INDEX('Zone centroid'!$D$2:$D$169,MATCH($A69,'Zone centroid'!$C$2:$C$169,0)))^2+(INDEX('Station centroid'!$F$2:$F$51,MATCH(B$1,'Station centroid'!$B$2:$B$51,0))-INDEX('Zone centroid'!$E$2:$E$169,MATCH($A69,'Zone centroid'!$C$2:$C$169,0)))^2)</f>
        <v>62898.696354475374</v>
      </c>
      <c r="C69">
        <f>SQRT((INDEX('Station centroid'!$E$2:$E$51,MATCH(C$1,'Station centroid'!$B$2:$B$51,0))-INDEX('Zone centroid'!$D$2:$D$169,MATCH($A69,'Zone centroid'!$C$2:$C$169,0)))^2+(INDEX('Station centroid'!$F$2:$F$51,MATCH(C$1,'Station centroid'!$B$2:$B$51,0))-INDEX('Zone centroid'!$E$2:$E$169,MATCH($A69,'Zone centroid'!$C$2:$C$169,0)))^2)</f>
        <v>80635.119526886032</v>
      </c>
      <c r="D69">
        <f>SQRT((INDEX('Station centroid'!$E$2:$E$51,MATCH(D$1,'Station centroid'!$B$2:$B$51,0))-INDEX('Zone centroid'!$D$2:$D$169,MATCH($A69,'Zone centroid'!$C$2:$C$169,0)))^2+(INDEX('Station centroid'!$F$2:$F$51,MATCH(D$1,'Station centroid'!$B$2:$B$51,0))-INDEX('Zone centroid'!$E$2:$E$169,MATCH($A69,'Zone centroid'!$C$2:$C$169,0)))^2)</f>
        <v>124684.82266684464</v>
      </c>
      <c r="E69">
        <f>SQRT((INDEX('Station centroid'!$E$2:$E$51,MATCH(E$1,'Station centroid'!$B$2:$B$51,0))-INDEX('Zone centroid'!$D$2:$D$169,MATCH($A69,'Zone centroid'!$C$2:$C$169,0)))^2+(INDEX('Station centroid'!$F$2:$F$51,MATCH(E$1,'Station centroid'!$B$2:$B$51,0))-INDEX('Zone centroid'!$E$2:$E$169,MATCH($A69,'Zone centroid'!$C$2:$C$169,0)))^2)</f>
        <v>71834.621673531496</v>
      </c>
      <c r="F69">
        <f>SQRT((INDEX('Station centroid'!$E$2:$E$51,MATCH(F$1,'Station centroid'!$B$2:$B$51,0))-INDEX('Zone centroid'!$D$2:$D$169,MATCH($A69,'Zone centroid'!$C$2:$C$169,0)))^2+(INDEX('Station centroid'!$F$2:$F$51,MATCH(F$1,'Station centroid'!$B$2:$B$51,0))-INDEX('Zone centroid'!$E$2:$E$169,MATCH($A69,'Zone centroid'!$C$2:$C$169,0)))^2)</f>
        <v>56653.028724716954</v>
      </c>
      <c r="G69">
        <f>SQRT((INDEX('Station centroid'!$E$2:$E$51,MATCH(G$1,'Station centroid'!$B$2:$B$51,0))-INDEX('Zone centroid'!$D$2:$D$169,MATCH($A69,'Zone centroid'!$C$2:$C$169,0)))^2+(INDEX('Station centroid'!$F$2:$F$51,MATCH(G$1,'Station centroid'!$B$2:$B$51,0))-INDEX('Zone centroid'!$E$2:$E$169,MATCH($A69,'Zone centroid'!$C$2:$C$169,0)))^2)</f>
        <v>637912.43217545154</v>
      </c>
      <c r="H69">
        <f>SQRT((INDEX('Station centroid'!$E$2:$E$51,MATCH(H$1,'Station centroid'!$B$2:$B$51,0))-INDEX('Zone centroid'!$D$2:$D$169,MATCH($A69,'Zone centroid'!$C$2:$C$169,0)))^2+(INDEX('Station centroid'!$F$2:$F$51,MATCH(H$1,'Station centroid'!$B$2:$B$51,0))-INDEX('Zone centroid'!$E$2:$E$169,MATCH($A69,'Zone centroid'!$C$2:$C$169,0)))^2)</f>
        <v>24822.246265098594</v>
      </c>
      <c r="I69">
        <f>SQRT((INDEX('Station centroid'!$E$2:$E$51,MATCH(I$1,'Station centroid'!$B$2:$B$51,0))-INDEX('Zone centroid'!$D$2:$D$169,MATCH($A69,'Zone centroid'!$C$2:$C$169,0)))^2+(INDEX('Station centroid'!$F$2:$F$51,MATCH(I$1,'Station centroid'!$B$2:$B$51,0))-INDEX('Zone centroid'!$E$2:$E$169,MATCH($A69,'Zone centroid'!$C$2:$C$169,0)))^2)</f>
        <v>32205.261134070912</v>
      </c>
      <c r="J69">
        <f>SQRT((INDEX('Station centroid'!$E$2:$E$51,MATCH(J$1,'Station centroid'!$B$2:$B$51,0))-INDEX('Zone centroid'!$D$2:$D$169,MATCH($A69,'Zone centroid'!$C$2:$C$169,0)))^2+(INDEX('Station centroid'!$F$2:$F$51,MATCH(J$1,'Station centroid'!$B$2:$B$51,0))-INDEX('Zone centroid'!$E$2:$E$169,MATCH($A69,'Zone centroid'!$C$2:$C$169,0)))^2)</f>
        <v>637912.43217545154</v>
      </c>
      <c r="K69">
        <f>SQRT((INDEX('Station centroid'!$E$2:$E$51,MATCH(K$1,'Station centroid'!$B$2:$B$51,0))-INDEX('Zone centroid'!$D$2:$D$169,MATCH($A69,'Zone centroid'!$C$2:$C$169,0)))^2+(INDEX('Station centroid'!$F$2:$F$51,MATCH(K$1,'Station centroid'!$B$2:$B$51,0))-INDEX('Zone centroid'!$E$2:$E$169,MATCH($A69,'Zone centroid'!$C$2:$C$169,0)))^2)</f>
        <v>90895.405791842408</v>
      </c>
      <c r="L69">
        <f>SQRT((INDEX('Station centroid'!$E$2:$E$51,MATCH(L$1,'Station centroid'!$B$2:$B$51,0))-INDEX('Zone centroid'!$D$2:$D$169,MATCH($A69,'Zone centroid'!$C$2:$C$169,0)))^2+(INDEX('Station centroid'!$F$2:$F$51,MATCH(L$1,'Station centroid'!$B$2:$B$51,0))-INDEX('Zone centroid'!$E$2:$E$169,MATCH($A69,'Zone centroid'!$C$2:$C$169,0)))^2)</f>
        <v>44665.318714926885</v>
      </c>
      <c r="M69">
        <f>SQRT((INDEX('Station centroid'!$E$2:$E$51,MATCH(M$1,'Station centroid'!$B$2:$B$51,0))-INDEX('Zone centroid'!$D$2:$D$169,MATCH($A69,'Zone centroid'!$C$2:$C$169,0)))^2+(INDEX('Station centroid'!$F$2:$F$51,MATCH(M$1,'Station centroid'!$B$2:$B$51,0))-INDEX('Zone centroid'!$E$2:$E$169,MATCH($A69,'Zone centroid'!$C$2:$C$169,0)))^2)</f>
        <v>50269.658683243542</v>
      </c>
      <c r="N69">
        <f>SQRT((INDEX('Station centroid'!$E$2:$E$51,MATCH(N$1,'Station centroid'!$B$2:$B$51,0))-INDEX('Zone centroid'!$D$2:$D$169,MATCH($A69,'Zone centroid'!$C$2:$C$169,0)))^2+(INDEX('Station centroid'!$F$2:$F$51,MATCH(N$1,'Station centroid'!$B$2:$B$51,0))-INDEX('Zone centroid'!$E$2:$E$169,MATCH($A69,'Zone centroid'!$C$2:$C$169,0)))^2)</f>
        <v>70435.441998414433</v>
      </c>
      <c r="O69">
        <f>SQRT((INDEX('Station centroid'!$E$2:$E$51,MATCH(O$1,'Station centroid'!$B$2:$B$51,0))-INDEX('Zone centroid'!$D$2:$D$169,MATCH($A69,'Zone centroid'!$C$2:$C$169,0)))^2+(INDEX('Station centroid'!$F$2:$F$51,MATCH(O$1,'Station centroid'!$B$2:$B$51,0))-INDEX('Zone centroid'!$E$2:$E$169,MATCH($A69,'Zone centroid'!$C$2:$C$169,0)))^2)</f>
        <v>91748.005018163734</v>
      </c>
      <c r="P69">
        <f>SQRT((INDEX('Station centroid'!$E$2:$E$51,MATCH(P$1,'Station centroid'!$B$2:$B$51,0))-INDEX('Zone centroid'!$D$2:$D$169,MATCH($A69,'Zone centroid'!$C$2:$C$169,0)))^2+(INDEX('Station centroid'!$F$2:$F$51,MATCH(P$1,'Station centroid'!$B$2:$B$51,0))-INDEX('Zone centroid'!$E$2:$E$169,MATCH($A69,'Zone centroid'!$C$2:$C$169,0)))^2)</f>
        <v>94097.585889565744</v>
      </c>
      <c r="Q69">
        <f>SQRT((INDEX('Station centroid'!$E$2:$E$51,MATCH(Q$1,'Station centroid'!$B$2:$B$51,0))-INDEX('Zone centroid'!$D$2:$D$169,MATCH($A69,'Zone centroid'!$C$2:$C$169,0)))^2+(INDEX('Station centroid'!$F$2:$F$51,MATCH(Q$1,'Station centroid'!$B$2:$B$51,0))-INDEX('Zone centroid'!$E$2:$E$169,MATCH($A69,'Zone centroid'!$C$2:$C$169,0)))^2)</f>
        <v>80125.26961767122</v>
      </c>
      <c r="R69">
        <f>SQRT((INDEX('Station centroid'!$E$2:$E$51,MATCH(R$1,'Station centroid'!$B$2:$B$51,0))-INDEX('Zone centroid'!$D$2:$D$169,MATCH($A69,'Zone centroid'!$C$2:$C$169,0)))^2+(INDEX('Station centroid'!$F$2:$F$51,MATCH(R$1,'Station centroid'!$B$2:$B$51,0))-INDEX('Zone centroid'!$E$2:$E$169,MATCH($A69,'Zone centroid'!$C$2:$C$169,0)))^2)</f>
        <v>78972.601397675229</v>
      </c>
      <c r="S69">
        <f>SQRT((INDEX('Station centroid'!$E$2:$E$51,MATCH(S$1,'Station centroid'!$B$2:$B$51,0))-INDEX('Zone centroid'!$D$2:$D$169,MATCH($A69,'Zone centroid'!$C$2:$C$169,0)))^2+(INDEX('Station centroid'!$F$2:$F$51,MATCH(S$1,'Station centroid'!$B$2:$B$51,0))-INDEX('Zone centroid'!$E$2:$E$169,MATCH($A69,'Zone centroid'!$C$2:$C$169,0)))^2)</f>
        <v>75271.575510719907</v>
      </c>
      <c r="T69">
        <f>SQRT((INDEX('Station centroid'!$E$2:$E$51,MATCH(T$1,'Station centroid'!$B$2:$B$51,0))-INDEX('Zone centroid'!$D$2:$D$169,MATCH($A69,'Zone centroid'!$C$2:$C$169,0)))^2+(INDEX('Station centroid'!$F$2:$F$51,MATCH(T$1,'Station centroid'!$B$2:$B$51,0))-INDEX('Zone centroid'!$E$2:$E$169,MATCH($A69,'Zone centroid'!$C$2:$C$169,0)))^2)</f>
        <v>70720.007880624515</v>
      </c>
      <c r="U69">
        <f>SQRT((INDEX('Station centroid'!$E$2:$E$51,MATCH(U$1,'Station centroid'!$B$2:$B$51,0))-INDEX('Zone centroid'!$D$2:$D$169,MATCH($A69,'Zone centroid'!$C$2:$C$169,0)))^2+(INDEX('Station centroid'!$F$2:$F$51,MATCH(U$1,'Station centroid'!$B$2:$B$51,0))-INDEX('Zone centroid'!$E$2:$E$169,MATCH($A69,'Zone centroid'!$C$2:$C$169,0)))^2)</f>
        <v>71993.295397046488</v>
      </c>
      <c r="V69">
        <f>SQRT((INDEX('Station centroid'!$E$2:$E$51,MATCH(V$1,'Station centroid'!$B$2:$B$51,0))-INDEX('Zone centroid'!$D$2:$D$169,MATCH($A69,'Zone centroid'!$C$2:$C$169,0)))^2+(INDEX('Station centroid'!$F$2:$F$51,MATCH(V$1,'Station centroid'!$B$2:$B$51,0))-INDEX('Zone centroid'!$E$2:$E$169,MATCH($A69,'Zone centroid'!$C$2:$C$169,0)))^2)</f>
        <v>71559.177671639758</v>
      </c>
      <c r="W69">
        <f>SQRT((INDEX('Station centroid'!$E$2:$E$51,MATCH(W$1,'Station centroid'!$B$2:$B$51,0))-INDEX('Zone centroid'!$D$2:$D$169,MATCH($A69,'Zone centroid'!$C$2:$C$169,0)))^2+(INDEX('Station centroid'!$F$2:$F$51,MATCH(W$1,'Station centroid'!$B$2:$B$51,0))-INDEX('Zone centroid'!$E$2:$E$169,MATCH($A69,'Zone centroid'!$C$2:$C$169,0)))^2)</f>
        <v>76922.707050909288</v>
      </c>
      <c r="X69">
        <f>SQRT((INDEX('Station centroid'!$E$2:$E$51,MATCH(X$1,'Station centroid'!$B$2:$B$51,0))-INDEX('Zone centroid'!$D$2:$D$169,MATCH($A69,'Zone centroid'!$C$2:$C$169,0)))^2+(INDEX('Station centroid'!$F$2:$F$51,MATCH(X$1,'Station centroid'!$B$2:$B$51,0))-INDEX('Zone centroid'!$E$2:$E$169,MATCH($A69,'Zone centroid'!$C$2:$C$169,0)))^2)</f>
        <v>69204.132757679254</v>
      </c>
      <c r="Y69">
        <f>SQRT((INDEX('Station centroid'!$E$2:$E$51,MATCH(Y$1,'Station centroid'!$B$2:$B$51,0))-INDEX('Zone centroid'!$D$2:$D$169,MATCH($A69,'Zone centroid'!$C$2:$C$169,0)))^2+(INDEX('Station centroid'!$F$2:$F$51,MATCH(Y$1,'Station centroid'!$B$2:$B$51,0))-INDEX('Zone centroid'!$E$2:$E$169,MATCH($A69,'Zone centroid'!$C$2:$C$169,0)))^2)</f>
        <v>67575.74553913562</v>
      </c>
      <c r="Z69">
        <f>SQRT((INDEX('Station centroid'!$E$2:$E$51,MATCH(Z$1,'Station centroid'!$B$2:$B$51,0))-INDEX('Zone centroid'!$D$2:$D$169,MATCH($A69,'Zone centroid'!$C$2:$C$169,0)))^2+(INDEX('Station centroid'!$F$2:$F$51,MATCH(Z$1,'Station centroid'!$B$2:$B$51,0))-INDEX('Zone centroid'!$E$2:$E$169,MATCH($A69,'Zone centroid'!$C$2:$C$169,0)))^2)</f>
        <v>23523.473911607933</v>
      </c>
      <c r="AA69">
        <f>SQRT((INDEX('Station centroid'!$E$2:$E$51,MATCH(AA$1,'Station centroid'!$B$2:$B$51,0))-INDEX('Zone centroid'!$D$2:$D$169,MATCH($A69,'Zone centroid'!$C$2:$C$169,0)))^2+(INDEX('Station centroid'!$F$2:$F$51,MATCH(AA$1,'Station centroid'!$B$2:$B$51,0))-INDEX('Zone centroid'!$E$2:$E$169,MATCH($A69,'Zone centroid'!$C$2:$C$169,0)))^2)</f>
        <v>48407.186507534178</v>
      </c>
      <c r="AB69">
        <f>SQRT((INDEX('Station centroid'!$E$2:$E$51,MATCH(AB$1,'Station centroid'!$B$2:$B$51,0))-INDEX('Zone centroid'!$D$2:$D$169,MATCH($A69,'Zone centroid'!$C$2:$C$169,0)))^2+(INDEX('Station centroid'!$F$2:$F$51,MATCH(AB$1,'Station centroid'!$B$2:$B$51,0))-INDEX('Zone centroid'!$E$2:$E$169,MATCH($A69,'Zone centroid'!$C$2:$C$169,0)))^2)</f>
        <v>637912.43217545154</v>
      </c>
      <c r="AC69">
        <f>SQRT((INDEX('Station centroid'!$E$2:$E$51,MATCH(AC$1,'Station centroid'!$B$2:$B$51,0))-INDEX('Zone centroid'!$D$2:$D$169,MATCH($A69,'Zone centroid'!$C$2:$C$169,0)))^2+(INDEX('Station centroid'!$F$2:$F$51,MATCH(AC$1,'Station centroid'!$B$2:$B$51,0))-INDEX('Zone centroid'!$E$2:$E$169,MATCH($A69,'Zone centroid'!$C$2:$C$169,0)))^2)</f>
        <v>42761.148399742488</v>
      </c>
      <c r="AD69">
        <f>SQRT((INDEX('Station centroid'!$E$2:$E$51,MATCH(AD$1,'Station centroid'!$B$2:$B$51,0))-INDEX('Zone centroid'!$D$2:$D$169,MATCH($A69,'Zone centroid'!$C$2:$C$169,0)))^2+(INDEX('Station centroid'!$F$2:$F$51,MATCH(AD$1,'Station centroid'!$B$2:$B$51,0))-INDEX('Zone centroid'!$E$2:$E$169,MATCH($A69,'Zone centroid'!$C$2:$C$169,0)))^2)</f>
        <v>121038.40937166392</v>
      </c>
      <c r="AE69">
        <f>SQRT((INDEX('Station centroid'!$E$2:$E$51,MATCH(AE$1,'Station centroid'!$B$2:$B$51,0))-INDEX('Zone centroid'!$D$2:$D$169,MATCH($A69,'Zone centroid'!$C$2:$C$169,0)))^2+(INDEX('Station centroid'!$F$2:$F$51,MATCH(AE$1,'Station centroid'!$B$2:$B$51,0))-INDEX('Zone centroid'!$E$2:$E$169,MATCH($A69,'Zone centroid'!$C$2:$C$169,0)))^2)</f>
        <v>86964.322264221686</v>
      </c>
      <c r="AF69">
        <f>SQRT((INDEX('Station centroid'!$E$2:$E$51,MATCH(AF$1,'Station centroid'!$B$2:$B$51,0))-INDEX('Zone centroid'!$D$2:$D$169,MATCH($A69,'Zone centroid'!$C$2:$C$169,0)))^2+(INDEX('Station centroid'!$F$2:$F$51,MATCH(AF$1,'Station centroid'!$B$2:$B$51,0))-INDEX('Zone centroid'!$E$2:$E$169,MATCH($A69,'Zone centroid'!$C$2:$C$169,0)))^2)</f>
        <v>84741.875607345966</v>
      </c>
      <c r="AG69">
        <f>SQRT((INDEX('Station centroid'!$E$2:$E$51,MATCH(AG$1,'Station centroid'!$B$2:$B$51,0))-INDEX('Zone centroid'!$D$2:$D$169,MATCH($A69,'Zone centroid'!$C$2:$C$169,0)))^2+(INDEX('Station centroid'!$F$2:$F$51,MATCH(AG$1,'Station centroid'!$B$2:$B$51,0))-INDEX('Zone centroid'!$E$2:$E$169,MATCH($A69,'Zone centroid'!$C$2:$C$169,0)))^2)</f>
        <v>71339.669179101882</v>
      </c>
      <c r="AH69">
        <f>SQRT((INDEX('Station centroid'!$E$2:$E$51,MATCH(AH$1,'Station centroid'!$B$2:$B$51,0))-INDEX('Zone centroid'!$D$2:$D$169,MATCH($A69,'Zone centroid'!$C$2:$C$169,0)))^2+(INDEX('Station centroid'!$F$2:$F$51,MATCH(AH$1,'Station centroid'!$B$2:$B$51,0))-INDEX('Zone centroid'!$E$2:$E$169,MATCH($A69,'Zone centroid'!$C$2:$C$169,0)))^2)</f>
        <v>96628.488017188807</v>
      </c>
      <c r="AI69">
        <f>SQRT((INDEX('Station centroid'!$E$2:$E$51,MATCH(AI$1,'Station centroid'!$B$2:$B$51,0))-INDEX('Zone centroid'!$D$2:$D$169,MATCH($A69,'Zone centroid'!$C$2:$C$169,0)))^2+(INDEX('Station centroid'!$F$2:$F$51,MATCH(AI$1,'Station centroid'!$B$2:$B$51,0))-INDEX('Zone centroid'!$E$2:$E$169,MATCH($A69,'Zone centroid'!$C$2:$C$169,0)))^2)</f>
        <v>71961.379900905842</v>
      </c>
      <c r="AJ69">
        <f>SQRT((INDEX('Station centroid'!$E$2:$E$51,MATCH(AJ$1,'Station centroid'!$B$2:$B$51,0))-INDEX('Zone centroid'!$D$2:$D$169,MATCH($A69,'Zone centroid'!$C$2:$C$169,0)))^2+(INDEX('Station centroid'!$F$2:$F$51,MATCH(AJ$1,'Station centroid'!$B$2:$B$51,0))-INDEX('Zone centroid'!$E$2:$E$169,MATCH($A69,'Zone centroid'!$C$2:$C$169,0)))^2)</f>
        <v>71780.418138013774</v>
      </c>
      <c r="AK69">
        <f>SQRT((INDEX('Station centroid'!$E$2:$E$51,MATCH(AK$1,'Station centroid'!$B$2:$B$51,0))-INDEX('Zone centroid'!$D$2:$D$169,MATCH($A69,'Zone centroid'!$C$2:$C$169,0)))^2+(INDEX('Station centroid'!$F$2:$F$51,MATCH(AK$1,'Station centroid'!$B$2:$B$51,0))-INDEX('Zone centroid'!$E$2:$E$169,MATCH($A69,'Zone centroid'!$C$2:$C$169,0)))^2)</f>
        <v>69002.299363608137</v>
      </c>
      <c r="AL69">
        <f>SQRT((INDEX('Station centroid'!$E$2:$E$51,MATCH(AL$1,'Station centroid'!$B$2:$B$51,0))-INDEX('Zone centroid'!$D$2:$D$169,MATCH($A69,'Zone centroid'!$C$2:$C$169,0)))^2+(INDEX('Station centroid'!$F$2:$F$51,MATCH(AL$1,'Station centroid'!$B$2:$B$51,0))-INDEX('Zone centroid'!$E$2:$E$169,MATCH($A69,'Zone centroid'!$C$2:$C$169,0)))^2)</f>
        <v>20094.583418085542</v>
      </c>
      <c r="AM69">
        <f>SQRT((INDEX('Station centroid'!$E$2:$E$51,MATCH(AM$1,'Station centroid'!$B$2:$B$51,0))-INDEX('Zone centroid'!$D$2:$D$169,MATCH($A69,'Zone centroid'!$C$2:$C$169,0)))^2+(INDEX('Station centroid'!$F$2:$F$51,MATCH(AM$1,'Station centroid'!$B$2:$B$51,0))-INDEX('Zone centroid'!$E$2:$E$169,MATCH($A69,'Zone centroid'!$C$2:$C$169,0)))^2)</f>
        <v>84864.848138909132</v>
      </c>
      <c r="AN69">
        <f>SQRT((INDEX('Station centroid'!$E$2:$E$51,MATCH(AN$1,'Station centroid'!$B$2:$B$51,0))-INDEX('Zone centroid'!$D$2:$D$169,MATCH($A69,'Zone centroid'!$C$2:$C$169,0)))^2+(INDEX('Station centroid'!$F$2:$F$51,MATCH(AN$1,'Station centroid'!$B$2:$B$51,0))-INDEX('Zone centroid'!$E$2:$E$169,MATCH($A69,'Zone centroid'!$C$2:$C$169,0)))^2)</f>
        <v>42686.170634513437</v>
      </c>
      <c r="AO69">
        <f>SQRT((INDEX('Station centroid'!$E$2:$E$51,MATCH(AO$1,'Station centroid'!$B$2:$B$51,0))-INDEX('Zone centroid'!$D$2:$D$169,MATCH($A69,'Zone centroid'!$C$2:$C$169,0)))^2+(INDEX('Station centroid'!$F$2:$F$51,MATCH(AO$1,'Station centroid'!$B$2:$B$51,0))-INDEX('Zone centroid'!$E$2:$E$169,MATCH($A69,'Zone centroid'!$C$2:$C$169,0)))^2)</f>
        <v>39668.451686913664</v>
      </c>
      <c r="AP69">
        <f>SQRT((INDEX('Station centroid'!$E$2:$E$51,MATCH(AP$1,'Station centroid'!$B$2:$B$51,0))-INDEX('Zone centroid'!$D$2:$D$169,MATCH($A69,'Zone centroid'!$C$2:$C$169,0)))^2+(INDEX('Station centroid'!$F$2:$F$51,MATCH(AP$1,'Station centroid'!$B$2:$B$51,0))-INDEX('Zone centroid'!$E$2:$E$169,MATCH($A69,'Zone centroid'!$C$2:$C$169,0)))^2)</f>
        <v>48578.073030560794</v>
      </c>
      <c r="AQ69">
        <f>SQRT((INDEX('Station centroid'!$E$2:$E$51,MATCH(AQ$1,'Station centroid'!$B$2:$B$51,0))-INDEX('Zone centroid'!$D$2:$D$169,MATCH($A69,'Zone centroid'!$C$2:$C$169,0)))^2+(INDEX('Station centroid'!$F$2:$F$51,MATCH(AQ$1,'Station centroid'!$B$2:$B$51,0))-INDEX('Zone centroid'!$E$2:$E$169,MATCH($A69,'Zone centroid'!$C$2:$C$169,0)))^2)</f>
        <v>39889.332550497755</v>
      </c>
      <c r="AR69">
        <f>SQRT((INDEX('Station centroid'!$E$2:$E$51,MATCH(AR$1,'Station centroid'!$B$2:$B$51,0))-INDEX('Zone centroid'!$D$2:$D$169,MATCH($A69,'Zone centroid'!$C$2:$C$169,0)))^2+(INDEX('Station centroid'!$F$2:$F$51,MATCH(AR$1,'Station centroid'!$B$2:$B$51,0))-INDEX('Zone centroid'!$E$2:$E$169,MATCH($A69,'Zone centroid'!$C$2:$C$169,0)))^2)</f>
        <v>19380.031693524128</v>
      </c>
      <c r="AS69">
        <f>SQRT((INDEX('Station centroid'!$E$2:$E$51,MATCH(AS$1,'Station centroid'!$B$2:$B$51,0))-INDEX('Zone centroid'!$D$2:$D$169,MATCH($A69,'Zone centroid'!$C$2:$C$169,0)))^2+(INDEX('Station centroid'!$F$2:$F$51,MATCH(AS$1,'Station centroid'!$B$2:$B$51,0))-INDEX('Zone centroid'!$E$2:$E$169,MATCH($A69,'Zone centroid'!$C$2:$C$169,0)))^2)</f>
        <v>108255.75084234049</v>
      </c>
      <c r="AT69">
        <f>SQRT((INDEX('Station centroid'!$E$2:$E$51,MATCH(AT$1,'Station centroid'!$B$2:$B$51,0))-INDEX('Zone centroid'!$D$2:$D$169,MATCH($A69,'Zone centroid'!$C$2:$C$169,0)))^2+(INDEX('Station centroid'!$F$2:$F$51,MATCH(AT$1,'Station centroid'!$B$2:$B$51,0))-INDEX('Zone centroid'!$E$2:$E$169,MATCH($A69,'Zone centroid'!$C$2:$C$169,0)))^2)</f>
        <v>90475.533000486364</v>
      </c>
      <c r="AU69">
        <f>SQRT((INDEX('Station centroid'!$E$2:$E$51,MATCH(AU$1,'Station centroid'!$B$2:$B$51,0))-INDEX('Zone centroid'!$D$2:$D$169,MATCH($A69,'Zone centroid'!$C$2:$C$169,0)))^2+(INDEX('Station centroid'!$F$2:$F$51,MATCH(AU$1,'Station centroid'!$B$2:$B$51,0))-INDEX('Zone centroid'!$E$2:$E$169,MATCH($A69,'Zone centroid'!$C$2:$C$169,0)))^2)</f>
        <v>16836.010771394147</v>
      </c>
      <c r="AV69">
        <f>SQRT((INDEX('Station centroid'!$E$2:$E$51,MATCH(AV$1,'Station centroid'!$B$2:$B$51,0))-INDEX('Zone centroid'!$D$2:$D$169,MATCH($A69,'Zone centroid'!$C$2:$C$169,0)))^2+(INDEX('Station centroid'!$F$2:$F$51,MATCH(AV$1,'Station centroid'!$B$2:$B$51,0))-INDEX('Zone centroid'!$E$2:$E$169,MATCH($A69,'Zone centroid'!$C$2:$C$169,0)))^2)</f>
        <v>7799.8408620945665</v>
      </c>
      <c r="AW69">
        <f>SQRT((INDEX('Station centroid'!$E$2:$E$51,MATCH(AW$1,'Station centroid'!$B$2:$B$51,0))-INDEX('Zone centroid'!$D$2:$D$169,MATCH($A69,'Zone centroid'!$C$2:$C$169,0)))^2+(INDEX('Station centroid'!$F$2:$F$51,MATCH(AW$1,'Station centroid'!$B$2:$B$51,0))-INDEX('Zone centroid'!$E$2:$E$169,MATCH($A69,'Zone centroid'!$C$2:$C$169,0)))^2)</f>
        <v>929.16961401027459</v>
      </c>
      <c r="AX69">
        <f>SQRT((INDEX('Station centroid'!$E$2:$E$51,MATCH(AX$1,'Station centroid'!$B$2:$B$51,0))-INDEX('Zone centroid'!$D$2:$D$169,MATCH($A69,'Zone centroid'!$C$2:$C$169,0)))^2+(INDEX('Station centroid'!$F$2:$F$51,MATCH(AX$1,'Station centroid'!$B$2:$B$51,0))-INDEX('Zone centroid'!$E$2:$E$169,MATCH($A69,'Zone centroid'!$C$2:$C$169,0)))^2)</f>
        <v>16224.721878211069</v>
      </c>
      <c r="AY69">
        <f>SQRT((INDEX('Station centroid'!$E$2:$E$51,MATCH(AY$1,'Station centroid'!$B$2:$B$51,0))-INDEX('Zone centroid'!$D$2:$D$169,MATCH($A69,'Zone centroid'!$C$2:$C$169,0)))^2+(INDEX('Station centroid'!$F$2:$F$51,MATCH(AY$1,'Station centroid'!$B$2:$B$51,0))-INDEX('Zone centroid'!$E$2:$E$169,MATCH($A69,'Zone centroid'!$C$2:$C$169,0)))^2)</f>
        <v>637912.43217545154</v>
      </c>
    </row>
    <row r="70" spans="1:51" x14ac:dyDescent="0.3">
      <c r="A70">
        <v>5011</v>
      </c>
      <c r="B70">
        <f>SQRT((INDEX('Station centroid'!$E$2:$E$51,MATCH(B$1,'Station centroid'!$B$2:$B$51,0))-INDEX('Zone centroid'!$D$2:$D$169,MATCH($A70,'Zone centroid'!$C$2:$C$169,0)))^2+(INDEX('Station centroid'!$F$2:$F$51,MATCH(B$1,'Station centroid'!$B$2:$B$51,0))-INDEX('Zone centroid'!$E$2:$E$169,MATCH($A70,'Zone centroid'!$C$2:$C$169,0)))^2)</f>
        <v>63155.514212082038</v>
      </c>
      <c r="C70">
        <f>SQRT((INDEX('Station centroid'!$E$2:$E$51,MATCH(C$1,'Station centroid'!$B$2:$B$51,0))-INDEX('Zone centroid'!$D$2:$D$169,MATCH($A70,'Zone centroid'!$C$2:$C$169,0)))^2+(INDEX('Station centroid'!$F$2:$F$51,MATCH(C$1,'Station centroid'!$B$2:$B$51,0))-INDEX('Zone centroid'!$E$2:$E$169,MATCH($A70,'Zone centroid'!$C$2:$C$169,0)))^2)</f>
        <v>107903.16745524757</v>
      </c>
      <c r="D70">
        <f>SQRT((INDEX('Station centroid'!$E$2:$E$51,MATCH(D$1,'Station centroid'!$B$2:$B$51,0))-INDEX('Zone centroid'!$D$2:$D$169,MATCH($A70,'Zone centroid'!$C$2:$C$169,0)))^2+(INDEX('Station centroid'!$F$2:$F$51,MATCH(D$1,'Station centroid'!$B$2:$B$51,0))-INDEX('Zone centroid'!$E$2:$E$169,MATCH($A70,'Zone centroid'!$C$2:$C$169,0)))^2)</f>
        <v>164161.37429359712</v>
      </c>
      <c r="E70">
        <f>SQRT((INDEX('Station centroid'!$E$2:$E$51,MATCH(E$1,'Station centroid'!$B$2:$B$51,0))-INDEX('Zone centroid'!$D$2:$D$169,MATCH($A70,'Zone centroid'!$C$2:$C$169,0)))^2+(INDEX('Station centroid'!$F$2:$F$51,MATCH(E$1,'Station centroid'!$B$2:$B$51,0))-INDEX('Zone centroid'!$E$2:$E$169,MATCH($A70,'Zone centroid'!$C$2:$C$169,0)))^2)</f>
        <v>71126.389086044568</v>
      </c>
      <c r="F70">
        <f>SQRT((INDEX('Station centroid'!$E$2:$E$51,MATCH(F$1,'Station centroid'!$B$2:$B$51,0))-INDEX('Zone centroid'!$D$2:$D$169,MATCH($A70,'Zone centroid'!$C$2:$C$169,0)))^2+(INDEX('Station centroid'!$F$2:$F$51,MATCH(F$1,'Station centroid'!$B$2:$B$51,0))-INDEX('Zone centroid'!$E$2:$E$169,MATCH($A70,'Zone centroid'!$C$2:$C$169,0)))^2)</f>
        <v>75152.937406621728</v>
      </c>
      <c r="G70">
        <f>SQRT((INDEX('Station centroid'!$E$2:$E$51,MATCH(G$1,'Station centroid'!$B$2:$B$51,0))-INDEX('Zone centroid'!$D$2:$D$169,MATCH($A70,'Zone centroid'!$C$2:$C$169,0)))^2+(INDEX('Station centroid'!$F$2:$F$51,MATCH(G$1,'Station centroid'!$B$2:$B$51,0))-INDEX('Zone centroid'!$E$2:$E$169,MATCH($A70,'Zone centroid'!$C$2:$C$169,0)))^2)</f>
        <v>664804.79114549106</v>
      </c>
      <c r="H70">
        <f>SQRT((INDEX('Station centroid'!$E$2:$E$51,MATCH(H$1,'Station centroid'!$B$2:$B$51,0))-INDEX('Zone centroid'!$D$2:$D$169,MATCH($A70,'Zone centroid'!$C$2:$C$169,0)))^2+(INDEX('Station centroid'!$F$2:$F$51,MATCH(H$1,'Station centroid'!$B$2:$B$51,0))-INDEX('Zone centroid'!$E$2:$E$169,MATCH($A70,'Zone centroid'!$C$2:$C$169,0)))^2)</f>
        <v>64281.068376351701</v>
      </c>
      <c r="I70">
        <f>SQRT((INDEX('Station centroid'!$E$2:$E$51,MATCH(I$1,'Station centroid'!$B$2:$B$51,0))-INDEX('Zone centroid'!$D$2:$D$169,MATCH($A70,'Zone centroid'!$C$2:$C$169,0)))^2+(INDEX('Station centroid'!$F$2:$F$51,MATCH(I$1,'Station centroid'!$B$2:$B$51,0))-INDEX('Zone centroid'!$E$2:$E$169,MATCH($A70,'Zone centroid'!$C$2:$C$169,0)))^2)</f>
        <v>60311.662447106341</v>
      </c>
      <c r="J70">
        <f>SQRT((INDEX('Station centroid'!$E$2:$E$51,MATCH(J$1,'Station centroid'!$B$2:$B$51,0))-INDEX('Zone centroid'!$D$2:$D$169,MATCH($A70,'Zone centroid'!$C$2:$C$169,0)))^2+(INDEX('Station centroid'!$F$2:$F$51,MATCH(J$1,'Station centroid'!$B$2:$B$51,0))-INDEX('Zone centroid'!$E$2:$E$169,MATCH($A70,'Zone centroid'!$C$2:$C$169,0)))^2)</f>
        <v>664804.79114549106</v>
      </c>
      <c r="K70">
        <f>SQRT((INDEX('Station centroid'!$E$2:$E$51,MATCH(K$1,'Station centroid'!$B$2:$B$51,0))-INDEX('Zone centroid'!$D$2:$D$169,MATCH($A70,'Zone centroid'!$C$2:$C$169,0)))^2+(INDEX('Station centroid'!$F$2:$F$51,MATCH(K$1,'Station centroid'!$B$2:$B$51,0))-INDEX('Zone centroid'!$E$2:$E$169,MATCH($A70,'Zone centroid'!$C$2:$C$169,0)))^2)</f>
        <v>88342.30290208479</v>
      </c>
      <c r="L70">
        <f>SQRT((INDEX('Station centroid'!$E$2:$E$51,MATCH(L$1,'Station centroid'!$B$2:$B$51,0))-INDEX('Zone centroid'!$D$2:$D$169,MATCH($A70,'Zone centroid'!$C$2:$C$169,0)))^2+(INDEX('Station centroid'!$F$2:$F$51,MATCH(L$1,'Station centroid'!$B$2:$B$51,0))-INDEX('Zone centroid'!$E$2:$E$169,MATCH($A70,'Zone centroid'!$C$2:$C$169,0)))^2)</f>
        <v>58274.997623560645</v>
      </c>
      <c r="M70">
        <f>SQRT((INDEX('Station centroid'!$E$2:$E$51,MATCH(M$1,'Station centroid'!$B$2:$B$51,0))-INDEX('Zone centroid'!$D$2:$D$169,MATCH($A70,'Zone centroid'!$C$2:$C$169,0)))^2+(INDEX('Station centroid'!$F$2:$F$51,MATCH(M$1,'Station centroid'!$B$2:$B$51,0))-INDEX('Zone centroid'!$E$2:$E$169,MATCH($A70,'Zone centroid'!$C$2:$C$169,0)))^2)</f>
        <v>57897.794925971066</v>
      </c>
      <c r="N70">
        <f>SQRT((INDEX('Station centroid'!$E$2:$E$51,MATCH(N$1,'Station centroid'!$B$2:$B$51,0))-INDEX('Zone centroid'!$D$2:$D$169,MATCH($A70,'Zone centroid'!$C$2:$C$169,0)))^2+(INDEX('Station centroid'!$F$2:$F$51,MATCH(N$1,'Station centroid'!$B$2:$B$51,0))-INDEX('Zone centroid'!$E$2:$E$169,MATCH($A70,'Zone centroid'!$C$2:$C$169,0)))^2)</f>
        <v>69689.506296945459</v>
      </c>
      <c r="O70">
        <f>SQRT((INDEX('Station centroid'!$E$2:$E$51,MATCH(O$1,'Station centroid'!$B$2:$B$51,0))-INDEX('Zone centroid'!$D$2:$D$169,MATCH($A70,'Zone centroid'!$C$2:$C$169,0)))^2+(INDEX('Station centroid'!$F$2:$F$51,MATCH(O$1,'Station centroid'!$B$2:$B$51,0))-INDEX('Zone centroid'!$E$2:$E$169,MATCH($A70,'Zone centroid'!$C$2:$C$169,0)))^2)</f>
        <v>95403.677069665398</v>
      </c>
      <c r="P70">
        <f>SQRT((INDEX('Station centroid'!$E$2:$E$51,MATCH(P$1,'Station centroid'!$B$2:$B$51,0))-INDEX('Zone centroid'!$D$2:$D$169,MATCH($A70,'Zone centroid'!$C$2:$C$169,0)))^2+(INDEX('Station centroid'!$F$2:$F$51,MATCH(P$1,'Station centroid'!$B$2:$B$51,0))-INDEX('Zone centroid'!$E$2:$E$169,MATCH($A70,'Zone centroid'!$C$2:$C$169,0)))^2)</f>
        <v>97550.966583443966</v>
      </c>
      <c r="Q70">
        <f>SQRT((INDEX('Station centroid'!$E$2:$E$51,MATCH(Q$1,'Station centroid'!$B$2:$B$51,0))-INDEX('Zone centroid'!$D$2:$D$169,MATCH($A70,'Zone centroid'!$C$2:$C$169,0)))^2+(INDEX('Station centroid'!$F$2:$F$51,MATCH(Q$1,'Station centroid'!$B$2:$B$51,0))-INDEX('Zone centroid'!$E$2:$E$169,MATCH($A70,'Zone centroid'!$C$2:$C$169,0)))^2)</f>
        <v>81270.408550741908</v>
      </c>
      <c r="R70">
        <f>SQRT((INDEX('Station centroid'!$E$2:$E$51,MATCH(R$1,'Station centroid'!$B$2:$B$51,0))-INDEX('Zone centroid'!$D$2:$D$169,MATCH($A70,'Zone centroid'!$C$2:$C$169,0)))^2+(INDEX('Station centroid'!$F$2:$F$51,MATCH(R$1,'Station centroid'!$B$2:$B$51,0))-INDEX('Zone centroid'!$E$2:$E$169,MATCH($A70,'Zone centroid'!$C$2:$C$169,0)))^2)</f>
        <v>76495.633519672847</v>
      </c>
      <c r="S70">
        <f>SQRT((INDEX('Station centroid'!$E$2:$E$51,MATCH(S$1,'Station centroid'!$B$2:$B$51,0))-INDEX('Zone centroid'!$D$2:$D$169,MATCH($A70,'Zone centroid'!$C$2:$C$169,0)))^2+(INDEX('Station centroid'!$F$2:$F$51,MATCH(S$1,'Station centroid'!$B$2:$B$51,0))-INDEX('Zone centroid'!$E$2:$E$169,MATCH($A70,'Zone centroid'!$C$2:$C$169,0)))^2)</f>
        <v>73938.574284780523</v>
      </c>
      <c r="T70">
        <f>SQRT((INDEX('Station centroid'!$E$2:$E$51,MATCH(T$1,'Station centroid'!$B$2:$B$51,0))-INDEX('Zone centroid'!$D$2:$D$169,MATCH($A70,'Zone centroid'!$C$2:$C$169,0)))^2+(INDEX('Station centroid'!$F$2:$F$51,MATCH(T$1,'Station centroid'!$B$2:$B$51,0))-INDEX('Zone centroid'!$E$2:$E$169,MATCH($A70,'Zone centroid'!$C$2:$C$169,0)))^2)</f>
        <v>64311.477152648244</v>
      </c>
      <c r="U70">
        <f>SQRT((INDEX('Station centroid'!$E$2:$E$51,MATCH(U$1,'Station centroid'!$B$2:$B$51,0))-INDEX('Zone centroid'!$D$2:$D$169,MATCH($A70,'Zone centroid'!$C$2:$C$169,0)))^2+(INDEX('Station centroid'!$F$2:$F$51,MATCH(U$1,'Station centroid'!$B$2:$B$51,0))-INDEX('Zone centroid'!$E$2:$E$169,MATCH($A70,'Zone centroid'!$C$2:$C$169,0)))^2)</f>
        <v>59107.022096925124</v>
      </c>
      <c r="V70">
        <f>SQRT((INDEX('Station centroid'!$E$2:$E$51,MATCH(V$1,'Station centroid'!$B$2:$B$51,0))-INDEX('Zone centroid'!$D$2:$D$169,MATCH($A70,'Zone centroid'!$C$2:$C$169,0)))^2+(INDEX('Station centroid'!$F$2:$F$51,MATCH(V$1,'Station centroid'!$B$2:$B$51,0))-INDEX('Zone centroid'!$E$2:$E$169,MATCH($A70,'Zone centroid'!$C$2:$C$169,0)))^2)</f>
        <v>51083.393948144294</v>
      </c>
      <c r="W70">
        <f>SQRT((INDEX('Station centroid'!$E$2:$E$51,MATCH(W$1,'Station centroid'!$B$2:$B$51,0))-INDEX('Zone centroid'!$D$2:$D$169,MATCH($A70,'Zone centroid'!$C$2:$C$169,0)))^2+(INDEX('Station centroid'!$F$2:$F$51,MATCH(W$1,'Station centroid'!$B$2:$B$51,0))-INDEX('Zone centroid'!$E$2:$E$169,MATCH($A70,'Zone centroid'!$C$2:$C$169,0)))^2)</f>
        <v>77777.101591921048</v>
      </c>
      <c r="X70">
        <f>SQRT((INDEX('Station centroid'!$E$2:$E$51,MATCH(X$1,'Station centroid'!$B$2:$B$51,0))-INDEX('Zone centroid'!$D$2:$D$169,MATCH($A70,'Zone centroid'!$C$2:$C$169,0)))^2+(INDEX('Station centroid'!$F$2:$F$51,MATCH(X$1,'Station centroid'!$B$2:$B$51,0))-INDEX('Zone centroid'!$E$2:$E$169,MATCH($A70,'Zone centroid'!$C$2:$C$169,0)))^2)</f>
        <v>47947.703687272602</v>
      </c>
      <c r="Y70">
        <f>SQRT((INDEX('Station centroid'!$E$2:$E$51,MATCH(Y$1,'Station centroid'!$B$2:$B$51,0))-INDEX('Zone centroid'!$D$2:$D$169,MATCH($A70,'Zone centroid'!$C$2:$C$169,0)))^2+(INDEX('Station centroid'!$F$2:$F$51,MATCH(Y$1,'Station centroid'!$B$2:$B$51,0))-INDEX('Zone centroid'!$E$2:$E$169,MATCH($A70,'Zone centroid'!$C$2:$C$169,0)))^2)</f>
        <v>45583.355012219152</v>
      </c>
      <c r="Z70">
        <f>SQRT((INDEX('Station centroid'!$E$2:$E$51,MATCH(Z$1,'Station centroid'!$B$2:$B$51,0))-INDEX('Zone centroid'!$D$2:$D$169,MATCH($A70,'Zone centroid'!$C$2:$C$169,0)))^2+(INDEX('Station centroid'!$F$2:$F$51,MATCH(Z$1,'Station centroid'!$B$2:$B$51,0))-INDEX('Zone centroid'!$E$2:$E$169,MATCH($A70,'Zone centroid'!$C$2:$C$169,0)))^2)</f>
        <v>55060.576737717682</v>
      </c>
      <c r="AA70">
        <f>SQRT((INDEX('Station centroid'!$E$2:$E$51,MATCH(AA$1,'Station centroid'!$B$2:$B$51,0))-INDEX('Zone centroid'!$D$2:$D$169,MATCH($A70,'Zone centroid'!$C$2:$C$169,0)))^2+(INDEX('Station centroid'!$F$2:$F$51,MATCH(AA$1,'Station centroid'!$B$2:$B$51,0))-INDEX('Zone centroid'!$E$2:$E$169,MATCH($A70,'Zone centroid'!$C$2:$C$169,0)))^2)</f>
        <v>87807.767151517968</v>
      </c>
      <c r="AB70">
        <f>SQRT((INDEX('Station centroid'!$E$2:$E$51,MATCH(AB$1,'Station centroid'!$B$2:$B$51,0))-INDEX('Zone centroid'!$D$2:$D$169,MATCH($A70,'Zone centroid'!$C$2:$C$169,0)))^2+(INDEX('Station centroid'!$F$2:$F$51,MATCH(AB$1,'Station centroid'!$B$2:$B$51,0))-INDEX('Zone centroid'!$E$2:$E$169,MATCH($A70,'Zone centroid'!$C$2:$C$169,0)))^2)</f>
        <v>664804.79114549106</v>
      </c>
      <c r="AC70">
        <f>SQRT((INDEX('Station centroid'!$E$2:$E$51,MATCH(AC$1,'Station centroid'!$B$2:$B$51,0))-INDEX('Zone centroid'!$D$2:$D$169,MATCH($A70,'Zone centroid'!$C$2:$C$169,0)))^2+(INDEX('Station centroid'!$F$2:$F$51,MATCH(AC$1,'Station centroid'!$B$2:$B$51,0))-INDEX('Zone centroid'!$E$2:$E$169,MATCH($A70,'Zone centroid'!$C$2:$C$169,0)))^2)</f>
        <v>67059.631337972605</v>
      </c>
      <c r="AD70">
        <f>SQRT((INDEX('Station centroid'!$E$2:$E$51,MATCH(AD$1,'Station centroid'!$B$2:$B$51,0))-INDEX('Zone centroid'!$D$2:$D$169,MATCH($A70,'Zone centroid'!$C$2:$C$169,0)))^2+(INDEX('Station centroid'!$F$2:$F$51,MATCH(AD$1,'Station centroid'!$B$2:$B$51,0))-INDEX('Zone centroid'!$E$2:$E$169,MATCH($A70,'Zone centroid'!$C$2:$C$169,0)))^2)</f>
        <v>160487.26531386375</v>
      </c>
      <c r="AE70">
        <f>SQRT((INDEX('Station centroid'!$E$2:$E$51,MATCH(AE$1,'Station centroid'!$B$2:$B$51,0))-INDEX('Zone centroid'!$D$2:$D$169,MATCH($A70,'Zone centroid'!$C$2:$C$169,0)))^2+(INDEX('Station centroid'!$F$2:$F$51,MATCH(AE$1,'Station centroid'!$B$2:$B$51,0))-INDEX('Zone centroid'!$E$2:$E$169,MATCH($A70,'Zone centroid'!$C$2:$C$169,0)))^2)</f>
        <v>89819.416876282412</v>
      </c>
      <c r="AF70">
        <f>SQRT((INDEX('Station centroid'!$E$2:$E$51,MATCH(AF$1,'Station centroid'!$B$2:$B$51,0))-INDEX('Zone centroid'!$D$2:$D$169,MATCH($A70,'Zone centroid'!$C$2:$C$169,0)))^2+(INDEX('Station centroid'!$F$2:$F$51,MATCH(AF$1,'Station centroid'!$B$2:$B$51,0))-INDEX('Zone centroid'!$E$2:$E$169,MATCH($A70,'Zone centroid'!$C$2:$C$169,0)))^2)</f>
        <v>87001.912097556225</v>
      </c>
      <c r="AG70">
        <f>SQRT((INDEX('Station centroid'!$E$2:$E$51,MATCH(AG$1,'Station centroid'!$B$2:$B$51,0))-INDEX('Zone centroid'!$D$2:$D$169,MATCH($A70,'Zone centroid'!$C$2:$C$169,0)))^2+(INDEX('Station centroid'!$F$2:$F$51,MATCH(AG$1,'Station centroid'!$B$2:$B$51,0))-INDEX('Zone centroid'!$E$2:$E$169,MATCH($A70,'Zone centroid'!$C$2:$C$169,0)))^2)</f>
        <v>51673.322948729539</v>
      </c>
      <c r="AH70">
        <f>SQRT((INDEX('Station centroid'!$E$2:$E$51,MATCH(AH$1,'Station centroid'!$B$2:$B$51,0))-INDEX('Zone centroid'!$D$2:$D$169,MATCH($A70,'Zone centroid'!$C$2:$C$169,0)))^2+(INDEX('Station centroid'!$F$2:$F$51,MATCH(AH$1,'Station centroid'!$B$2:$B$51,0))-INDEX('Zone centroid'!$E$2:$E$169,MATCH($A70,'Zone centroid'!$C$2:$C$169,0)))^2)</f>
        <v>134599.44642860905</v>
      </c>
      <c r="AI70">
        <f>SQRT((INDEX('Station centroid'!$E$2:$E$51,MATCH(AI$1,'Station centroid'!$B$2:$B$51,0))-INDEX('Zone centroid'!$D$2:$D$169,MATCH($A70,'Zone centroid'!$C$2:$C$169,0)))^2+(INDEX('Station centroid'!$F$2:$F$51,MATCH(AI$1,'Station centroid'!$B$2:$B$51,0))-INDEX('Zone centroid'!$E$2:$E$169,MATCH($A70,'Zone centroid'!$C$2:$C$169,0)))^2)</f>
        <v>61592.560477240215</v>
      </c>
      <c r="AJ70">
        <f>SQRT((INDEX('Station centroid'!$E$2:$E$51,MATCH(AJ$1,'Station centroid'!$B$2:$B$51,0))-INDEX('Zone centroid'!$D$2:$D$169,MATCH($A70,'Zone centroid'!$C$2:$C$169,0)))^2+(INDEX('Station centroid'!$F$2:$F$51,MATCH(AJ$1,'Station centroid'!$B$2:$B$51,0))-INDEX('Zone centroid'!$E$2:$E$169,MATCH($A70,'Zone centroid'!$C$2:$C$169,0)))^2)</f>
        <v>55645.377621938162</v>
      </c>
      <c r="AK70">
        <f>SQRT((INDEX('Station centroid'!$E$2:$E$51,MATCH(AK$1,'Station centroid'!$B$2:$B$51,0))-INDEX('Zone centroid'!$D$2:$D$169,MATCH($A70,'Zone centroid'!$C$2:$C$169,0)))^2+(INDEX('Station centroid'!$F$2:$F$51,MATCH(AK$1,'Station centroid'!$B$2:$B$51,0))-INDEX('Zone centroid'!$E$2:$E$169,MATCH($A70,'Zone centroid'!$C$2:$C$169,0)))^2)</f>
        <v>65230.678000960528</v>
      </c>
      <c r="AL70">
        <f>SQRT((INDEX('Station centroid'!$E$2:$E$51,MATCH(AL$1,'Station centroid'!$B$2:$B$51,0))-INDEX('Zone centroid'!$D$2:$D$169,MATCH($A70,'Zone centroid'!$C$2:$C$169,0)))^2+(INDEX('Station centroid'!$F$2:$F$51,MATCH(AL$1,'Station centroid'!$B$2:$B$51,0))-INDEX('Zone centroid'!$E$2:$E$169,MATCH($A70,'Zone centroid'!$C$2:$C$169,0)))^2)</f>
        <v>52231.537109550954</v>
      </c>
      <c r="AM70">
        <f>SQRT((INDEX('Station centroid'!$E$2:$E$51,MATCH(AM$1,'Station centroid'!$B$2:$B$51,0))-INDEX('Zone centroid'!$D$2:$D$169,MATCH($A70,'Zone centroid'!$C$2:$C$169,0)))^2+(INDEX('Station centroid'!$F$2:$F$51,MATCH(AM$1,'Station centroid'!$B$2:$B$51,0))-INDEX('Zone centroid'!$E$2:$E$169,MATCH($A70,'Zone centroid'!$C$2:$C$169,0)))^2)</f>
        <v>84032.460510805628</v>
      </c>
      <c r="AN70">
        <f>SQRT((INDEX('Station centroid'!$E$2:$E$51,MATCH(AN$1,'Station centroid'!$B$2:$B$51,0))-INDEX('Zone centroid'!$D$2:$D$169,MATCH($A70,'Zone centroid'!$C$2:$C$169,0)))^2+(INDEX('Station centroid'!$F$2:$F$51,MATCH(AN$1,'Station centroid'!$B$2:$B$51,0))-INDEX('Zone centroid'!$E$2:$E$169,MATCH($A70,'Zone centroid'!$C$2:$C$169,0)))^2)</f>
        <v>60499.679657654357</v>
      </c>
      <c r="AO70">
        <f>SQRT((INDEX('Station centroid'!$E$2:$E$51,MATCH(AO$1,'Station centroid'!$B$2:$B$51,0))-INDEX('Zone centroid'!$D$2:$D$169,MATCH($A70,'Zone centroid'!$C$2:$C$169,0)))^2+(INDEX('Station centroid'!$F$2:$F$51,MATCH(AO$1,'Station centroid'!$B$2:$B$51,0))-INDEX('Zone centroid'!$E$2:$E$169,MATCH($A70,'Zone centroid'!$C$2:$C$169,0)))^2)</f>
        <v>60360.057793519394</v>
      </c>
      <c r="AP70">
        <f>SQRT((INDEX('Station centroid'!$E$2:$E$51,MATCH(AP$1,'Station centroid'!$B$2:$B$51,0))-INDEX('Zone centroid'!$D$2:$D$169,MATCH($A70,'Zone centroid'!$C$2:$C$169,0)))^2+(INDEX('Station centroid'!$F$2:$F$51,MATCH(AP$1,'Station centroid'!$B$2:$B$51,0))-INDEX('Zone centroid'!$E$2:$E$169,MATCH($A70,'Zone centroid'!$C$2:$C$169,0)))^2)</f>
        <v>59020.903109512816</v>
      </c>
      <c r="AQ70">
        <f>SQRT((INDEX('Station centroid'!$E$2:$E$51,MATCH(AQ$1,'Station centroid'!$B$2:$B$51,0))-INDEX('Zone centroid'!$D$2:$D$169,MATCH($A70,'Zone centroid'!$C$2:$C$169,0)))^2+(INDEX('Station centroid'!$F$2:$F$51,MATCH(AQ$1,'Station centroid'!$B$2:$B$51,0))-INDEX('Zone centroid'!$E$2:$E$169,MATCH($A70,'Zone centroid'!$C$2:$C$169,0)))^2)</f>
        <v>79338.718902211913</v>
      </c>
      <c r="AR70">
        <f>SQRT((INDEX('Station centroid'!$E$2:$E$51,MATCH(AR$1,'Station centroid'!$B$2:$B$51,0))-INDEX('Zone centroid'!$D$2:$D$169,MATCH($A70,'Zone centroid'!$C$2:$C$169,0)))^2+(INDEX('Station centroid'!$F$2:$F$51,MATCH(AR$1,'Station centroid'!$B$2:$B$51,0))-INDEX('Zone centroid'!$E$2:$E$169,MATCH($A70,'Zone centroid'!$C$2:$C$169,0)))^2)</f>
        <v>57906.554440080428</v>
      </c>
      <c r="AS70">
        <f>SQRT((INDEX('Station centroid'!$E$2:$E$51,MATCH(AS$1,'Station centroid'!$B$2:$B$51,0))-INDEX('Zone centroid'!$D$2:$D$169,MATCH($A70,'Zone centroid'!$C$2:$C$169,0)))^2+(INDEX('Station centroid'!$F$2:$F$51,MATCH(AS$1,'Station centroid'!$B$2:$B$51,0))-INDEX('Zone centroid'!$E$2:$E$169,MATCH($A70,'Zone centroid'!$C$2:$C$169,0)))^2)</f>
        <v>146950.17494599623</v>
      </c>
      <c r="AT70">
        <f>SQRT((INDEX('Station centroid'!$E$2:$E$51,MATCH(AT$1,'Station centroid'!$B$2:$B$51,0))-INDEX('Zone centroid'!$D$2:$D$169,MATCH($A70,'Zone centroid'!$C$2:$C$169,0)))^2+(INDEX('Station centroid'!$F$2:$F$51,MATCH(AT$1,'Station centroid'!$B$2:$B$51,0))-INDEX('Zone centroid'!$E$2:$E$169,MATCH($A70,'Zone centroid'!$C$2:$C$169,0)))^2)</f>
        <v>127013.93727344295</v>
      </c>
      <c r="AU70">
        <f>SQRT((INDEX('Station centroid'!$E$2:$E$51,MATCH(AU$1,'Station centroid'!$B$2:$B$51,0))-INDEX('Zone centroid'!$D$2:$D$169,MATCH($A70,'Zone centroid'!$C$2:$C$169,0)))^2+(INDEX('Station centroid'!$F$2:$F$51,MATCH(AU$1,'Station centroid'!$B$2:$B$51,0))-INDEX('Zone centroid'!$E$2:$E$169,MATCH($A70,'Zone centroid'!$C$2:$C$169,0)))^2)</f>
        <v>23041.453249187649</v>
      </c>
      <c r="AV70">
        <f>SQRT((INDEX('Station centroid'!$E$2:$E$51,MATCH(AV$1,'Station centroid'!$B$2:$B$51,0))-INDEX('Zone centroid'!$D$2:$D$169,MATCH($A70,'Zone centroid'!$C$2:$C$169,0)))^2+(INDEX('Station centroid'!$F$2:$F$51,MATCH(AV$1,'Station centroid'!$B$2:$B$51,0))-INDEX('Zone centroid'!$E$2:$E$169,MATCH($A70,'Zone centroid'!$C$2:$C$169,0)))^2)</f>
        <v>31930.460047954195</v>
      </c>
      <c r="AW70">
        <f>SQRT((INDEX('Station centroid'!$E$2:$E$51,MATCH(AW$1,'Station centroid'!$B$2:$B$51,0))-INDEX('Zone centroid'!$D$2:$D$169,MATCH($A70,'Zone centroid'!$C$2:$C$169,0)))^2+(INDEX('Station centroid'!$F$2:$F$51,MATCH(AW$1,'Station centroid'!$B$2:$B$51,0))-INDEX('Zone centroid'!$E$2:$E$169,MATCH($A70,'Zone centroid'!$C$2:$C$169,0)))^2)</f>
        <v>39638.547564354551</v>
      </c>
      <c r="AX70">
        <f>SQRT((INDEX('Station centroid'!$E$2:$E$51,MATCH(AX$1,'Station centroid'!$B$2:$B$51,0))-INDEX('Zone centroid'!$D$2:$D$169,MATCH($A70,'Zone centroid'!$C$2:$C$169,0)))^2+(INDEX('Station centroid'!$F$2:$F$51,MATCH(AX$1,'Station centroid'!$B$2:$B$51,0))-INDEX('Zone centroid'!$E$2:$E$169,MATCH($A70,'Zone centroid'!$C$2:$C$169,0)))^2)</f>
        <v>55701.647478017228</v>
      </c>
      <c r="AY70">
        <f>SQRT((INDEX('Station centroid'!$E$2:$E$51,MATCH(AY$1,'Station centroid'!$B$2:$B$51,0))-INDEX('Zone centroid'!$D$2:$D$169,MATCH($A70,'Zone centroid'!$C$2:$C$169,0)))^2+(INDEX('Station centroid'!$F$2:$F$51,MATCH(AY$1,'Station centroid'!$B$2:$B$51,0))-INDEX('Zone centroid'!$E$2:$E$169,MATCH($A70,'Zone centroid'!$C$2:$C$169,0)))^2)</f>
        <v>664804.79114549106</v>
      </c>
    </row>
    <row r="71" spans="1:51" x14ac:dyDescent="0.3">
      <c r="A71">
        <v>5012</v>
      </c>
      <c r="B71">
        <f>SQRT((INDEX('Station centroid'!$E$2:$E$51,MATCH(B$1,'Station centroid'!$B$2:$B$51,0))-INDEX('Zone centroid'!$D$2:$D$169,MATCH($A71,'Zone centroid'!$C$2:$C$169,0)))^2+(INDEX('Station centroid'!$F$2:$F$51,MATCH(B$1,'Station centroid'!$B$2:$B$51,0))-INDEX('Zone centroid'!$E$2:$E$169,MATCH($A71,'Zone centroid'!$C$2:$C$169,0)))^2)</f>
        <v>70583.87169879883</v>
      </c>
      <c r="C71">
        <f>SQRT((INDEX('Station centroid'!$E$2:$E$51,MATCH(C$1,'Station centroid'!$B$2:$B$51,0))-INDEX('Zone centroid'!$D$2:$D$169,MATCH($A71,'Zone centroid'!$C$2:$C$169,0)))^2+(INDEX('Station centroid'!$F$2:$F$51,MATCH(C$1,'Station centroid'!$B$2:$B$51,0))-INDEX('Zone centroid'!$E$2:$E$169,MATCH($A71,'Zone centroid'!$C$2:$C$169,0)))^2)</f>
        <v>100421.41281616784</v>
      </c>
      <c r="D71">
        <f>SQRT((INDEX('Station centroid'!$E$2:$E$51,MATCH(D$1,'Station centroid'!$B$2:$B$51,0))-INDEX('Zone centroid'!$D$2:$D$169,MATCH($A71,'Zone centroid'!$C$2:$C$169,0)))^2+(INDEX('Station centroid'!$F$2:$F$51,MATCH(D$1,'Station centroid'!$B$2:$B$51,0))-INDEX('Zone centroid'!$E$2:$E$169,MATCH($A71,'Zone centroid'!$C$2:$C$169,0)))^2)</f>
        <v>143761.2575806239</v>
      </c>
      <c r="E71">
        <f>SQRT((INDEX('Station centroid'!$E$2:$E$51,MATCH(E$1,'Station centroid'!$B$2:$B$51,0))-INDEX('Zone centroid'!$D$2:$D$169,MATCH($A71,'Zone centroid'!$C$2:$C$169,0)))^2+(INDEX('Station centroid'!$F$2:$F$51,MATCH(E$1,'Station centroid'!$B$2:$B$51,0))-INDEX('Zone centroid'!$E$2:$E$169,MATCH($A71,'Zone centroid'!$C$2:$C$169,0)))^2)</f>
        <v>79451.269754859168</v>
      </c>
      <c r="F71">
        <f>SQRT((INDEX('Station centroid'!$E$2:$E$51,MATCH(F$1,'Station centroid'!$B$2:$B$51,0))-INDEX('Zone centroid'!$D$2:$D$169,MATCH($A71,'Zone centroid'!$C$2:$C$169,0)))^2+(INDEX('Station centroid'!$F$2:$F$51,MATCH(F$1,'Station centroid'!$B$2:$B$51,0))-INDEX('Zone centroid'!$E$2:$E$169,MATCH($A71,'Zone centroid'!$C$2:$C$169,0)))^2)</f>
        <v>72652.161424444945</v>
      </c>
      <c r="G71">
        <f>SQRT((INDEX('Station centroid'!$E$2:$E$51,MATCH(G$1,'Station centroid'!$B$2:$B$51,0))-INDEX('Zone centroid'!$D$2:$D$169,MATCH($A71,'Zone centroid'!$C$2:$C$169,0)))^2+(INDEX('Station centroid'!$F$2:$F$51,MATCH(G$1,'Station centroid'!$B$2:$B$51,0))-INDEX('Zone centroid'!$E$2:$E$169,MATCH($A71,'Zone centroid'!$C$2:$C$169,0)))^2)</f>
        <v>642624.94398677058</v>
      </c>
      <c r="H71">
        <f>SQRT((INDEX('Station centroid'!$E$2:$E$51,MATCH(H$1,'Station centroid'!$B$2:$B$51,0))-INDEX('Zone centroid'!$D$2:$D$169,MATCH($A71,'Zone centroid'!$C$2:$C$169,0)))^2+(INDEX('Station centroid'!$F$2:$F$51,MATCH(H$1,'Station centroid'!$B$2:$B$51,0))-INDEX('Zone centroid'!$E$2:$E$169,MATCH($A71,'Zone centroid'!$C$2:$C$169,0)))^2)</f>
        <v>44451.733504163829</v>
      </c>
      <c r="I71">
        <f>SQRT((INDEX('Station centroid'!$E$2:$E$51,MATCH(I$1,'Station centroid'!$B$2:$B$51,0))-INDEX('Zone centroid'!$D$2:$D$169,MATCH($A71,'Zone centroid'!$C$2:$C$169,0)))^2+(INDEX('Station centroid'!$F$2:$F$51,MATCH(I$1,'Station centroid'!$B$2:$B$51,0))-INDEX('Zone centroid'!$E$2:$E$169,MATCH($A71,'Zone centroid'!$C$2:$C$169,0)))^2)</f>
        <v>51196.102361544064</v>
      </c>
      <c r="J71">
        <f>SQRT((INDEX('Station centroid'!$E$2:$E$51,MATCH(J$1,'Station centroid'!$B$2:$B$51,0))-INDEX('Zone centroid'!$D$2:$D$169,MATCH($A71,'Zone centroid'!$C$2:$C$169,0)))^2+(INDEX('Station centroid'!$F$2:$F$51,MATCH(J$1,'Station centroid'!$B$2:$B$51,0))-INDEX('Zone centroid'!$E$2:$E$169,MATCH($A71,'Zone centroid'!$C$2:$C$169,0)))^2)</f>
        <v>642624.94398677058</v>
      </c>
      <c r="K71">
        <f>SQRT((INDEX('Station centroid'!$E$2:$E$51,MATCH(K$1,'Station centroid'!$B$2:$B$51,0))-INDEX('Zone centroid'!$D$2:$D$169,MATCH($A71,'Zone centroid'!$C$2:$C$169,0)))^2+(INDEX('Station centroid'!$F$2:$F$51,MATCH(K$1,'Station centroid'!$B$2:$B$51,0))-INDEX('Zone centroid'!$E$2:$E$169,MATCH($A71,'Zone centroid'!$C$2:$C$169,0)))^2)</f>
        <v>98203.345268700999</v>
      </c>
      <c r="L71">
        <f>SQRT((INDEX('Station centroid'!$E$2:$E$51,MATCH(L$1,'Station centroid'!$B$2:$B$51,0))-INDEX('Zone centroid'!$D$2:$D$169,MATCH($A71,'Zone centroid'!$C$2:$C$169,0)))^2+(INDEX('Station centroid'!$F$2:$F$51,MATCH(L$1,'Station centroid'!$B$2:$B$51,0))-INDEX('Zone centroid'!$E$2:$E$169,MATCH($A71,'Zone centroid'!$C$2:$C$169,0)))^2)</f>
        <v>57791.642034000019</v>
      </c>
      <c r="M71">
        <f>SQRT((INDEX('Station centroid'!$E$2:$E$51,MATCH(M$1,'Station centroid'!$B$2:$B$51,0))-INDEX('Zone centroid'!$D$2:$D$169,MATCH($A71,'Zone centroid'!$C$2:$C$169,0)))^2+(INDEX('Station centroid'!$F$2:$F$51,MATCH(M$1,'Station centroid'!$B$2:$B$51,0))-INDEX('Zone centroid'!$E$2:$E$169,MATCH($A71,'Zone centroid'!$C$2:$C$169,0)))^2)</f>
        <v>60850.489911994977</v>
      </c>
      <c r="N71">
        <f>SQRT((INDEX('Station centroid'!$E$2:$E$51,MATCH(N$1,'Station centroid'!$B$2:$B$51,0))-INDEX('Zone centroid'!$D$2:$D$169,MATCH($A71,'Zone centroid'!$C$2:$C$169,0)))^2+(INDEX('Station centroid'!$F$2:$F$51,MATCH(N$1,'Station centroid'!$B$2:$B$51,0))-INDEX('Zone centroid'!$E$2:$E$169,MATCH($A71,'Zone centroid'!$C$2:$C$169,0)))^2)</f>
        <v>77975.658628010337</v>
      </c>
      <c r="O71">
        <f>SQRT((INDEX('Station centroid'!$E$2:$E$51,MATCH(O$1,'Station centroid'!$B$2:$B$51,0))-INDEX('Zone centroid'!$D$2:$D$169,MATCH($A71,'Zone centroid'!$C$2:$C$169,0)))^2+(INDEX('Station centroid'!$F$2:$F$51,MATCH(O$1,'Station centroid'!$B$2:$B$51,0))-INDEX('Zone centroid'!$E$2:$E$169,MATCH($A71,'Zone centroid'!$C$2:$C$169,0)))^2)</f>
        <v>102082.44027634234</v>
      </c>
      <c r="P71">
        <f>SQRT((INDEX('Station centroid'!$E$2:$E$51,MATCH(P$1,'Station centroid'!$B$2:$B$51,0))-INDEX('Zone centroid'!$D$2:$D$169,MATCH($A71,'Zone centroid'!$C$2:$C$169,0)))^2+(INDEX('Station centroid'!$F$2:$F$51,MATCH(P$1,'Station centroid'!$B$2:$B$51,0))-INDEX('Zone centroid'!$E$2:$E$169,MATCH($A71,'Zone centroid'!$C$2:$C$169,0)))^2)</f>
        <v>104388.59742540945</v>
      </c>
      <c r="Q71">
        <f>SQRT((INDEX('Station centroid'!$E$2:$E$51,MATCH(Q$1,'Station centroid'!$B$2:$B$51,0))-INDEX('Zone centroid'!$D$2:$D$169,MATCH($A71,'Zone centroid'!$C$2:$C$169,0)))^2+(INDEX('Station centroid'!$F$2:$F$51,MATCH(Q$1,'Station centroid'!$B$2:$B$51,0))-INDEX('Zone centroid'!$E$2:$E$169,MATCH($A71,'Zone centroid'!$C$2:$C$169,0)))^2)</f>
        <v>88947.315671269738</v>
      </c>
      <c r="R71">
        <f>SQRT((INDEX('Station centroid'!$E$2:$E$51,MATCH(R$1,'Station centroid'!$B$2:$B$51,0))-INDEX('Zone centroid'!$D$2:$D$169,MATCH($A71,'Zone centroid'!$C$2:$C$169,0)))^2+(INDEX('Station centroid'!$F$2:$F$51,MATCH(R$1,'Station centroid'!$B$2:$B$51,0))-INDEX('Zone centroid'!$E$2:$E$169,MATCH($A71,'Zone centroid'!$C$2:$C$169,0)))^2)</f>
        <v>85972.028118313552</v>
      </c>
      <c r="S71">
        <f>SQRT((INDEX('Station centroid'!$E$2:$E$51,MATCH(S$1,'Station centroid'!$B$2:$B$51,0))-INDEX('Zone centroid'!$D$2:$D$169,MATCH($A71,'Zone centroid'!$C$2:$C$169,0)))^2+(INDEX('Station centroid'!$F$2:$F$51,MATCH(S$1,'Station centroid'!$B$2:$B$51,0))-INDEX('Zone centroid'!$E$2:$E$169,MATCH($A71,'Zone centroid'!$C$2:$C$169,0)))^2)</f>
        <v>82710.300791050264</v>
      </c>
      <c r="T71">
        <f>SQRT((INDEX('Station centroid'!$E$2:$E$51,MATCH(T$1,'Station centroid'!$B$2:$B$51,0))-INDEX('Zone centroid'!$D$2:$D$169,MATCH($A71,'Zone centroid'!$C$2:$C$169,0)))^2+(INDEX('Station centroid'!$F$2:$F$51,MATCH(T$1,'Station centroid'!$B$2:$B$51,0))-INDEX('Zone centroid'!$E$2:$E$169,MATCH($A71,'Zone centroid'!$C$2:$C$169,0)))^2)</f>
        <v>75406.935727926219</v>
      </c>
      <c r="U71">
        <f>SQRT((INDEX('Station centroid'!$E$2:$E$51,MATCH(U$1,'Station centroid'!$B$2:$B$51,0))-INDEX('Zone centroid'!$D$2:$D$169,MATCH($A71,'Zone centroid'!$C$2:$C$169,0)))^2+(INDEX('Station centroid'!$F$2:$F$51,MATCH(U$1,'Station centroid'!$B$2:$B$51,0))-INDEX('Zone centroid'!$E$2:$E$169,MATCH($A71,'Zone centroid'!$C$2:$C$169,0)))^2)</f>
        <v>73347.406641314825</v>
      </c>
      <c r="V71">
        <f>SQRT((INDEX('Station centroid'!$E$2:$E$51,MATCH(V$1,'Station centroid'!$B$2:$B$51,0))-INDEX('Zone centroid'!$D$2:$D$169,MATCH($A71,'Zone centroid'!$C$2:$C$169,0)))^2+(INDEX('Station centroid'!$F$2:$F$51,MATCH(V$1,'Station centroid'!$B$2:$B$51,0))-INDEX('Zone centroid'!$E$2:$E$169,MATCH($A71,'Zone centroid'!$C$2:$C$169,0)))^2)</f>
        <v>68753.914885636186</v>
      </c>
      <c r="W71">
        <f>SQRT((INDEX('Station centroid'!$E$2:$E$51,MATCH(W$1,'Station centroid'!$B$2:$B$51,0))-INDEX('Zone centroid'!$D$2:$D$169,MATCH($A71,'Zone centroid'!$C$2:$C$169,0)))^2+(INDEX('Station centroid'!$F$2:$F$51,MATCH(W$1,'Station centroid'!$B$2:$B$51,0))-INDEX('Zone centroid'!$E$2:$E$169,MATCH($A71,'Zone centroid'!$C$2:$C$169,0)))^2)</f>
        <v>85498.484265628998</v>
      </c>
      <c r="X71">
        <f>SQRT((INDEX('Station centroid'!$E$2:$E$51,MATCH(X$1,'Station centroid'!$B$2:$B$51,0))-INDEX('Zone centroid'!$D$2:$D$169,MATCH($A71,'Zone centroid'!$C$2:$C$169,0)))^2+(INDEX('Station centroid'!$F$2:$F$51,MATCH(X$1,'Station centroid'!$B$2:$B$51,0))-INDEX('Zone centroid'!$E$2:$E$169,MATCH($A71,'Zone centroid'!$C$2:$C$169,0)))^2)</f>
        <v>65860.485473480177</v>
      </c>
      <c r="Y71">
        <f>SQRT((INDEX('Station centroid'!$E$2:$E$51,MATCH(Y$1,'Station centroid'!$B$2:$B$51,0))-INDEX('Zone centroid'!$D$2:$D$169,MATCH($A71,'Zone centroid'!$C$2:$C$169,0)))^2+(INDEX('Station centroid'!$F$2:$F$51,MATCH(Y$1,'Station centroid'!$B$2:$B$51,0))-INDEX('Zone centroid'!$E$2:$E$169,MATCH($A71,'Zone centroid'!$C$2:$C$169,0)))^2)</f>
        <v>63744.221964425982</v>
      </c>
      <c r="Z71">
        <f>SQRT((INDEX('Station centroid'!$E$2:$E$51,MATCH(Z$1,'Station centroid'!$B$2:$B$51,0))-INDEX('Zone centroid'!$D$2:$D$169,MATCH($A71,'Zone centroid'!$C$2:$C$169,0)))^2+(INDEX('Station centroid'!$F$2:$F$51,MATCH(Z$1,'Station centroid'!$B$2:$B$51,0))-INDEX('Zone centroid'!$E$2:$E$169,MATCH($A71,'Zone centroid'!$C$2:$C$169,0)))^2)</f>
        <v>43449.226105997535</v>
      </c>
      <c r="AA71">
        <f>SQRT((INDEX('Station centroid'!$E$2:$E$51,MATCH(AA$1,'Station centroid'!$B$2:$B$51,0))-INDEX('Zone centroid'!$D$2:$D$169,MATCH($A71,'Zone centroid'!$C$2:$C$169,0)))^2+(INDEX('Station centroid'!$F$2:$F$51,MATCH(AA$1,'Station centroid'!$B$2:$B$51,0))-INDEX('Zone centroid'!$E$2:$E$169,MATCH($A71,'Zone centroid'!$C$2:$C$169,0)))^2)</f>
        <v>67198.04290643589</v>
      </c>
      <c r="AB71">
        <f>SQRT((INDEX('Station centroid'!$E$2:$E$51,MATCH(AB$1,'Station centroid'!$B$2:$B$51,0))-INDEX('Zone centroid'!$D$2:$D$169,MATCH($A71,'Zone centroid'!$C$2:$C$169,0)))^2+(INDEX('Station centroid'!$F$2:$F$51,MATCH(AB$1,'Station centroid'!$B$2:$B$51,0))-INDEX('Zone centroid'!$E$2:$E$169,MATCH($A71,'Zone centroid'!$C$2:$C$169,0)))^2)</f>
        <v>642624.94398677058</v>
      </c>
      <c r="AC71">
        <f>SQRT((INDEX('Station centroid'!$E$2:$E$51,MATCH(AC$1,'Station centroid'!$B$2:$B$51,0))-INDEX('Zone centroid'!$D$2:$D$169,MATCH($A71,'Zone centroid'!$C$2:$C$169,0)))^2+(INDEX('Station centroid'!$F$2:$F$51,MATCH(AC$1,'Station centroid'!$B$2:$B$51,0))-INDEX('Zone centroid'!$E$2:$E$169,MATCH($A71,'Zone centroid'!$C$2:$C$169,0)))^2)</f>
        <v>44137.833234367077</v>
      </c>
      <c r="AD71">
        <f>SQRT((INDEX('Station centroid'!$E$2:$E$51,MATCH(AD$1,'Station centroid'!$B$2:$B$51,0))-INDEX('Zone centroid'!$D$2:$D$169,MATCH($A71,'Zone centroid'!$C$2:$C$169,0)))^2+(INDEX('Station centroid'!$F$2:$F$51,MATCH(AD$1,'Station centroid'!$B$2:$B$51,0))-INDEX('Zone centroid'!$E$2:$E$169,MATCH($A71,'Zone centroid'!$C$2:$C$169,0)))^2)</f>
        <v>140464.95335179695</v>
      </c>
      <c r="AE71">
        <f>SQRT((INDEX('Station centroid'!$E$2:$E$51,MATCH(AE$1,'Station centroid'!$B$2:$B$51,0))-INDEX('Zone centroid'!$D$2:$D$169,MATCH($A71,'Zone centroid'!$C$2:$C$169,0)))^2+(INDEX('Station centroid'!$F$2:$F$51,MATCH(AE$1,'Station centroid'!$B$2:$B$51,0))-INDEX('Zone centroid'!$E$2:$E$169,MATCH($A71,'Zone centroid'!$C$2:$C$169,0)))^2)</f>
        <v>96803.557935622419</v>
      </c>
      <c r="AF71">
        <f>SQRT((INDEX('Station centroid'!$E$2:$E$51,MATCH(AF$1,'Station centroid'!$B$2:$B$51,0))-INDEX('Zone centroid'!$D$2:$D$169,MATCH($A71,'Zone centroid'!$C$2:$C$169,0)))^2+(INDEX('Station centroid'!$F$2:$F$51,MATCH(AF$1,'Station centroid'!$B$2:$B$51,0))-INDEX('Zone centroid'!$E$2:$E$169,MATCH($A71,'Zone centroid'!$C$2:$C$169,0)))^2)</f>
        <v>94237.506819901057</v>
      </c>
      <c r="AG71">
        <f>SQRT((INDEX('Station centroid'!$E$2:$E$51,MATCH(AG$1,'Station centroid'!$B$2:$B$51,0))-INDEX('Zone centroid'!$D$2:$D$169,MATCH($A71,'Zone centroid'!$C$2:$C$169,0)))^2+(INDEX('Station centroid'!$F$2:$F$51,MATCH(AG$1,'Station centroid'!$B$2:$B$51,0))-INDEX('Zone centroid'!$E$2:$E$169,MATCH($A71,'Zone centroid'!$C$2:$C$169,0)))^2)</f>
        <v>68977.215720002059</v>
      </c>
      <c r="AH71">
        <f>SQRT((INDEX('Station centroid'!$E$2:$E$51,MATCH(AH$1,'Station centroid'!$B$2:$B$51,0))-INDEX('Zone centroid'!$D$2:$D$169,MATCH($A71,'Zone centroid'!$C$2:$C$169,0)))^2+(INDEX('Station centroid'!$F$2:$F$51,MATCH(AH$1,'Station centroid'!$B$2:$B$51,0))-INDEX('Zone centroid'!$E$2:$E$169,MATCH($A71,'Zone centroid'!$C$2:$C$169,0)))^2)</f>
        <v>117793.62805316763</v>
      </c>
      <c r="AI71">
        <f>SQRT((INDEX('Station centroid'!$E$2:$E$51,MATCH(AI$1,'Station centroid'!$B$2:$B$51,0))-INDEX('Zone centroid'!$D$2:$D$169,MATCH($A71,'Zone centroid'!$C$2:$C$169,0)))^2+(INDEX('Station centroid'!$F$2:$F$51,MATCH(AI$1,'Station centroid'!$B$2:$B$51,0))-INDEX('Zone centroid'!$E$2:$E$169,MATCH($A71,'Zone centroid'!$C$2:$C$169,0)))^2)</f>
        <v>74645.533146615635</v>
      </c>
      <c r="AJ71">
        <f>SQRT((INDEX('Station centroid'!$E$2:$E$51,MATCH(AJ$1,'Station centroid'!$B$2:$B$51,0))-INDEX('Zone centroid'!$D$2:$D$169,MATCH($A71,'Zone centroid'!$C$2:$C$169,0)))^2+(INDEX('Station centroid'!$F$2:$F$51,MATCH(AJ$1,'Station centroid'!$B$2:$B$51,0))-INDEX('Zone centroid'!$E$2:$E$169,MATCH($A71,'Zone centroid'!$C$2:$C$169,0)))^2)</f>
        <v>71377.841295517588</v>
      </c>
      <c r="AK71">
        <f>SQRT((INDEX('Station centroid'!$E$2:$E$51,MATCH(AK$1,'Station centroid'!$B$2:$B$51,0))-INDEX('Zone centroid'!$D$2:$D$169,MATCH($A71,'Zone centroid'!$C$2:$C$169,0)))^2+(INDEX('Station centroid'!$F$2:$F$51,MATCH(AK$1,'Station centroid'!$B$2:$B$51,0))-INDEX('Zone centroid'!$E$2:$E$169,MATCH($A71,'Zone centroid'!$C$2:$C$169,0)))^2)</f>
        <v>74958.429650206759</v>
      </c>
      <c r="AL71">
        <f>SQRT((INDEX('Station centroid'!$E$2:$E$51,MATCH(AL$1,'Station centroid'!$B$2:$B$51,0))-INDEX('Zone centroid'!$D$2:$D$169,MATCH($A71,'Zone centroid'!$C$2:$C$169,0)))^2+(INDEX('Station centroid'!$F$2:$F$51,MATCH(AL$1,'Station centroid'!$B$2:$B$51,0))-INDEX('Zone centroid'!$E$2:$E$169,MATCH($A71,'Zone centroid'!$C$2:$C$169,0)))^2)</f>
        <v>29151.177136204973</v>
      </c>
      <c r="AM71">
        <f>SQRT((INDEX('Station centroid'!$E$2:$E$51,MATCH(AM$1,'Station centroid'!$B$2:$B$51,0))-INDEX('Zone centroid'!$D$2:$D$169,MATCH($A71,'Zone centroid'!$C$2:$C$169,0)))^2+(INDEX('Station centroid'!$F$2:$F$51,MATCH(AM$1,'Station centroid'!$B$2:$B$51,0))-INDEX('Zone centroid'!$E$2:$E$169,MATCH($A71,'Zone centroid'!$C$2:$C$169,0)))^2)</f>
        <v>92861.329751948462</v>
      </c>
      <c r="AN71">
        <f>SQRT((INDEX('Station centroid'!$E$2:$E$51,MATCH(AN$1,'Station centroid'!$B$2:$B$51,0))-INDEX('Zone centroid'!$D$2:$D$169,MATCH($A71,'Zone centroid'!$C$2:$C$169,0)))^2+(INDEX('Station centroid'!$F$2:$F$51,MATCH(AN$1,'Station centroid'!$B$2:$B$51,0))-INDEX('Zone centroid'!$E$2:$E$169,MATCH($A71,'Zone centroid'!$C$2:$C$169,0)))^2)</f>
        <v>57694.076372178766</v>
      </c>
      <c r="AO71">
        <f>SQRT((INDEX('Station centroid'!$E$2:$E$51,MATCH(AO$1,'Station centroid'!$B$2:$B$51,0))-INDEX('Zone centroid'!$D$2:$D$169,MATCH($A71,'Zone centroid'!$C$2:$C$169,0)))^2+(INDEX('Station centroid'!$F$2:$F$51,MATCH(AO$1,'Station centroid'!$B$2:$B$51,0))-INDEX('Zone centroid'!$E$2:$E$169,MATCH($A71,'Zone centroid'!$C$2:$C$169,0)))^2)</f>
        <v>55824.782766052958</v>
      </c>
      <c r="AP71">
        <f>SQRT((INDEX('Station centroid'!$E$2:$E$51,MATCH(AP$1,'Station centroid'!$B$2:$B$51,0))-INDEX('Zone centroid'!$D$2:$D$169,MATCH($A71,'Zone centroid'!$C$2:$C$169,0)))^2+(INDEX('Station centroid'!$F$2:$F$51,MATCH(AP$1,'Station centroid'!$B$2:$B$51,0))-INDEX('Zone centroid'!$E$2:$E$169,MATCH($A71,'Zone centroid'!$C$2:$C$169,0)))^2)</f>
        <v>60431.810635314396</v>
      </c>
      <c r="AQ71">
        <f>SQRT((INDEX('Station centroid'!$E$2:$E$51,MATCH(AQ$1,'Station centroid'!$B$2:$B$51,0))-INDEX('Zone centroid'!$D$2:$D$169,MATCH($A71,'Zone centroid'!$C$2:$C$169,0)))^2+(INDEX('Station centroid'!$F$2:$F$51,MATCH(AQ$1,'Station centroid'!$B$2:$B$51,0))-INDEX('Zone centroid'!$E$2:$E$169,MATCH($A71,'Zone centroid'!$C$2:$C$169,0)))^2)</f>
        <v>59095.228786461259</v>
      </c>
      <c r="AR71">
        <f>SQRT((INDEX('Station centroid'!$E$2:$E$51,MATCH(AR$1,'Station centroid'!$B$2:$B$51,0))-INDEX('Zone centroid'!$D$2:$D$169,MATCH($A71,'Zone centroid'!$C$2:$C$169,0)))^2+(INDEX('Station centroid'!$F$2:$F$51,MATCH(AR$1,'Station centroid'!$B$2:$B$51,0))-INDEX('Zone centroid'!$E$2:$E$169,MATCH($A71,'Zone centroid'!$C$2:$C$169,0)))^2)</f>
        <v>40776.797924334365</v>
      </c>
      <c r="AS71">
        <f>SQRT((INDEX('Station centroid'!$E$2:$E$51,MATCH(AS$1,'Station centroid'!$B$2:$B$51,0))-INDEX('Zone centroid'!$D$2:$D$169,MATCH($A71,'Zone centroid'!$C$2:$C$169,0)))^2+(INDEX('Station centroid'!$F$2:$F$51,MATCH(AS$1,'Station centroid'!$B$2:$B$51,0))-INDEX('Zone centroid'!$E$2:$E$169,MATCH($A71,'Zone centroid'!$C$2:$C$169,0)))^2)</f>
        <v>129002.36650100224</v>
      </c>
      <c r="AT71">
        <f>SQRT((INDEX('Station centroid'!$E$2:$E$51,MATCH(AT$1,'Station centroid'!$B$2:$B$51,0))-INDEX('Zone centroid'!$D$2:$D$169,MATCH($A71,'Zone centroid'!$C$2:$C$169,0)))^2+(INDEX('Station centroid'!$F$2:$F$51,MATCH(AT$1,'Station centroid'!$B$2:$B$51,0))-INDEX('Zone centroid'!$E$2:$E$169,MATCH($A71,'Zone centroid'!$C$2:$C$169,0)))^2)</f>
        <v>111941.32753358832</v>
      </c>
      <c r="AU71">
        <f>SQRT((INDEX('Station centroid'!$E$2:$E$51,MATCH(AU$1,'Station centroid'!$B$2:$B$51,0))-INDEX('Zone centroid'!$D$2:$D$169,MATCH($A71,'Zone centroid'!$C$2:$C$169,0)))^2+(INDEX('Station centroid'!$F$2:$F$51,MATCH(AU$1,'Station centroid'!$B$2:$B$51,0))-INDEX('Zone centroid'!$E$2:$E$169,MATCH($A71,'Zone centroid'!$C$2:$C$169,0)))^2)</f>
        <v>8195.2653620551082</v>
      </c>
      <c r="AV71">
        <f>SQRT((INDEX('Station centroid'!$E$2:$E$51,MATCH(AV$1,'Station centroid'!$B$2:$B$51,0))-INDEX('Zone centroid'!$D$2:$D$169,MATCH($A71,'Zone centroid'!$C$2:$C$169,0)))^2+(INDEX('Station centroid'!$F$2:$F$51,MATCH(AV$1,'Station centroid'!$B$2:$B$51,0))-INDEX('Zone centroid'!$E$2:$E$169,MATCH($A71,'Zone centroid'!$C$2:$C$169,0)))^2)</f>
        <v>14208.121268978537</v>
      </c>
      <c r="AW71">
        <f>SQRT((INDEX('Station centroid'!$E$2:$E$51,MATCH(AW$1,'Station centroid'!$B$2:$B$51,0))-INDEX('Zone centroid'!$D$2:$D$169,MATCH($A71,'Zone centroid'!$C$2:$C$169,0)))^2+(INDEX('Station centroid'!$F$2:$F$51,MATCH(AW$1,'Station centroid'!$B$2:$B$51,0))-INDEX('Zone centroid'!$E$2:$E$169,MATCH($A71,'Zone centroid'!$C$2:$C$169,0)))^2)</f>
        <v>21186.734260182693</v>
      </c>
      <c r="AX71">
        <f>SQRT((INDEX('Station centroid'!$E$2:$E$51,MATCH(AX$1,'Station centroid'!$B$2:$B$51,0))-INDEX('Zone centroid'!$D$2:$D$169,MATCH($A71,'Zone centroid'!$C$2:$C$169,0)))^2+(INDEX('Station centroid'!$F$2:$F$51,MATCH(AX$1,'Station centroid'!$B$2:$B$51,0))-INDEX('Zone centroid'!$E$2:$E$169,MATCH($A71,'Zone centroid'!$C$2:$C$169,0)))^2)</f>
        <v>36459.142114499926</v>
      </c>
      <c r="AY71">
        <f>SQRT((INDEX('Station centroid'!$E$2:$E$51,MATCH(AY$1,'Station centroid'!$B$2:$B$51,0))-INDEX('Zone centroid'!$D$2:$D$169,MATCH($A71,'Zone centroid'!$C$2:$C$169,0)))^2+(INDEX('Station centroid'!$F$2:$F$51,MATCH(AY$1,'Station centroid'!$B$2:$B$51,0))-INDEX('Zone centroid'!$E$2:$E$169,MATCH($A71,'Zone centroid'!$C$2:$C$169,0)))^2)</f>
        <v>642624.94398677058</v>
      </c>
    </row>
    <row r="72" spans="1:51" x14ac:dyDescent="0.3">
      <c r="A72">
        <v>5013</v>
      </c>
      <c r="B72">
        <f>SQRT((INDEX('Station centroid'!$E$2:$E$51,MATCH(B$1,'Station centroid'!$B$2:$B$51,0))-INDEX('Zone centroid'!$D$2:$D$169,MATCH($A72,'Zone centroid'!$C$2:$C$169,0)))^2+(INDEX('Station centroid'!$F$2:$F$51,MATCH(B$1,'Station centroid'!$B$2:$B$51,0))-INDEX('Zone centroid'!$E$2:$E$169,MATCH($A72,'Zone centroid'!$C$2:$C$169,0)))^2)</f>
        <v>58487.985926107045</v>
      </c>
      <c r="C72">
        <f>SQRT((INDEX('Station centroid'!$E$2:$E$51,MATCH(C$1,'Station centroid'!$B$2:$B$51,0))-INDEX('Zone centroid'!$D$2:$D$169,MATCH($A72,'Zone centroid'!$C$2:$C$169,0)))^2+(INDEX('Station centroid'!$F$2:$F$51,MATCH(C$1,'Station centroid'!$B$2:$B$51,0))-INDEX('Zone centroid'!$E$2:$E$169,MATCH($A72,'Zone centroid'!$C$2:$C$169,0)))^2)</f>
        <v>98121.479864682013</v>
      </c>
      <c r="D72">
        <f>SQRT((INDEX('Station centroid'!$E$2:$E$51,MATCH(D$1,'Station centroid'!$B$2:$B$51,0))-INDEX('Zone centroid'!$D$2:$D$169,MATCH($A72,'Zone centroid'!$C$2:$C$169,0)))^2+(INDEX('Station centroid'!$F$2:$F$51,MATCH(D$1,'Station centroid'!$B$2:$B$51,0))-INDEX('Zone centroid'!$E$2:$E$169,MATCH($A72,'Zone centroid'!$C$2:$C$169,0)))^2)</f>
        <v>153201.69159040801</v>
      </c>
      <c r="E72">
        <f>SQRT((INDEX('Station centroid'!$E$2:$E$51,MATCH(E$1,'Station centroid'!$B$2:$B$51,0))-INDEX('Zone centroid'!$D$2:$D$169,MATCH($A72,'Zone centroid'!$C$2:$C$169,0)))^2+(INDEX('Station centroid'!$F$2:$F$51,MATCH(E$1,'Station centroid'!$B$2:$B$51,0))-INDEX('Zone centroid'!$E$2:$E$169,MATCH($A72,'Zone centroid'!$C$2:$C$169,0)))^2)</f>
        <v>67017.363540498962</v>
      </c>
      <c r="F72">
        <f>SQRT((INDEX('Station centroid'!$E$2:$E$51,MATCH(F$1,'Station centroid'!$B$2:$B$51,0))-INDEX('Zone centroid'!$D$2:$D$169,MATCH($A72,'Zone centroid'!$C$2:$C$169,0)))^2+(INDEX('Station centroid'!$F$2:$F$51,MATCH(F$1,'Station centroid'!$B$2:$B$51,0))-INDEX('Zone centroid'!$E$2:$E$169,MATCH($A72,'Zone centroid'!$C$2:$C$169,0)))^2)</f>
        <v>66557.572067223155</v>
      </c>
      <c r="G72">
        <f>SQRT((INDEX('Station centroid'!$E$2:$E$51,MATCH(G$1,'Station centroid'!$B$2:$B$51,0))-INDEX('Zone centroid'!$D$2:$D$169,MATCH($A72,'Zone centroid'!$C$2:$C$169,0)))^2+(INDEX('Station centroid'!$F$2:$F$51,MATCH(G$1,'Station centroid'!$B$2:$B$51,0))-INDEX('Zone centroid'!$E$2:$E$169,MATCH($A72,'Zone centroid'!$C$2:$C$169,0)))^2)</f>
        <v>658726.78805480502</v>
      </c>
      <c r="H72">
        <f>SQRT((INDEX('Station centroid'!$E$2:$E$51,MATCH(H$1,'Station centroid'!$B$2:$B$51,0))-INDEX('Zone centroid'!$D$2:$D$169,MATCH($A72,'Zone centroid'!$C$2:$C$169,0)))^2+(INDEX('Station centroid'!$F$2:$F$51,MATCH(H$1,'Station centroid'!$B$2:$B$51,0))-INDEX('Zone centroid'!$E$2:$E$169,MATCH($A72,'Zone centroid'!$C$2:$C$169,0)))^2)</f>
        <v>53406.478896901659</v>
      </c>
      <c r="I72">
        <f>SQRT((INDEX('Station centroid'!$E$2:$E$51,MATCH(I$1,'Station centroid'!$B$2:$B$51,0))-INDEX('Zone centroid'!$D$2:$D$169,MATCH($A72,'Zone centroid'!$C$2:$C$169,0)))^2+(INDEX('Station centroid'!$F$2:$F$51,MATCH(I$1,'Station centroid'!$B$2:$B$51,0))-INDEX('Zone centroid'!$E$2:$E$169,MATCH($A72,'Zone centroid'!$C$2:$C$169,0)))^2)</f>
        <v>49839.675821514902</v>
      </c>
      <c r="J72">
        <f>SQRT((INDEX('Station centroid'!$E$2:$E$51,MATCH(J$1,'Station centroid'!$B$2:$B$51,0))-INDEX('Zone centroid'!$D$2:$D$169,MATCH($A72,'Zone centroid'!$C$2:$C$169,0)))^2+(INDEX('Station centroid'!$F$2:$F$51,MATCH(J$1,'Station centroid'!$B$2:$B$51,0))-INDEX('Zone centroid'!$E$2:$E$169,MATCH($A72,'Zone centroid'!$C$2:$C$169,0)))^2)</f>
        <v>658726.78805480502</v>
      </c>
      <c r="K72">
        <f>SQRT((INDEX('Station centroid'!$E$2:$E$51,MATCH(K$1,'Station centroid'!$B$2:$B$51,0))-INDEX('Zone centroid'!$D$2:$D$169,MATCH($A72,'Zone centroid'!$C$2:$C$169,0)))^2+(INDEX('Station centroid'!$F$2:$F$51,MATCH(K$1,'Station centroid'!$B$2:$B$51,0))-INDEX('Zone centroid'!$E$2:$E$169,MATCH($A72,'Zone centroid'!$C$2:$C$169,0)))^2)</f>
        <v>85194.443745374025</v>
      </c>
      <c r="L72">
        <f>SQRT((INDEX('Station centroid'!$E$2:$E$51,MATCH(L$1,'Station centroid'!$B$2:$B$51,0))-INDEX('Zone centroid'!$D$2:$D$169,MATCH($A72,'Zone centroid'!$C$2:$C$169,0)))^2+(INDEX('Station centroid'!$F$2:$F$51,MATCH(L$1,'Station centroid'!$B$2:$B$51,0))-INDEX('Zone centroid'!$E$2:$E$169,MATCH($A72,'Zone centroid'!$C$2:$C$169,0)))^2)</f>
        <v>50117.942272862703</v>
      </c>
      <c r="M72">
        <f>SQRT((INDEX('Station centroid'!$E$2:$E$51,MATCH(M$1,'Station centroid'!$B$2:$B$51,0))-INDEX('Zone centroid'!$D$2:$D$169,MATCH($A72,'Zone centroid'!$C$2:$C$169,0)))^2+(INDEX('Station centroid'!$F$2:$F$51,MATCH(M$1,'Station centroid'!$B$2:$B$51,0))-INDEX('Zone centroid'!$E$2:$E$169,MATCH($A72,'Zone centroid'!$C$2:$C$169,0)))^2)</f>
        <v>51067.840938009133</v>
      </c>
      <c r="N72">
        <f>SQRT((INDEX('Station centroid'!$E$2:$E$51,MATCH(N$1,'Station centroid'!$B$2:$B$51,0))-INDEX('Zone centroid'!$D$2:$D$169,MATCH($A72,'Zone centroid'!$C$2:$C$169,0)))^2+(INDEX('Station centroid'!$F$2:$F$51,MATCH(N$1,'Station centroid'!$B$2:$B$51,0))-INDEX('Zone centroid'!$E$2:$E$169,MATCH($A72,'Zone centroid'!$C$2:$C$169,0)))^2)</f>
        <v>65544.526574474556</v>
      </c>
      <c r="O72">
        <f>SQRT((INDEX('Station centroid'!$E$2:$E$51,MATCH(O$1,'Station centroid'!$B$2:$B$51,0))-INDEX('Zone centroid'!$D$2:$D$169,MATCH($A72,'Zone centroid'!$C$2:$C$169,0)))^2+(INDEX('Station centroid'!$F$2:$F$51,MATCH(O$1,'Station centroid'!$B$2:$B$51,0))-INDEX('Zone centroid'!$E$2:$E$169,MATCH($A72,'Zone centroid'!$C$2:$C$169,0)))^2)</f>
        <v>90677.241822151816</v>
      </c>
      <c r="P72">
        <f>SQRT((INDEX('Station centroid'!$E$2:$E$51,MATCH(P$1,'Station centroid'!$B$2:$B$51,0))-INDEX('Zone centroid'!$D$2:$D$169,MATCH($A72,'Zone centroid'!$C$2:$C$169,0)))^2+(INDEX('Station centroid'!$F$2:$F$51,MATCH(P$1,'Station centroid'!$B$2:$B$51,0))-INDEX('Zone centroid'!$E$2:$E$169,MATCH($A72,'Zone centroid'!$C$2:$C$169,0)))^2)</f>
        <v>92914.646914381592</v>
      </c>
      <c r="Q72">
        <f>SQRT((INDEX('Station centroid'!$E$2:$E$51,MATCH(Q$1,'Station centroid'!$B$2:$B$51,0))-INDEX('Zone centroid'!$D$2:$D$169,MATCH($A72,'Zone centroid'!$C$2:$C$169,0)))^2+(INDEX('Station centroid'!$F$2:$F$51,MATCH(Q$1,'Station centroid'!$B$2:$B$51,0))-INDEX('Zone centroid'!$E$2:$E$169,MATCH($A72,'Zone centroid'!$C$2:$C$169,0)))^2)</f>
        <v>76928.029920988512</v>
      </c>
      <c r="R72">
        <f>SQRT((INDEX('Station centroid'!$E$2:$E$51,MATCH(R$1,'Station centroid'!$B$2:$B$51,0))-INDEX('Zone centroid'!$D$2:$D$169,MATCH($A72,'Zone centroid'!$C$2:$C$169,0)))^2+(INDEX('Station centroid'!$F$2:$F$51,MATCH(R$1,'Station centroid'!$B$2:$B$51,0))-INDEX('Zone centroid'!$E$2:$E$169,MATCH($A72,'Zone centroid'!$C$2:$C$169,0)))^2)</f>
        <v>73049.421210685134</v>
      </c>
      <c r="S72">
        <f>SQRT((INDEX('Station centroid'!$E$2:$E$51,MATCH(S$1,'Station centroid'!$B$2:$B$51,0))-INDEX('Zone centroid'!$D$2:$D$169,MATCH($A72,'Zone centroid'!$C$2:$C$169,0)))^2+(INDEX('Station centroid'!$F$2:$F$51,MATCH(S$1,'Station centroid'!$B$2:$B$51,0))-INDEX('Zone centroid'!$E$2:$E$169,MATCH($A72,'Zone centroid'!$C$2:$C$169,0)))^2)</f>
        <v>70092.382074987341</v>
      </c>
      <c r="T72">
        <f>SQRT((INDEX('Station centroid'!$E$2:$E$51,MATCH(T$1,'Station centroid'!$B$2:$B$51,0))-INDEX('Zone centroid'!$D$2:$D$169,MATCH($A72,'Zone centroid'!$C$2:$C$169,0)))^2+(INDEX('Station centroid'!$F$2:$F$51,MATCH(T$1,'Station centroid'!$B$2:$B$51,0))-INDEX('Zone centroid'!$E$2:$E$169,MATCH($A72,'Zone centroid'!$C$2:$C$169,0)))^2)</f>
        <v>61655.64951856072</v>
      </c>
      <c r="U72">
        <f>SQRT((INDEX('Station centroid'!$E$2:$E$51,MATCH(U$1,'Station centroid'!$B$2:$B$51,0))-INDEX('Zone centroid'!$D$2:$D$169,MATCH($A72,'Zone centroid'!$C$2:$C$169,0)))^2+(INDEX('Station centroid'!$F$2:$F$51,MATCH(U$1,'Station centroid'!$B$2:$B$51,0))-INDEX('Zone centroid'!$E$2:$E$169,MATCH($A72,'Zone centroid'!$C$2:$C$169,0)))^2)</f>
        <v>58372.477642861755</v>
      </c>
      <c r="V72">
        <f>SQRT((INDEX('Station centroid'!$E$2:$E$51,MATCH(V$1,'Station centroid'!$B$2:$B$51,0))-INDEX('Zone centroid'!$D$2:$D$169,MATCH($A72,'Zone centroid'!$C$2:$C$169,0)))^2+(INDEX('Station centroid'!$F$2:$F$51,MATCH(V$1,'Station centroid'!$B$2:$B$51,0))-INDEX('Zone centroid'!$E$2:$E$169,MATCH($A72,'Zone centroid'!$C$2:$C$169,0)))^2)</f>
        <v>52830.174550925956</v>
      </c>
      <c r="W72">
        <f>SQRT((INDEX('Station centroid'!$E$2:$E$51,MATCH(W$1,'Station centroid'!$B$2:$B$51,0))-INDEX('Zone centroid'!$D$2:$D$169,MATCH($A72,'Zone centroid'!$C$2:$C$169,0)))^2+(INDEX('Station centroid'!$F$2:$F$51,MATCH(W$1,'Station centroid'!$B$2:$B$51,0))-INDEX('Zone centroid'!$E$2:$E$169,MATCH($A72,'Zone centroid'!$C$2:$C$169,0)))^2)</f>
        <v>73425.815249951469</v>
      </c>
      <c r="X72">
        <f>SQRT((INDEX('Station centroid'!$E$2:$E$51,MATCH(X$1,'Station centroid'!$B$2:$B$51,0))-INDEX('Zone centroid'!$D$2:$D$169,MATCH($A72,'Zone centroid'!$C$2:$C$169,0)))^2+(INDEX('Station centroid'!$F$2:$F$51,MATCH(X$1,'Station centroid'!$B$2:$B$51,0))-INDEX('Zone centroid'!$E$2:$E$169,MATCH($A72,'Zone centroid'!$C$2:$C$169,0)))^2)</f>
        <v>49879.032315818789</v>
      </c>
      <c r="Y72">
        <f>SQRT((INDEX('Station centroid'!$E$2:$E$51,MATCH(Y$1,'Station centroid'!$B$2:$B$51,0))-INDEX('Zone centroid'!$D$2:$D$169,MATCH($A72,'Zone centroid'!$C$2:$C$169,0)))^2+(INDEX('Station centroid'!$F$2:$F$51,MATCH(Y$1,'Station centroid'!$B$2:$B$51,0))-INDEX('Zone centroid'!$E$2:$E$169,MATCH($A72,'Zone centroid'!$C$2:$C$169,0)))^2)</f>
        <v>47713.106640104728</v>
      </c>
      <c r="Z72">
        <f>SQRT((INDEX('Station centroid'!$E$2:$E$51,MATCH(Z$1,'Station centroid'!$B$2:$B$51,0))-INDEX('Zone centroid'!$D$2:$D$169,MATCH($A72,'Zone centroid'!$C$2:$C$169,0)))^2+(INDEX('Station centroid'!$F$2:$F$51,MATCH(Z$1,'Station centroid'!$B$2:$B$51,0))-INDEX('Zone centroid'!$E$2:$E$169,MATCH($A72,'Zone centroid'!$C$2:$C$169,0)))^2)</f>
        <v>44152.905283685446</v>
      </c>
      <c r="AA72">
        <f>SQRT((INDEX('Station centroid'!$E$2:$E$51,MATCH(AA$1,'Station centroid'!$B$2:$B$51,0))-INDEX('Zone centroid'!$D$2:$D$169,MATCH($A72,'Zone centroid'!$C$2:$C$169,0)))^2+(INDEX('Station centroid'!$F$2:$F$51,MATCH(AA$1,'Station centroid'!$B$2:$B$51,0))-INDEX('Zone centroid'!$E$2:$E$169,MATCH($A72,'Zone centroid'!$C$2:$C$169,0)))^2)</f>
        <v>76994.409923676911</v>
      </c>
      <c r="AB72">
        <f>SQRT((INDEX('Station centroid'!$E$2:$E$51,MATCH(AB$1,'Station centroid'!$B$2:$B$51,0))-INDEX('Zone centroid'!$D$2:$D$169,MATCH($A72,'Zone centroid'!$C$2:$C$169,0)))^2+(INDEX('Station centroid'!$F$2:$F$51,MATCH(AB$1,'Station centroid'!$B$2:$B$51,0))-INDEX('Zone centroid'!$E$2:$E$169,MATCH($A72,'Zone centroid'!$C$2:$C$169,0)))^2)</f>
        <v>658726.78805480502</v>
      </c>
      <c r="AC72">
        <f>SQRT((INDEX('Station centroid'!$E$2:$E$51,MATCH(AC$1,'Station centroid'!$B$2:$B$51,0))-INDEX('Zone centroid'!$D$2:$D$169,MATCH($A72,'Zone centroid'!$C$2:$C$169,0)))^2+(INDEX('Station centroid'!$F$2:$F$51,MATCH(AC$1,'Station centroid'!$B$2:$B$51,0))-INDEX('Zone centroid'!$E$2:$E$169,MATCH($A72,'Zone centroid'!$C$2:$C$169,0)))^2)</f>
        <v>60137.676269579941</v>
      </c>
      <c r="AD72">
        <f>SQRT((INDEX('Station centroid'!$E$2:$E$51,MATCH(AD$1,'Station centroid'!$B$2:$B$51,0))-INDEX('Zone centroid'!$D$2:$D$169,MATCH($A72,'Zone centroid'!$C$2:$C$169,0)))^2+(INDEX('Station centroid'!$F$2:$F$51,MATCH(AD$1,'Station centroid'!$B$2:$B$51,0))-INDEX('Zone centroid'!$E$2:$E$169,MATCH($A72,'Zone centroid'!$C$2:$C$169,0)))^2)</f>
        <v>149469.23608028007</v>
      </c>
      <c r="AE72">
        <f>SQRT((INDEX('Station centroid'!$E$2:$E$51,MATCH(AE$1,'Station centroid'!$B$2:$B$51,0))-INDEX('Zone centroid'!$D$2:$D$169,MATCH($A72,'Zone centroid'!$C$2:$C$169,0)))^2+(INDEX('Station centroid'!$F$2:$F$51,MATCH(AE$1,'Station centroid'!$B$2:$B$51,0))-INDEX('Zone centroid'!$E$2:$E$169,MATCH($A72,'Zone centroid'!$C$2:$C$169,0)))^2)</f>
        <v>85202.081567150715</v>
      </c>
      <c r="AF72">
        <f>SQRT((INDEX('Station centroid'!$E$2:$E$51,MATCH(AF$1,'Station centroid'!$B$2:$B$51,0))-INDEX('Zone centroid'!$D$2:$D$169,MATCH($A72,'Zone centroid'!$C$2:$C$169,0)))^2+(INDEX('Station centroid'!$F$2:$F$51,MATCH(AF$1,'Station centroid'!$B$2:$B$51,0))-INDEX('Zone centroid'!$E$2:$E$169,MATCH($A72,'Zone centroid'!$C$2:$C$169,0)))^2)</f>
        <v>82486.61711120719</v>
      </c>
      <c r="AG72">
        <f>SQRT((INDEX('Station centroid'!$E$2:$E$51,MATCH(AG$1,'Station centroid'!$B$2:$B$51,0))-INDEX('Zone centroid'!$D$2:$D$169,MATCH($A72,'Zone centroid'!$C$2:$C$169,0)))^2+(INDEX('Station centroid'!$F$2:$F$51,MATCH(AG$1,'Station centroid'!$B$2:$B$51,0))-INDEX('Zone centroid'!$E$2:$E$169,MATCH($A72,'Zone centroid'!$C$2:$C$169,0)))^2)</f>
        <v>53126.676101594188</v>
      </c>
      <c r="AH72">
        <f>SQRT((INDEX('Station centroid'!$E$2:$E$51,MATCH(AH$1,'Station centroid'!$B$2:$B$51,0))-INDEX('Zone centroid'!$D$2:$D$169,MATCH($A72,'Zone centroid'!$C$2:$C$169,0)))^2+(INDEX('Station centroid'!$F$2:$F$51,MATCH(AH$1,'Station centroid'!$B$2:$B$51,0))-INDEX('Zone centroid'!$E$2:$E$169,MATCH($A72,'Zone centroid'!$C$2:$C$169,0)))^2)</f>
        <v>123448.48519819108</v>
      </c>
      <c r="AI72">
        <f>SQRT((INDEX('Station centroid'!$E$2:$E$51,MATCH(AI$1,'Station centroid'!$B$2:$B$51,0))-INDEX('Zone centroid'!$D$2:$D$169,MATCH($A72,'Zone centroid'!$C$2:$C$169,0)))^2+(INDEX('Station centroid'!$F$2:$F$51,MATCH(AI$1,'Station centroid'!$B$2:$B$51,0))-INDEX('Zone centroid'!$E$2:$E$169,MATCH($A72,'Zone centroid'!$C$2:$C$169,0)))^2)</f>
        <v>60103.294675437668</v>
      </c>
      <c r="AJ72">
        <f>SQRT((INDEX('Station centroid'!$E$2:$E$51,MATCH(AJ$1,'Station centroid'!$B$2:$B$51,0))-INDEX('Zone centroid'!$D$2:$D$169,MATCH($A72,'Zone centroid'!$C$2:$C$169,0)))^2+(INDEX('Station centroid'!$F$2:$F$51,MATCH(AJ$1,'Station centroid'!$B$2:$B$51,0))-INDEX('Zone centroid'!$E$2:$E$169,MATCH($A72,'Zone centroid'!$C$2:$C$169,0)))^2)</f>
        <v>55927.100729325284</v>
      </c>
      <c r="AK72">
        <f>SQRT((INDEX('Station centroid'!$E$2:$E$51,MATCH(AK$1,'Station centroid'!$B$2:$B$51,0))-INDEX('Zone centroid'!$D$2:$D$169,MATCH($A72,'Zone centroid'!$C$2:$C$169,0)))^2+(INDEX('Station centroid'!$F$2:$F$51,MATCH(AK$1,'Station centroid'!$B$2:$B$51,0))-INDEX('Zone centroid'!$E$2:$E$169,MATCH($A72,'Zone centroid'!$C$2:$C$169,0)))^2)</f>
        <v>61807.328003441435</v>
      </c>
      <c r="AL72">
        <f>SQRT((INDEX('Station centroid'!$E$2:$E$51,MATCH(AL$1,'Station centroid'!$B$2:$B$51,0))-INDEX('Zone centroid'!$D$2:$D$169,MATCH($A72,'Zone centroid'!$C$2:$C$169,0)))^2+(INDEX('Station centroid'!$F$2:$F$51,MATCH(AL$1,'Station centroid'!$B$2:$B$51,0))-INDEX('Zone centroid'!$E$2:$E$169,MATCH($A72,'Zone centroid'!$C$2:$C$169,0)))^2)</f>
        <v>42987.216917897793</v>
      </c>
      <c r="AM72">
        <f>SQRT((INDEX('Station centroid'!$E$2:$E$51,MATCH(AM$1,'Station centroid'!$B$2:$B$51,0))-INDEX('Zone centroid'!$D$2:$D$169,MATCH($A72,'Zone centroid'!$C$2:$C$169,0)))^2+(INDEX('Station centroid'!$F$2:$F$51,MATCH(AM$1,'Station centroid'!$B$2:$B$51,0))-INDEX('Zone centroid'!$E$2:$E$169,MATCH($A72,'Zone centroid'!$C$2:$C$169,0)))^2)</f>
        <v>80303.52184331711</v>
      </c>
      <c r="AN72">
        <f>SQRT((INDEX('Station centroid'!$E$2:$E$51,MATCH(AN$1,'Station centroid'!$B$2:$B$51,0))-INDEX('Zone centroid'!$D$2:$D$169,MATCH($A72,'Zone centroid'!$C$2:$C$169,0)))^2+(INDEX('Station centroid'!$F$2:$F$51,MATCH(AN$1,'Station centroid'!$B$2:$B$51,0))-INDEX('Zone centroid'!$E$2:$E$169,MATCH($A72,'Zone centroid'!$C$2:$C$169,0)))^2)</f>
        <v>51607.561345202084</v>
      </c>
      <c r="AO72">
        <f>SQRT((INDEX('Station centroid'!$E$2:$E$51,MATCH(AO$1,'Station centroid'!$B$2:$B$51,0))-INDEX('Zone centroid'!$D$2:$D$169,MATCH($A72,'Zone centroid'!$C$2:$C$169,0)))^2+(INDEX('Station centroid'!$F$2:$F$51,MATCH(AO$1,'Station centroid'!$B$2:$B$51,0))-INDEX('Zone centroid'!$E$2:$E$169,MATCH($A72,'Zone centroid'!$C$2:$C$169,0)))^2)</f>
        <v>50954.520417495849</v>
      </c>
      <c r="AP72">
        <f>SQRT((INDEX('Station centroid'!$E$2:$E$51,MATCH(AP$1,'Station centroid'!$B$2:$B$51,0))-INDEX('Zone centroid'!$D$2:$D$169,MATCH($A72,'Zone centroid'!$C$2:$C$169,0)))^2+(INDEX('Station centroid'!$F$2:$F$51,MATCH(AP$1,'Station centroid'!$B$2:$B$51,0))-INDEX('Zone centroid'!$E$2:$E$169,MATCH($A72,'Zone centroid'!$C$2:$C$169,0)))^2)</f>
        <v>51585.70908364543</v>
      </c>
      <c r="AQ72">
        <f>SQRT((INDEX('Station centroid'!$E$2:$E$51,MATCH(AQ$1,'Station centroid'!$B$2:$B$51,0))-INDEX('Zone centroid'!$D$2:$D$169,MATCH($A72,'Zone centroid'!$C$2:$C$169,0)))^2+(INDEX('Station centroid'!$F$2:$F$51,MATCH(AQ$1,'Station centroid'!$B$2:$B$51,0))-INDEX('Zone centroid'!$E$2:$E$169,MATCH($A72,'Zone centroid'!$C$2:$C$169,0)))^2)</f>
        <v>68474.03300159995</v>
      </c>
      <c r="AR72">
        <f>SQRT((INDEX('Station centroid'!$E$2:$E$51,MATCH(AR$1,'Station centroid'!$B$2:$B$51,0))-INDEX('Zone centroid'!$D$2:$D$169,MATCH($A72,'Zone centroid'!$C$2:$C$169,0)))^2+(INDEX('Station centroid'!$F$2:$F$51,MATCH(AR$1,'Station centroid'!$B$2:$B$51,0))-INDEX('Zone centroid'!$E$2:$E$169,MATCH($A72,'Zone centroid'!$C$2:$C$169,0)))^2)</f>
        <v>46770.761320316342</v>
      </c>
      <c r="AS72">
        <f>SQRT((INDEX('Station centroid'!$E$2:$E$51,MATCH(AS$1,'Station centroid'!$B$2:$B$51,0))-INDEX('Zone centroid'!$D$2:$D$169,MATCH($A72,'Zone centroid'!$C$2:$C$169,0)))^2+(INDEX('Station centroid'!$F$2:$F$51,MATCH(AS$1,'Station centroid'!$B$2:$B$51,0))-INDEX('Zone centroid'!$E$2:$E$169,MATCH($A72,'Zone centroid'!$C$2:$C$169,0)))^2)</f>
        <v>135788.76154026482</v>
      </c>
      <c r="AT72">
        <f>SQRT((INDEX('Station centroid'!$E$2:$E$51,MATCH(AT$1,'Station centroid'!$B$2:$B$51,0))-INDEX('Zone centroid'!$D$2:$D$169,MATCH($A72,'Zone centroid'!$C$2:$C$169,0)))^2+(INDEX('Station centroid'!$F$2:$F$51,MATCH(AT$1,'Station centroid'!$B$2:$B$51,0))-INDEX('Zone centroid'!$E$2:$E$169,MATCH($A72,'Zone centroid'!$C$2:$C$169,0)))^2)</f>
        <v>115963.29491870303</v>
      </c>
      <c r="AU72">
        <f>SQRT((INDEX('Station centroid'!$E$2:$E$51,MATCH(AU$1,'Station centroid'!$B$2:$B$51,0))-INDEX('Zone centroid'!$D$2:$D$169,MATCH($A72,'Zone centroid'!$C$2:$C$169,0)))^2+(INDEX('Station centroid'!$F$2:$F$51,MATCH(AU$1,'Station centroid'!$B$2:$B$51,0))-INDEX('Zone centroid'!$E$2:$E$169,MATCH($A72,'Zone centroid'!$C$2:$C$169,0)))^2)</f>
        <v>12867.136115488167</v>
      </c>
      <c r="AV72">
        <f>SQRT((INDEX('Station centroid'!$E$2:$E$51,MATCH(AV$1,'Station centroid'!$B$2:$B$51,0))-INDEX('Zone centroid'!$D$2:$D$169,MATCH($A72,'Zone centroid'!$C$2:$C$169,0)))^2+(INDEX('Station centroid'!$F$2:$F$51,MATCH(AV$1,'Station centroid'!$B$2:$B$51,0))-INDEX('Zone centroid'!$E$2:$E$169,MATCH($A72,'Zone centroid'!$C$2:$C$169,0)))^2)</f>
        <v>21269.98338490181</v>
      </c>
      <c r="AW72">
        <f>SQRT((INDEX('Station centroid'!$E$2:$E$51,MATCH(AW$1,'Station centroid'!$B$2:$B$51,0))-INDEX('Zone centroid'!$D$2:$D$169,MATCH($A72,'Zone centroid'!$C$2:$C$169,0)))^2+(INDEX('Station centroid'!$F$2:$F$51,MATCH(AW$1,'Station centroid'!$B$2:$B$51,0))-INDEX('Zone centroid'!$E$2:$E$169,MATCH($A72,'Zone centroid'!$C$2:$C$169,0)))^2)</f>
        <v>28820.095120793736</v>
      </c>
      <c r="AX72">
        <f>SQRT((INDEX('Station centroid'!$E$2:$E$51,MATCH(AX$1,'Station centroid'!$B$2:$B$51,0))-INDEX('Zone centroid'!$D$2:$D$169,MATCH($A72,'Zone centroid'!$C$2:$C$169,0)))^2+(INDEX('Station centroid'!$F$2:$F$51,MATCH(AX$1,'Station centroid'!$B$2:$B$51,0))-INDEX('Zone centroid'!$E$2:$E$169,MATCH($A72,'Zone centroid'!$C$2:$C$169,0)))^2)</f>
        <v>44786.277728622437</v>
      </c>
      <c r="AY72">
        <f>SQRT((INDEX('Station centroid'!$E$2:$E$51,MATCH(AY$1,'Station centroid'!$B$2:$B$51,0))-INDEX('Zone centroid'!$D$2:$D$169,MATCH($A72,'Zone centroid'!$C$2:$C$169,0)))^2+(INDEX('Station centroid'!$F$2:$F$51,MATCH(AY$1,'Station centroid'!$B$2:$B$51,0))-INDEX('Zone centroid'!$E$2:$E$169,MATCH($A72,'Zone centroid'!$C$2:$C$169,0)))^2)</f>
        <v>658726.78805480502</v>
      </c>
    </row>
    <row r="73" spans="1:51" x14ac:dyDescent="0.3">
      <c r="A73">
        <v>5014</v>
      </c>
      <c r="B73">
        <f>SQRT((INDEX('Station centroid'!$E$2:$E$51,MATCH(B$1,'Station centroid'!$B$2:$B$51,0))-INDEX('Zone centroid'!$D$2:$D$169,MATCH($A73,'Zone centroid'!$C$2:$C$169,0)))^2+(INDEX('Station centroid'!$F$2:$F$51,MATCH(B$1,'Station centroid'!$B$2:$B$51,0))-INDEX('Zone centroid'!$E$2:$E$169,MATCH($A73,'Zone centroid'!$C$2:$C$169,0)))^2)</f>
        <v>63433.374742263994</v>
      </c>
      <c r="C73">
        <f>SQRT((INDEX('Station centroid'!$E$2:$E$51,MATCH(C$1,'Station centroid'!$B$2:$B$51,0))-INDEX('Zone centroid'!$D$2:$D$169,MATCH($A73,'Zone centroid'!$C$2:$C$169,0)))^2+(INDEX('Station centroid'!$F$2:$F$51,MATCH(C$1,'Station centroid'!$B$2:$B$51,0))-INDEX('Zone centroid'!$E$2:$E$169,MATCH($A73,'Zone centroid'!$C$2:$C$169,0)))^2)</f>
        <v>105377.96452691234</v>
      </c>
      <c r="D73">
        <f>SQRT((INDEX('Station centroid'!$E$2:$E$51,MATCH(D$1,'Station centroid'!$B$2:$B$51,0))-INDEX('Zone centroid'!$D$2:$D$169,MATCH($A73,'Zone centroid'!$C$2:$C$169,0)))^2+(INDEX('Station centroid'!$F$2:$F$51,MATCH(D$1,'Station centroid'!$B$2:$B$51,0))-INDEX('Zone centroid'!$E$2:$E$169,MATCH($A73,'Zone centroid'!$C$2:$C$169,0)))^2)</f>
        <v>159569.94975797448</v>
      </c>
      <c r="E73">
        <f>SQRT((INDEX('Station centroid'!$E$2:$E$51,MATCH(E$1,'Station centroid'!$B$2:$B$51,0))-INDEX('Zone centroid'!$D$2:$D$169,MATCH($A73,'Zone centroid'!$C$2:$C$169,0)))^2+(INDEX('Station centroid'!$F$2:$F$51,MATCH(E$1,'Station centroid'!$B$2:$B$51,0))-INDEX('Zone centroid'!$E$2:$E$169,MATCH($A73,'Zone centroid'!$C$2:$C$169,0)))^2)</f>
        <v>71685.346974813481</v>
      </c>
      <c r="F73">
        <f>SQRT((INDEX('Station centroid'!$E$2:$E$51,MATCH(F$1,'Station centroid'!$B$2:$B$51,0))-INDEX('Zone centroid'!$D$2:$D$169,MATCH($A73,'Zone centroid'!$C$2:$C$169,0)))^2+(INDEX('Station centroid'!$F$2:$F$51,MATCH(F$1,'Station centroid'!$B$2:$B$51,0))-INDEX('Zone centroid'!$E$2:$E$169,MATCH($A73,'Zone centroid'!$C$2:$C$169,0)))^2)</f>
        <v>73404.432488260572</v>
      </c>
      <c r="G73">
        <f>SQRT((INDEX('Station centroid'!$E$2:$E$51,MATCH(G$1,'Station centroid'!$B$2:$B$51,0))-INDEX('Zone centroid'!$D$2:$D$169,MATCH($A73,'Zone centroid'!$C$2:$C$169,0)))^2+(INDEX('Station centroid'!$F$2:$F$51,MATCH(G$1,'Station centroid'!$B$2:$B$51,0))-INDEX('Zone centroid'!$E$2:$E$169,MATCH($A73,'Zone centroid'!$C$2:$C$169,0)))^2)</f>
        <v>660417.92114539107</v>
      </c>
      <c r="H73">
        <f>SQRT((INDEX('Station centroid'!$E$2:$E$51,MATCH(H$1,'Station centroid'!$B$2:$B$51,0))-INDEX('Zone centroid'!$D$2:$D$169,MATCH($A73,'Zone centroid'!$C$2:$C$169,0)))^2+(INDEX('Station centroid'!$F$2:$F$51,MATCH(H$1,'Station centroid'!$B$2:$B$51,0))-INDEX('Zone centroid'!$E$2:$E$169,MATCH($A73,'Zone centroid'!$C$2:$C$169,0)))^2)</f>
        <v>59664.804326882717</v>
      </c>
      <c r="I73">
        <f>SQRT((INDEX('Station centroid'!$E$2:$E$51,MATCH(I$1,'Station centroid'!$B$2:$B$51,0))-INDEX('Zone centroid'!$D$2:$D$169,MATCH($A73,'Zone centroid'!$C$2:$C$169,0)))^2+(INDEX('Station centroid'!$F$2:$F$51,MATCH(I$1,'Station centroid'!$B$2:$B$51,0))-INDEX('Zone centroid'!$E$2:$E$169,MATCH($A73,'Zone centroid'!$C$2:$C$169,0)))^2)</f>
        <v>57208.183797545062</v>
      </c>
      <c r="J73">
        <f>SQRT((INDEX('Station centroid'!$E$2:$E$51,MATCH(J$1,'Station centroid'!$B$2:$B$51,0))-INDEX('Zone centroid'!$D$2:$D$169,MATCH($A73,'Zone centroid'!$C$2:$C$169,0)))^2+(INDEX('Station centroid'!$F$2:$F$51,MATCH(J$1,'Station centroid'!$B$2:$B$51,0))-INDEX('Zone centroid'!$E$2:$E$169,MATCH($A73,'Zone centroid'!$C$2:$C$169,0)))^2)</f>
        <v>660417.92114539107</v>
      </c>
      <c r="K73">
        <f>SQRT((INDEX('Station centroid'!$E$2:$E$51,MATCH(K$1,'Station centroid'!$B$2:$B$51,0))-INDEX('Zone centroid'!$D$2:$D$169,MATCH($A73,'Zone centroid'!$C$2:$C$169,0)))^2+(INDEX('Station centroid'!$F$2:$F$51,MATCH(K$1,'Station centroid'!$B$2:$B$51,0))-INDEX('Zone centroid'!$E$2:$E$169,MATCH($A73,'Zone centroid'!$C$2:$C$169,0)))^2)</f>
        <v>89368.727842370557</v>
      </c>
      <c r="L73">
        <f>SQRT((INDEX('Station centroid'!$E$2:$E$51,MATCH(L$1,'Station centroid'!$B$2:$B$51,0))-INDEX('Zone centroid'!$D$2:$D$169,MATCH($A73,'Zone centroid'!$C$2:$C$169,0)))^2+(INDEX('Station centroid'!$F$2:$F$51,MATCH(L$1,'Station centroid'!$B$2:$B$51,0))-INDEX('Zone centroid'!$E$2:$E$169,MATCH($A73,'Zone centroid'!$C$2:$C$169,0)))^2)</f>
        <v>56756.851713480362</v>
      </c>
      <c r="M73">
        <f>SQRT((INDEX('Station centroid'!$E$2:$E$51,MATCH(M$1,'Station centroid'!$B$2:$B$51,0))-INDEX('Zone centroid'!$D$2:$D$169,MATCH($A73,'Zone centroid'!$C$2:$C$169,0)))^2+(INDEX('Station centroid'!$F$2:$F$51,MATCH(M$1,'Station centroid'!$B$2:$B$51,0))-INDEX('Zone centroid'!$E$2:$E$169,MATCH($A73,'Zone centroid'!$C$2:$C$169,0)))^2)</f>
        <v>57100.348043858728</v>
      </c>
      <c r="N73">
        <f>SQRT((INDEX('Station centroid'!$E$2:$E$51,MATCH(N$1,'Station centroid'!$B$2:$B$51,0))-INDEX('Zone centroid'!$D$2:$D$169,MATCH($A73,'Zone centroid'!$C$2:$C$169,0)))^2+(INDEX('Station centroid'!$F$2:$F$51,MATCH(N$1,'Station centroid'!$B$2:$B$51,0))-INDEX('Zone centroid'!$E$2:$E$169,MATCH($A73,'Zone centroid'!$C$2:$C$169,0)))^2)</f>
        <v>70228.022040721044</v>
      </c>
      <c r="O73">
        <f>SQRT((INDEX('Station centroid'!$E$2:$E$51,MATCH(O$1,'Station centroid'!$B$2:$B$51,0))-INDEX('Zone centroid'!$D$2:$D$169,MATCH($A73,'Zone centroid'!$C$2:$C$169,0)))^2+(INDEX('Station centroid'!$F$2:$F$51,MATCH(O$1,'Station centroid'!$B$2:$B$51,0))-INDEX('Zone centroid'!$E$2:$E$169,MATCH($A73,'Zone centroid'!$C$2:$C$169,0)))^2)</f>
        <v>95727.088230307098</v>
      </c>
      <c r="P73">
        <f>SQRT((INDEX('Station centroid'!$E$2:$E$51,MATCH(P$1,'Station centroid'!$B$2:$B$51,0))-INDEX('Zone centroid'!$D$2:$D$169,MATCH($A73,'Zone centroid'!$C$2:$C$169,0)))^2+(INDEX('Station centroid'!$F$2:$F$51,MATCH(P$1,'Station centroid'!$B$2:$B$51,0))-INDEX('Zone centroid'!$E$2:$E$169,MATCH($A73,'Zone centroid'!$C$2:$C$169,0)))^2)</f>
        <v>97919.776179504202</v>
      </c>
      <c r="Q73">
        <f>SQRT((INDEX('Station centroid'!$E$2:$E$51,MATCH(Q$1,'Station centroid'!$B$2:$B$51,0))-INDEX('Zone centroid'!$D$2:$D$169,MATCH($A73,'Zone centroid'!$C$2:$C$169,0)))^2+(INDEX('Station centroid'!$F$2:$F$51,MATCH(Q$1,'Station centroid'!$B$2:$B$51,0))-INDEX('Zone centroid'!$E$2:$E$169,MATCH($A73,'Zone centroid'!$C$2:$C$169,0)))^2)</f>
        <v>81747.47199690339</v>
      </c>
      <c r="R73">
        <f>SQRT((INDEX('Station centroid'!$E$2:$E$51,MATCH(R$1,'Station centroid'!$B$2:$B$51,0))-INDEX('Zone centroid'!$D$2:$D$169,MATCH($A73,'Zone centroid'!$C$2:$C$169,0)))^2+(INDEX('Station centroid'!$F$2:$F$51,MATCH(R$1,'Station centroid'!$B$2:$B$51,0))-INDEX('Zone centroid'!$E$2:$E$169,MATCH($A73,'Zone centroid'!$C$2:$C$169,0)))^2)</f>
        <v>77365.420514956786</v>
      </c>
      <c r="S73">
        <f>SQRT((INDEX('Station centroid'!$E$2:$E$51,MATCH(S$1,'Station centroid'!$B$2:$B$51,0))-INDEX('Zone centroid'!$D$2:$D$169,MATCH($A73,'Zone centroid'!$C$2:$C$169,0)))^2+(INDEX('Station centroid'!$F$2:$F$51,MATCH(S$1,'Station centroid'!$B$2:$B$51,0))-INDEX('Zone centroid'!$E$2:$E$169,MATCH($A73,'Zone centroid'!$C$2:$C$169,0)))^2)</f>
        <v>74623.782284108383</v>
      </c>
      <c r="T73">
        <f>SQRT((INDEX('Station centroid'!$E$2:$E$51,MATCH(T$1,'Station centroid'!$B$2:$B$51,0))-INDEX('Zone centroid'!$D$2:$D$169,MATCH($A73,'Zone centroid'!$C$2:$C$169,0)))^2+(INDEX('Station centroid'!$F$2:$F$51,MATCH(T$1,'Station centroid'!$B$2:$B$51,0))-INDEX('Zone centroid'!$E$2:$E$169,MATCH($A73,'Zone centroid'!$C$2:$C$169,0)))^2)</f>
        <v>65487.18167852085</v>
      </c>
      <c r="U73">
        <f>SQRT((INDEX('Station centroid'!$E$2:$E$51,MATCH(U$1,'Station centroid'!$B$2:$B$51,0))-INDEX('Zone centroid'!$D$2:$D$169,MATCH($A73,'Zone centroid'!$C$2:$C$169,0)))^2+(INDEX('Station centroid'!$F$2:$F$51,MATCH(U$1,'Station centroid'!$B$2:$B$51,0))-INDEX('Zone centroid'!$E$2:$E$169,MATCH($A73,'Zone centroid'!$C$2:$C$169,0)))^2)</f>
        <v>61050.674499520435</v>
      </c>
      <c r="V73">
        <f>SQRT((INDEX('Station centroid'!$E$2:$E$51,MATCH(V$1,'Station centroid'!$B$2:$B$51,0))-INDEX('Zone centroid'!$D$2:$D$169,MATCH($A73,'Zone centroid'!$C$2:$C$169,0)))^2+(INDEX('Station centroid'!$F$2:$F$51,MATCH(V$1,'Station centroid'!$B$2:$B$51,0))-INDEX('Zone centroid'!$E$2:$E$169,MATCH($A73,'Zone centroid'!$C$2:$C$169,0)))^2)</f>
        <v>53924.783042505653</v>
      </c>
      <c r="W73">
        <f>SQRT((INDEX('Station centroid'!$E$2:$E$51,MATCH(W$1,'Station centroid'!$B$2:$B$51,0))-INDEX('Zone centroid'!$D$2:$D$169,MATCH($A73,'Zone centroid'!$C$2:$C$169,0)))^2+(INDEX('Station centroid'!$F$2:$F$51,MATCH(W$1,'Station centroid'!$B$2:$B$51,0))-INDEX('Zone centroid'!$E$2:$E$169,MATCH($A73,'Zone centroid'!$C$2:$C$169,0)))^2)</f>
        <v>78242.370170899128</v>
      </c>
      <c r="X73">
        <f>SQRT((INDEX('Station centroid'!$E$2:$E$51,MATCH(X$1,'Station centroid'!$B$2:$B$51,0))-INDEX('Zone centroid'!$D$2:$D$169,MATCH($A73,'Zone centroid'!$C$2:$C$169,0)))^2+(INDEX('Station centroid'!$F$2:$F$51,MATCH(X$1,'Station centroid'!$B$2:$B$51,0))-INDEX('Zone centroid'!$E$2:$E$169,MATCH($A73,'Zone centroid'!$C$2:$C$169,0)))^2)</f>
        <v>50837.915908133909</v>
      </c>
      <c r="Y73">
        <f>SQRT((INDEX('Station centroid'!$E$2:$E$51,MATCH(Y$1,'Station centroid'!$B$2:$B$51,0))-INDEX('Zone centroid'!$D$2:$D$169,MATCH($A73,'Zone centroid'!$C$2:$C$169,0)))^2+(INDEX('Station centroid'!$F$2:$F$51,MATCH(Y$1,'Station centroid'!$B$2:$B$51,0))-INDEX('Zone centroid'!$E$2:$E$169,MATCH($A73,'Zone centroid'!$C$2:$C$169,0)))^2)</f>
        <v>48529.873872595272</v>
      </c>
      <c r="Z73">
        <f>SQRT((INDEX('Station centroid'!$E$2:$E$51,MATCH(Z$1,'Station centroid'!$B$2:$B$51,0))-INDEX('Zone centroid'!$D$2:$D$169,MATCH($A73,'Zone centroid'!$C$2:$C$169,0)))^2+(INDEX('Station centroid'!$F$2:$F$51,MATCH(Z$1,'Station centroid'!$B$2:$B$51,0))-INDEX('Zone centroid'!$E$2:$E$169,MATCH($A73,'Zone centroid'!$C$2:$C$169,0)))^2)</f>
        <v>51495.349288359015</v>
      </c>
      <c r="AA73">
        <f>SQRT((INDEX('Station centroid'!$E$2:$E$51,MATCH(AA$1,'Station centroid'!$B$2:$B$51,0))-INDEX('Zone centroid'!$D$2:$D$169,MATCH($A73,'Zone centroid'!$C$2:$C$169,0)))^2+(INDEX('Station centroid'!$F$2:$F$51,MATCH(AA$1,'Station centroid'!$B$2:$B$51,0))-INDEX('Zone centroid'!$E$2:$E$169,MATCH($A73,'Zone centroid'!$C$2:$C$169,0)))^2)</f>
        <v>83142.618964615249</v>
      </c>
      <c r="AB73">
        <f>SQRT((INDEX('Station centroid'!$E$2:$E$51,MATCH(AB$1,'Station centroid'!$B$2:$B$51,0))-INDEX('Zone centroid'!$D$2:$D$169,MATCH($A73,'Zone centroid'!$C$2:$C$169,0)))^2+(INDEX('Station centroid'!$F$2:$F$51,MATCH(AB$1,'Station centroid'!$B$2:$B$51,0))-INDEX('Zone centroid'!$E$2:$E$169,MATCH($A73,'Zone centroid'!$C$2:$C$169,0)))^2)</f>
        <v>660417.92114539107</v>
      </c>
      <c r="AC73">
        <f>SQRT((INDEX('Station centroid'!$E$2:$E$51,MATCH(AC$1,'Station centroid'!$B$2:$B$51,0))-INDEX('Zone centroid'!$D$2:$D$169,MATCH($A73,'Zone centroid'!$C$2:$C$169,0)))^2+(INDEX('Station centroid'!$F$2:$F$51,MATCH(AC$1,'Station centroid'!$B$2:$B$51,0))-INDEX('Zone centroid'!$E$2:$E$169,MATCH($A73,'Zone centroid'!$C$2:$C$169,0)))^2)</f>
        <v>62408.822929973598</v>
      </c>
      <c r="AD73">
        <f>SQRT((INDEX('Station centroid'!$E$2:$E$51,MATCH(AD$1,'Station centroid'!$B$2:$B$51,0))-INDEX('Zone centroid'!$D$2:$D$169,MATCH($A73,'Zone centroid'!$C$2:$C$169,0)))^2+(INDEX('Station centroid'!$F$2:$F$51,MATCH(AD$1,'Station centroid'!$B$2:$B$51,0))-INDEX('Zone centroid'!$E$2:$E$169,MATCH($A73,'Zone centroid'!$C$2:$C$169,0)))^2)</f>
        <v>155947.46290120433</v>
      </c>
      <c r="AE73">
        <f>SQRT((INDEX('Station centroid'!$E$2:$E$51,MATCH(AE$1,'Station centroid'!$B$2:$B$51,0))-INDEX('Zone centroid'!$D$2:$D$169,MATCH($A73,'Zone centroid'!$C$2:$C$169,0)))^2+(INDEX('Station centroid'!$F$2:$F$51,MATCH(AE$1,'Station centroid'!$B$2:$B$51,0))-INDEX('Zone centroid'!$E$2:$E$169,MATCH($A73,'Zone centroid'!$C$2:$C$169,0)))^2)</f>
        <v>90185.153490779208</v>
      </c>
      <c r="AF73">
        <f>SQRT((INDEX('Station centroid'!$E$2:$E$51,MATCH(AF$1,'Station centroid'!$B$2:$B$51,0))-INDEX('Zone centroid'!$D$2:$D$169,MATCH($A73,'Zone centroid'!$C$2:$C$169,0)))^2+(INDEX('Station centroid'!$F$2:$F$51,MATCH(AF$1,'Station centroid'!$B$2:$B$51,0))-INDEX('Zone centroid'!$E$2:$E$169,MATCH($A73,'Zone centroid'!$C$2:$C$169,0)))^2)</f>
        <v>87410.254054492354</v>
      </c>
      <c r="AG73">
        <f>SQRT((INDEX('Station centroid'!$E$2:$E$51,MATCH(AG$1,'Station centroid'!$B$2:$B$51,0))-INDEX('Zone centroid'!$D$2:$D$169,MATCH($A73,'Zone centroid'!$C$2:$C$169,0)))^2+(INDEX('Station centroid'!$F$2:$F$51,MATCH(AG$1,'Station centroid'!$B$2:$B$51,0))-INDEX('Zone centroid'!$E$2:$E$169,MATCH($A73,'Zone centroid'!$C$2:$C$169,0)))^2)</f>
        <v>54411.741367867464</v>
      </c>
      <c r="AH73">
        <f>SQRT((INDEX('Station centroid'!$E$2:$E$51,MATCH(AH$1,'Station centroid'!$B$2:$B$51,0))-INDEX('Zone centroid'!$D$2:$D$169,MATCH($A73,'Zone centroid'!$C$2:$C$169,0)))^2+(INDEX('Station centroid'!$F$2:$F$51,MATCH(AH$1,'Station centroid'!$B$2:$B$51,0))-INDEX('Zone centroid'!$E$2:$E$169,MATCH($A73,'Zone centroid'!$C$2:$C$169,0)))^2)</f>
        <v>130526.17754246847</v>
      </c>
      <c r="AI73">
        <f>SQRT((INDEX('Station centroid'!$E$2:$E$51,MATCH(AI$1,'Station centroid'!$B$2:$B$51,0))-INDEX('Zone centroid'!$D$2:$D$169,MATCH($A73,'Zone centroid'!$C$2:$C$169,0)))^2+(INDEX('Station centroid'!$F$2:$F$51,MATCH(AI$1,'Station centroid'!$B$2:$B$51,0))-INDEX('Zone centroid'!$E$2:$E$169,MATCH($A73,'Zone centroid'!$C$2:$C$169,0)))^2)</f>
        <v>63243.722350463322</v>
      </c>
      <c r="AJ73">
        <f>SQRT((INDEX('Station centroid'!$E$2:$E$51,MATCH(AJ$1,'Station centroid'!$B$2:$B$51,0))-INDEX('Zone centroid'!$D$2:$D$169,MATCH($A73,'Zone centroid'!$C$2:$C$169,0)))^2+(INDEX('Station centroid'!$F$2:$F$51,MATCH(AJ$1,'Station centroid'!$B$2:$B$51,0))-INDEX('Zone centroid'!$E$2:$E$169,MATCH($A73,'Zone centroid'!$C$2:$C$169,0)))^2)</f>
        <v>57967.631381039682</v>
      </c>
      <c r="AK73">
        <f>SQRT((INDEX('Station centroid'!$E$2:$E$51,MATCH(AK$1,'Station centroid'!$B$2:$B$51,0))-INDEX('Zone centroid'!$D$2:$D$169,MATCH($A73,'Zone centroid'!$C$2:$C$169,0)))^2+(INDEX('Station centroid'!$F$2:$F$51,MATCH(AK$1,'Station centroid'!$B$2:$B$51,0))-INDEX('Zone centroid'!$E$2:$E$169,MATCH($A73,'Zone centroid'!$C$2:$C$169,0)))^2)</f>
        <v>66077.413747096638</v>
      </c>
      <c r="AL73">
        <f>SQRT((INDEX('Station centroid'!$E$2:$E$51,MATCH(AL$1,'Station centroid'!$B$2:$B$51,0))-INDEX('Zone centroid'!$D$2:$D$169,MATCH($A73,'Zone centroid'!$C$2:$C$169,0)))^2+(INDEX('Station centroid'!$F$2:$F$51,MATCH(AL$1,'Station centroid'!$B$2:$B$51,0))-INDEX('Zone centroid'!$E$2:$E$169,MATCH($A73,'Zone centroid'!$C$2:$C$169,0)))^2)</f>
        <v>47340.30148474341</v>
      </c>
      <c r="AM73">
        <f>SQRT((INDEX('Station centroid'!$E$2:$E$51,MATCH(AM$1,'Station centroid'!$B$2:$B$51,0))-INDEX('Zone centroid'!$D$2:$D$169,MATCH($A73,'Zone centroid'!$C$2:$C$169,0)))^2+(INDEX('Station centroid'!$F$2:$F$51,MATCH(AM$1,'Station centroid'!$B$2:$B$51,0))-INDEX('Zone centroid'!$E$2:$E$169,MATCH($A73,'Zone centroid'!$C$2:$C$169,0)))^2)</f>
        <v>84793.569191183997</v>
      </c>
      <c r="AN73">
        <f>SQRT((INDEX('Station centroid'!$E$2:$E$51,MATCH(AN$1,'Station centroid'!$B$2:$B$51,0))-INDEX('Zone centroid'!$D$2:$D$169,MATCH($A73,'Zone centroid'!$C$2:$C$169,0)))^2+(INDEX('Station centroid'!$F$2:$F$51,MATCH(AN$1,'Station centroid'!$B$2:$B$51,0))-INDEX('Zone centroid'!$E$2:$E$169,MATCH($A73,'Zone centroid'!$C$2:$C$169,0)))^2)</f>
        <v>58546.75415801286</v>
      </c>
      <c r="AO73">
        <f>SQRT((INDEX('Station centroid'!$E$2:$E$51,MATCH(AO$1,'Station centroid'!$B$2:$B$51,0))-INDEX('Zone centroid'!$D$2:$D$169,MATCH($A73,'Zone centroid'!$C$2:$C$169,0)))^2+(INDEX('Station centroid'!$F$2:$F$51,MATCH(AO$1,'Station centroid'!$B$2:$B$51,0))-INDEX('Zone centroid'!$E$2:$E$169,MATCH($A73,'Zone centroid'!$C$2:$C$169,0)))^2)</f>
        <v>58074.306688905046</v>
      </c>
      <c r="AP73">
        <f>SQRT((INDEX('Station centroid'!$E$2:$E$51,MATCH(AP$1,'Station centroid'!$B$2:$B$51,0))-INDEX('Zone centroid'!$D$2:$D$169,MATCH($A73,'Zone centroid'!$C$2:$C$169,0)))^2+(INDEX('Station centroid'!$F$2:$F$51,MATCH(AP$1,'Station centroid'!$B$2:$B$51,0))-INDEX('Zone centroid'!$E$2:$E$169,MATCH($A73,'Zone centroid'!$C$2:$C$169,0)))^2)</f>
        <v>57906.658460512976</v>
      </c>
      <c r="AQ73">
        <f>SQRT((INDEX('Station centroid'!$E$2:$E$51,MATCH(AQ$1,'Station centroid'!$B$2:$B$51,0))-INDEX('Zone centroid'!$D$2:$D$169,MATCH($A73,'Zone centroid'!$C$2:$C$169,0)))^2+(INDEX('Station centroid'!$F$2:$F$51,MATCH(AQ$1,'Station centroid'!$B$2:$B$51,0))-INDEX('Zone centroid'!$E$2:$E$169,MATCH($A73,'Zone centroid'!$C$2:$C$169,0)))^2)</f>
        <v>74705.823483341635</v>
      </c>
      <c r="AR73">
        <f>SQRT((INDEX('Station centroid'!$E$2:$E$51,MATCH(AR$1,'Station centroid'!$B$2:$B$51,0))-INDEX('Zone centroid'!$D$2:$D$169,MATCH($A73,'Zone centroid'!$C$2:$C$169,0)))^2+(INDEX('Station centroid'!$F$2:$F$51,MATCH(AR$1,'Station centroid'!$B$2:$B$51,0))-INDEX('Zone centroid'!$E$2:$E$169,MATCH($A73,'Zone centroid'!$C$2:$C$169,0)))^2)</f>
        <v>53587.603308246566</v>
      </c>
      <c r="AS73">
        <f>SQRT((INDEX('Station centroid'!$E$2:$E$51,MATCH(AS$1,'Station centroid'!$B$2:$B$51,0))-INDEX('Zone centroid'!$D$2:$D$169,MATCH($A73,'Zone centroid'!$C$2:$C$169,0)))^2+(INDEX('Station centroid'!$F$2:$F$51,MATCH(AS$1,'Station centroid'!$B$2:$B$51,0))-INDEX('Zone centroid'!$E$2:$E$169,MATCH($A73,'Zone centroid'!$C$2:$C$169,0)))^2)</f>
        <v>142710.5038510442</v>
      </c>
      <c r="AT73">
        <f>SQRT((INDEX('Station centroid'!$E$2:$E$51,MATCH(AT$1,'Station centroid'!$B$2:$B$51,0))-INDEX('Zone centroid'!$D$2:$D$169,MATCH($A73,'Zone centroid'!$C$2:$C$169,0)))^2+(INDEX('Station centroid'!$F$2:$F$51,MATCH(AT$1,'Station centroid'!$B$2:$B$51,0))-INDEX('Zone centroid'!$E$2:$E$169,MATCH($A73,'Zone centroid'!$C$2:$C$169,0)))^2)</f>
        <v>123209.17477875622</v>
      </c>
      <c r="AU73">
        <f>SQRT((INDEX('Station centroid'!$E$2:$E$51,MATCH(AU$1,'Station centroid'!$B$2:$B$51,0))-INDEX('Zone centroid'!$D$2:$D$169,MATCH($A73,'Zone centroid'!$C$2:$C$169,0)))^2+(INDEX('Station centroid'!$F$2:$F$51,MATCH(AU$1,'Station centroid'!$B$2:$B$51,0))-INDEX('Zone centroid'!$E$2:$E$169,MATCH($A73,'Zone centroid'!$C$2:$C$169,0)))^2)</f>
        <v>18301.69826094016</v>
      </c>
      <c r="AV73">
        <f>SQRT((INDEX('Station centroid'!$E$2:$E$51,MATCH(AV$1,'Station centroid'!$B$2:$B$51,0))-INDEX('Zone centroid'!$D$2:$D$169,MATCH($A73,'Zone centroid'!$C$2:$C$169,0)))^2+(INDEX('Station centroid'!$F$2:$F$51,MATCH(AV$1,'Station centroid'!$B$2:$B$51,0))-INDEX('Zone centroid'!$E$2:$E$169,MATCH($A73,'Zone centroid'!$C$2:$C$169,0)))^2)</f>
        <v>27275.053608636576</v>
      </c>
      <c r="AW73">
        <f>SQRT((INDEX('Station centroid'!$E$2:$E$51,MATCH(AW$1,'Station centroid'!$B$2:$B$51,0))-INDEX('Zone centroid'!$D$2:$D$169,MATCH($A73,'Zone centroid'!$C$2:$C$169,0)))^2+(INDEX('Station centroid'!$F$2:$F$51,MATCH(AW$1,'Station centroid'!$B$2:$B$51,0))-INDEX('Zone centroid'!$E$2:$E$169,MATCH($A73,'Zone centroid'!$C$2:$C$169,0)))^2)</f>
        <v>35029.043699929898</v>
      </c>
      <c r="AX73">
        <f>SQRT((INDEX('Station centroid'!$E$2:$E$51,MATCH(AX$1,'Station centroid'!$B$2:$B$51,0))-INDEX('Zone centroid'!$D$2:$D$169,MATCH($A73,'Zone centroid'!$C$2:$C$169,0)))^2+(INDEX('Station centroid'!$F$2:$F$51,MATCH(AX$1,'Station centroid'!$B$2:$B$51,0))-INDEX('Zone centroid'!$E$2:$E$169,MATCH($A73,'Zone centroid'!$C$2:$C$169,0)))^2)</f>
        <v>51120.874692490375</v>
      </c>
      <c r="AY73">
        <f>SQRT((INDEX('Station centroid'!$E$2:$E$51,MATCH(AY$1,'Station centroid'!$B$2:$B$51,0))-INDEX('Zone centroid'!$D$2:$D$169,MATCH($A73,'Zone centroid'!$C$2:$C$169,0)))^2+(INDEX('Station centroid'!$F$2:$F$51,MATCH(AY$1,'Station centroid'!$B$2:$B$51,0))-INDEX('Zone centroid'!$E$2:$E$169,MATCH($A73,'Zone centroid'!$C$2:$C$169,0)))^2)</f>
        <v>660417.92114539107</v>
      </c>
    </row>
    <row r="74" spans="1:51" x14ac:dyDescent="0.3">
      <c r="A74">
        <v>5015</v>
      </c>
      <c r="B74">
        <f>SQRT((INDEX('Station centroid'!$E$2:$E$51,MATCH(B$1,'Station centroid'!$B$2:$B$51,0))-INDEX('Zone centroid'!$D$2:$D$169,MATCH($A74,'Zone centroid'!$C$2:$C$169,0)))^2+(INDEX('Station centroid'!$F$2:$F$51,MATCH(B$1,'Station centroid'!$B$2:$B$51,0))-INDEX('Zone centroid'!$E$2:$E$169,MATCH($A74,'Zone centroid'!$C$2:$C$169,0)))^2)</f>
        <v>106263.02952999454</v>
      </c>
      <c r="C74">
        <f>SQRT((INDEX('Station centroid'!$E$2:$E$51,MATCH(C$1,'Station centroid'!$B$2:$B$51,0))-INDEX('Zone centroid'!$D$2:$D$169,MATCH($A74,'Zone centroid'!$C$2:$C$169,0)))^2+(INDEX('Station centroid'!$F$2:$F$51,MATCH(C$1,'Station centroid'!$B$2:$B$51,0))-INDEX('Zone centroid'!$E$2:$E$169,MATCH($A74,'Zone centroid'!$C$2:$C$169,0)))^2)</f>
        <v>49132.050285686222</v>
      </c>
      <c r="D74">
        <f>SQRT((INDEX('Station centroid'!$E$2:$E$51,MATCH(D$1,'Station centroid'!$B$2:$B$51,0))-INDEX('Zone centroid'!$D$2:$D$169,MATCH($A74,'Zone centroid'!$C$2:$C$169,0)))^2+(INDEX('Station centroid'!$F$2:$F$51,MATCH(D$1,'Station centroid'!$B$2:$B$51,0))-INDEX('Zone centroid'!$E$2:$E$169,MATCH($A74,'Zone centroid'!$C$2:$C$169,0)))^2)</f>
        <v>54140.3220480124</v>
      </c>
      <c r="E74">
        <f>SQRT((INDEX('Station centroid'!$E$2:$E$51,MATCH(E$1,'Station centroid'!$B$2:$B$51,0))-INDEX('Zone centroid'!$D$2:$D$169,MATCH($A74,'Zone centroid'!$C$2:$C$169,0)))^2+(INDEX('Station centroid'!$F$2:$F$51,MATCH(E$1,'Station centroid'!$B$2:$B$51,0))-INDEX('Zone centroid'!$E$2:$E$169,MATCH($A74,'Zone centroid'!$C$2:$C$169,0)))^2)</f>
        <v>110140.99043598348</v>
      </c>
      <c r="F74">
        <f>SQRT((INDEX('Station centroid'!$E$2:$E$51,MATCH(F$1,'Station centroid'!$B$2:$B$51,0))-INDEX('Zone centroid'!$D$2:$D$169,MATCH($A74,'Zone centroid'!$C$2:$C$169,0)))^2+(INDEX('Station centroid'!$F$2:$F$51,MATCH(F$1,'Station centroid'!$B$2:$B$51,0))-INDEX('Zone centroid'!$E$2:$E$169,MATCH($A74,'Zone centroid'!$C$2:$C$169,0)))^2)</f>
        <v>75617.989697185185</v>
      </c>
      <c r="G74">
        <f>SQRT((INDEX('Station centroid'!$E$2:$E$51,MATCH(G$1,'Station centroid'!$B$2:$B$51,0))-INDEX('Zone centroid'!$D$2:$D$169,MATCH($A74,'Zone centroid'!$C$2:$C$169,0)))^2+(INDEX('Station centroid'!$F$2:$F$51,MATCH(G$1,'Station centroid'!$B$2:$B$51,0))-INDEX('Zone centroid'!$E$2:$E$169,MATCH($A74,'Zone centroid'!$C$2:$C$169,0)))^2)</f>
        <v>615573.4523515451</v>
      </c>
      <c r="H74">
        <f>SQRT((INDEX('Station centroid'!$E$2:$E$51,MATCH(H$1,'Station centroid'!$B$2:$B$51,0))-INDEX('Zone centroid'!$D$2:$D$169,MATCH($A74,'Zone centroid'!$C$2:$C$169,0)))^2+(INDEX('Station centroid'!$F$2:$F$51,MATCH(H$1,'Station centroid'!$B$2:$B$51,0))-INDEX('Zone centroid'!$E$2:$E$169,MATCH($A74,'Zone centroid'!$C$2:$C$169,0)))^2)</f>
        <v>70706.624519950041</v>
      </c>
      <c r="I74">
        <f>SQRT((INDEX('Station centroid'!$E$2:$E$51,MATCH(I$1,'Station centroid'!$B$2:$B$51,0))-INDEX('Zone centroid'!$D$2:$D$169,MATCH($A74,'Zone centroid'!$C$2:$C$169,0)))^2+(INDEX('Station centroid'!$F$2:$F$51,MATCH(I$1,'Station centroid'!$B$2:$B$51,0))-INDEX('Zone centroid'!$E$2:$E$169,MATCH($A74,'Zone centroid'!$C$2:$C$169,0)))^2)</f>
        <v>71596.943183586423</v>
      </c>
      <c r="J74">
        <f>SQRT((INDEX('Station centroid'!$E$2:$E$51,MATCH(J$1,'Station centroid'!$B$2:$B$51,0))-INDEX('Zone centroid'!$D$2:$D$169,MATCH($A74,'Zone centroid'!$C$2:$C$169,0)))^2+(INDEX('Station centroid'!$F$2:$F$51,MATCH(J$1,'Station centroid'!$B$2:$B$51,0))-INDEX('Zone centroid'!$E$2:$E$169,MATCH($A74,'Zone centroid'!$C$2:$C$169,0)))^2)</f>
        <v>615573.4523515451</v>
      </c>
      <c r="K74">
        <f>SQRT((INDEX('Station centroid'!$E$2:$E$51,MATCH(K$1,'Station centroid'!$B$2:$B$51,0))-INDEX('Zone centroid'!$D$2:$D$169,MATCH($A74,'Zone centroid'!$C$2:$C$169,0)))^2+(INDEX('Station centroid'!$F$2:$F$51,MATCH(K$1,'Station centroid'!$B$2:$B$51,0))-INDEX('Zone centroid'!$E$2:$E$169,MATCH($A74,'Zone centroid'!$C$2:$C$169,0)))^2)</f>
        <v>120951.9673545813</v>
      </c>
      <c r="L74">
        <f>SQRT((INDEX('Station centroid'!$E$2:$E$51,MATCH(L$1,'Station centroid'!$B$2:$B$51,0))-INDEX('Zone centroid'!$D$2:$D$169,MATCH($A74,'Zone centroid'!$C$2:$C$169,0)))^2+(INDEX('Station centroid'!$F$2:$F$51,MATCH(L$1,'Station centroid'!$B$2:$B$51,0))-INDEX('Zone centroid'!$E$2:$E$169,MATCH($A74,'Zone centroid'!$C$2:$C$169,0)))^2)</f>
        <v>86752.325249678455</v>
      </c>
      <c r="M74">
        <f>SQRT((INDEX('Station centroid'!$E$2:$E$51,MATCH(M$1,'Station centroid'!$B$2:$B$51,0))-INDEX('Zone centroid'!$D$2:$D$169,MATCH($A74,'Zone centroid'!$C$2:$C$169,0)))^2+(INDEX('Station centroid'!$F$2:$F$51,MATCH(M$1,'Station centroid'!$B$2:$B$51,0))-INDEX('Zone centroid'!$E$2:$E$169,MATCH($A74,'Zone centroid'!$C$2:$C$169,0)))^2)</f>
        <v>94536.282083070109</v>
      </c>
      <c r="N74">
        <f>SQRT((INDEX('Station centroid'!$E$2:$E$51,MATCH(N$1,'Station centroid'!$B$2:$B$51,0))-INDEX('Zone centroid'!$D$2:$D$169,MATCH($A74,'Zone centroid'!$C$2:$C$169,0)))^2+(INDEX('Station centroid'!$F$2:$F$51,MATCH(N$1,'Station centroid'!$B$2:$B$51,0))-INDEX('Zone centroid'!$E$2:$E$169,MATCH($A74,'Zone centroid'!$C$2:$C$169,0)))^2)</f>
        <v>109762.30470936735</v>
      </c>
      <c r="O74">
        <f>SQRT((INDEX('Station centroid'!$E$2:$E$51,MATCH(O$1,'Station centroid'!$B$2:$B$51,0))-INDEX('Zone centroid'!$D$2:$D$169,MATCH($A74,'Zone centroid'!$C$2:$C$169,0)))^2+(INDEX('Station centroid'!$F$2:$F$51,MATCH(O$1,'Station centroid'!$B$2:$B$51,0))-INDEX('Zone centroid'!$E$2:$E$169,MATCH($A74,'Zone centroid'!$C$2:$C$169,0)))^2)</f>
        <v>109822.45993699558</v>
      </c>
      <c r="P74">
        <f>SQRT((INDEX('Station centroid'!$E$2:$E$51,MATCH(P$1,'Station centroid'!$B$2:$B$51,0))-INDEX('Zone centroid'!$D$2:$D$169,MATCH($A74,'Zone centroid'!$C$2:$C$169,0)))^2+(INDEX('Station centroid'!$F$2:$F$51,MATCH(P$1,'Station centroid'!$B$2:$B$51,0))-INDEX('Zone centroid'!$E$2:$E$169,MATCH($A74,'Zone centroid'!$C$2:$C$169,0)))^2)</f>
        <v>111236.89434699355</v>
      </c>
      <c r="Q74">
        <f>SQRT((INDEX('Station centroid'!$E$2:$E$51,MATCH(Q$1,'Station centroid'!$B$2:$B$51,0))-INDEX('Zone centroid'!$D$2:$D$169,MATCH($A74,'Zone centroid'!$C$2:$C$169,0)))^2+(INDEX('Station centroid'!$F$2:$F$51,MATCH(Q$1,'Station centroid'!$B$2:$B$51,0))-INDEX('Zone centroid'!$E$2:$E$169,MATCH($A74,'Zone centroid'!$C$2:$C$169,0)))^2)</f>
        <v>109900.26525402251</v>
      </c>
      <c r="R74">
        <f>SQRT((INDEX('Station centroid'!$E$2:$E$51,MATCH(R$1,'Station centroid'!$B$2:$B$51,0))-INDEX('Zone centroid'!$D$2:$D$169,MATCH($A74,'Zone centroid'!$C$2:$C$169,0)))^2+(INDEX('Station centroid'!$F$2:$F$51,MATCH(R$1,'Station centroid'!$B$2:$B$51,0))-INDEX('Zone centroid'!$E$2:$E$169,MATCH($A74,'Zone centroid'!$C$2:$C$169,0)))^2)</f>
        <v>115529.24737085453</v>
      </c>
      <c r="S74">
        <f>SQRT((INDEX('Station centroid'!$E$2:$E$51,MATCH(S$1,'Station centroid'!$B$2:$B$51,0))-INDEX('Zone centroid'!$D$2:$D$169,MATCH($A74,'Zone centroid'!$C$2:$C$169,0)))^2+(INDEX('Station centroid'!$F$2:$F$51,MATCH(S$1,'Station centroid'!$B$2:$B$51,0))-INDEX('Zone centroid'!$E$2:$E$169,MATCH($A74,'Zone centroid'!$C$2:$C$169,0)))^2)</f>
        <v>112288.39794861268</v>
      </c>
      <c r="T74">
        <f>SQRT((INDEX('Station centroid'!$E$2:$E$51,MATCH(T$1,'Station centroid'!$B$2:$B$51,0))-INDEX('Zone centroid'!$D$2:$D$169,MATCH($A74,'Zone centroid'!$C$2:$C$169,0)))^2+(INDEX('Station centroid'!$F$2:$F$51,MATCH(T$1,'Station centroid'!$B$2:$B$51,0))-INDEX('Zone centroid'!$E$2:$E$169,MATCH($A74,'Zone centroid'!$C$2:$C$169,0)))^2)</f>
        <v>118205.64836316237</v>
      </c>
      <c r="U74">
        <f>SQRT((INDEX('Station centroid'!$E$2:$E$51,MATCH(U$1,'Station centroid'!$B$2:$B$51,0))-INDEX('Zone centroid'!$D$2:$D$169,MATCH($A74,'Zone centroid'!$C$2:$C$169,0)))^2+(INDEX('Station centroid'!$F$2:$F$51,MATCH(U$1,'Station centroid'!$B$2:$B$51,0))-INDEX('Zone centroid'!$E$2:$E$169,MATCH($A74,'Zone centroid'!$C$2:$C$169,0)))^2)</f>
        <v>127501.98060409258</v>
      </c>
      <c r="V74">
        <f>SQRT((INDEX('Station centroid'!$E$2:$E$51,MATCH(V$1,'Station centroid'!$B$2:$B$51,0))-INDEX('Zone centroid'!$D$2:$D$169,MATCH($A74,'Zone centroid'!$C$2:$C$169,0)))^2+(INDEX('Station centroid'!$F$2:$F$51,MATCH(V$1,'Station centroid'!$B$2:$B$51,0))-INDEX('Zone centroid'!$E$2:$E$169,MATCH($A74,'Zone centroid'!$C$2:$C$169,0)))^2)</f>
        <v>136554.0984868682</v>
      </c>
      <c r="W74">
        <f>SQRT((INDEX('Station centroid'!$E$2:$E$51,MATCH(W$1,'Station centroid'!$B$2:$B$51,0))-INDEX('Zone centroid'!$D$2:$D$169,MATCH($A74,'Zone centroid'!$C$2:$C$169,0)))^2+(INDEX('Station centroid'!$F$2:$F$51,MATCH(W$1,'Station centroid'!$B$2:$B$51,0))-INDEX('Zone centroid'!$E$2:$E$169,MATCH($A74,'Zone centroid'!$C$2:$C$169,0)))^2)</f>
        <v>109275.35400830331</v>
      </c>
      <c r="X74">
        <f>SQRT((INDEX('Station centroid'!$E$2:$E$51,MATCH(X$1,'Station centroid'!$B$2:$B$51,0))-INDEX('Zone centroid'!$D$2:$D$169,MATCH($A74,'Zone centroid'!$C$2:$C$169,0)))^2+(INDEX('Station centroid'!$F$2:$F$51,MATCH(X$1,'Station centroid'!$B$2:$B$51,0))-INDEX('Zone centroid'!$E$2:$E$169,MATCH($A74,'Zone centroid'!$C$2:$C$169,0)))^2)</f>
        <v>136028.29770964017</v>
      </c>
      <c r="Y74">
        <f>SQRT((INDEX('Station centroid'!$E$2:$E$51,MATCH(Y$1,'Station centroid'!$B$2:$B$51,0))-INDEX('Zone centroid'!$D$2:$D$169,MATCH($A74,'Zone centroid'!$C$2:$C$169,0)))^2+(INDEX('Station centroid'!$F$2:$F$51,MATCH(Y$1,'Station centroid'!$B$2:$B$51,0))-INDEX('Zone centroid'!$E$2:$E$169,MATCH($A74,'Zone centroid'!$C$2:$C$169,0)))^2)</f>
        <v>135856.79920699593</v>
      </c>
      <c r="Z74">
        <f>SQRT((INDEX('Station centroid'!$E$2:$E$51,MATCH(Z$1,'Station centroid'!$B$2:$B$51,0))-INDEX('Zone centroid'!$D$2:$D$169,MATCH($A74,'Zone centroid'!$C$2:$C$169,0)))^2+(INDEX('Station centroid'!$F$2:$F$51,MATCH(Z$1,'Station centroid'!$B$2:$B$51,0))-INDEX('Zone centroid'!$E$2:$E$169,MATCH($A74,'Zone centroid'!$C$2:$C$169,0)))^2)</f>
        <v>74575.520035666559</v>
      </c>
      <c r="AA74">
        <f>SQRT((INDEX('Station centroid'!$E$2:$E$51,MATCH(AA$1,'Station centroid'!$B$2:$B$51,0))-INDEX('Zone centroid'!$D$2:$D$169,MATCH($A74,'Zone centroid'!$C$2:$C$169,0)))^2+(INDEX('Station centroid'!$F$2:$F$51,MATCH(AA$1,'Station centroid'!$B$2:$B$51,0))-INDEX('Zone centroid'!$E$2:$E$169,MATCH($A74,'Zone centroid'!$C$2:$C$169,0)))^2)</f>
        <v>54571.893356701483</v>
      </c>
      <c r="AB74">
        <f>SQRT((INDEX('Station centroid'!$E$2:$E$51,MATCH(AB$1,'Station centroid'!$B$2:$B$51,0))-INDEX('Zone centroid'!$D$2:$D$169,MATCH($A74,'Zone centroid'!$C$2:$C$169,0)))^2+(INDEX('Station centroid'!$F$2:$F$51,MATCH(AB$1,'Station centroid'!$B$2:$B$51,0))-INDEX('Zone centroid'!$E$2:$E$169,MATCH($A74,'Zone centroid'!$C$2:$C$169,0)))^2)</f>
        <v>615573.4523515451</v>
      </c>
      <c r="AC74">
        <f>SQRT((INDEX('Station centroid'!$E$2:$E$51,MATCH(AC$1,'Station centroid'!$B$2:$B$51,0))-INDEX('Zone centroid'!$D$2:$D$169,MATCH($A74,'Zone centroid'!$C$2:$C$169,0)))^2+(INDEX('Station centroid'!$F$2:$F$51,MATCH(AC$1,'Station centroid'!$B$2:$B$51,0))-INDEX('Zone centroid'!$E$2:$E$169,MATCH($A74,'Zone centroid'!$C$2:$C$169,0)))^2)</f>
        <v>104440.69947096679</v>
      </c>
      <c r="AD74">
        <f>SQRT((INDEX('Station centroid'!$E$2:$E$51,MATCH(AD$1,'Station centroid'!$B$2:$B$51,0))-INDEX('Zone centroid'!$D$2:$D$169,MATCH($A74,'Zone centroid'!$C$2:$C$169,0)))^2+(INDEX('Station centroid'!$F$2:$F$51,MATCH(AD$1,'Station centroid'!$B$2:$B$51,0))-INDEX('Zone centroid'!$E$2:$E$169,MATCH($A74,'Zone centroid'!$C$2:$C$169,0)))^2)</f>
        <v>48263.548247331528</v>
      </c>
      <c r="AE74">
        <f>SQRT((INDEX('Station centroid'!$E$2:$E$51,MATCH(AE$1,'Station centroid'!$B$2:$B$51,0))-INDEX('Zone centroid'!$D$2:$D$169,MATCH($A74,'Zone centroid'!$C$2:$C$169,0)))^2+(INDEX('Station centroid'!$F$2:$F$51,MATCH(AE$1,'Station centroid'!$B$2:$B$51,0))-INDEX('Zone centroid'!$E$2:$E$169,MATCH($A74,'Zone centroid'!$C$2:$C$169,0)))^2)</f>
        <v>109400.06558953883</v>
      </c>
      <c r="AF74">
        <f>SQRT((INDEX('Station centroid'!$E$2:$E$51,MATCH(AF$1,'Station centroid'!$B$2:$B$51,0))-INDEX('Zone centroid'!$D$2:$D$169,MATCH($A74,'Zone centroid'!$C$2:$C$169,0)))^2+(INDEX('Station centroid'!$F$2:$F$51,MATCH(AF$1,'Station centroid'!$B$2:$B$51,0))-INDEX('Zone centroid'!$E$2:$E$169,MATCH($A74,'Zone centroid'!$C$2:$C$169,0)))^2)</f>
        <v>109635.79286953186</v>
      </c>
      <c r="AG74">
        <f>SQRT((INDEX('Station centroid'!$E$2:$E$51,MATCH(AG$1,'Station centroid'!$B$2:$B$51,0))-INDEX('Zone centroid'!$D$2:$D$169,MATCH($A74,'Zone centroid'!$C$2:$C$169,0)))^2+(INDEX('Station centroid'!$F$2:$F$51,MATCH(AG$1,'Station centroid'!$B$2:$B$51,0))-INDEX('Zone centroid'!$E$2:$E$169,MATCH($A74,'Zone centroid'!$C$2:$C$169,0)))^2)</f>
        <v>135479.65884022479</v>
      </c>
      <c r="AH74">
        <f>SQRT((INDEX('Station centroid'!$E$2:$E$51,MATCH(AH$1,'Station centroid'!$B$2:$B$51,0))-INDEX('Zone centroid'!$D$2:$D$169,MATCH($A74,'Zone centroid'!$C$2:$C$169,0)))^2+(INDEX('Station centroid'!$F$2:$F$51,MATCH(AH$1,'Station centroid'!$B$2:$B$51,0))-INDEX('Zone centroid'!$E$2:$E$169,MATCH($A74,'Zone centroid'!$C$2:$C$169,0)))^2)</f>
        <v>9040.3265255188271</v>
      </c>
      <c r="AI74">
        <f>SQRT((INDEX('Station centroid'!$E$2:$E$51,MATCH(AI$1,'Station centroid'!$B$2:$B$51,0))-INDEX('Zone centroid'!$D$2:$D$169,MATCH($A74,'Zone centroid'!$C$2:$C$169,0)))^2+(INDEX('Station centroid'!$F$2:$F$51,MATCH(AI$1,'Station centroid'!$B$2:$B$51,0))-INDEX('Zone centroid'!$E$2:$E$169,MATCH($A74,'Zone centroid'!$C$2:$C$169,0)))^2)</f>
        <v>124173.57980118999</v>
      </c>
      <c r="AJ74">
        <f>SQRT((INDEX('Station centroid'!$E$2:$E$51,MATCH(AJ$1,'Station centroid'!$B$2:$B$51,0))-INDEX('Zone centroid'!$D$2:$D$169,MATCH($A74,'Zone centroid'!$C$2:$C$169,0)))^2+(INDEX('Station centroid'!$F$2:$F$51,MATCH(AJ$1,'Station centroid'!$B$2:$B$51,0))-INDEX('Zone centroid'!$E$2:$E$169,MATCH($A74,'Zone centroid'!$C$2:$C$169,0)))^2)</f>
        <v>131489.71121189711</v>
      </c>
      <c r="AK74">
        <f>SQRT((INDEX('Station centroid'!$E$2:$E$51,MATCH(AK$1,'Station centroid'!$B$2:$B$51,0))-INDEX('Zone centroid'!$D$2:$D$169,MATCH($A74,'Zone centroid'!$C$2:$C$169,0)))^2+(INDEX('Station centroid'!$F$2:$F$51,MATCH(AK$1,'Station centroid'!$B$2:$B$51,0))-INDEX('Zone centroid'!$E$2:$E$169,MATCH($A74,'Zone centroid'!$C$2:$C$169,0)))^2)</f>
        <v>113816.1763619961</v>
      </c>
      <c r="AL74">
        <f>SQRT((INDEX('Station centroid'!$E$2:$E$51,MATCH(AL$1,'Station centroid'!$B$2:$B$51,0))-INDEX('Zone centroid'!$D$2:$D$169,MATCH($A74,'Zone centroid'!$C$2:$C$169,0)))^2+(INDEX('Station centroid'!$F$2:$F$51,MATCH(AL$1,'Station centroid'!$B$2:$B$51,0))-INDEX('Zone centroid'!$E$2:$E$169,MATCH($A74,'Zone centroid'!$C$2:$C$169,0)))^2)</f>
        <v>92419.410314210472</v>
      </c>
      <c r="AM74">
        <f>SQRT((INDEX('Station centroid'!$E$2:$E$51,MATCH(AM$1,'Station centroid'!$B$2:$B$51,0))-INDEX('Zone centroid'!$D$2:$D$169,MATCH($A74,'Zone centroid'!$C$2:$C$169,0)))^2+(INDEX('Station centroid'!$F$2:$F$51,MATCH(AM$1,'Station centroid'!$B$2:$B$51,0))-INDEX('Zone centroid'!$E$2:$E$169,MATCH($A74,'Zone centroid'!$C$2:$C$169,0)))^2)</f>
        <v>115196.91750216282</v>
      </c>
      <c r="AN74">
        <f>SQRT((INDEX('Station centroid'!$E$2:$E$51,MATCH(AN$1,'Station centroid'!$B$2:$B$51,0))-INDEX('Zone centroid'!$D$2:$D$169,MATCH($A74,'Zone centroid'!$C$2:$C$169,0)))^2+(INDEX('Station centroid'!$F$2:$F$51,MATCH(AN$1,'Station centroid'!$B$2:$B$51,0))-INDEX('Zone centroid'!$E$2:$E$169,MATCH($A74,'Zone centroid'!$C$2:$C$169,0)))^2)</f>
        <v>81066.350361162811</v>
      </c>
      <c r="AO74">
        <f>SQRT((INDEX('Station centroid'!$E$2:$E$51,MATCH(AO$1,'Station centroid'!$B$2:$B$51,0))-INDEX('Zone centroid'!$D$2:$D$169,MATCH($A74,'Zone centroid'!$C$2:$C$169,0)))^2+(INDEX('Station centroid'!$F$2:$F$51,MATCH(AO$1,'Station centroid'!$B$2:$B$51,0))-INDEX('Zone centroid'!$E$2:$E$169,MATCH($A74,'Zone centroid'!$C$2:$C$169,0)))^2)</f>
        <v>77964.496193055747</v>
      </c>
      <c r="AP74">
        <f>SQRT((INDEX('Station centroid'!$E$2:$E$51,MATCH(AP$1,'Station centroid'!$B$2:$B$51,0))-INDEX('Zone centroid'!$D$2:$D$169,MATCH($A74,'Zone centroid'!$C$2:$C$169,0)))^2+(INDEX('Station centroid'!$F$2:$F$51,MATCH(AP$1,'Station centroid'!$B$2:$B$51,0))-INDEX('Zone centroid'!$E$2:$E$169,MATCH($A74,'Zone centroid'!$C$2:$C$169,0)))^2)</f>
        <v>90639.419721015962</v>
      </c>
      <c r="AQ74">
        <f>SQRT((INDEX('Station centroid'!$E$2:$E$51,MATCH(AQ$1,'Station centroid'!$B$2:$B$51,0))-INDEX('Zone centroid'!$D$2:$D$169,MATCH($A74,'Zone centroid'!$C$2:$C$169,0)))^2+(INDEX('Station centroid'!$F$2:$F$51,MATCH(AQ$1,'Station centroid'!$B$2:$B$51,0))-INDEX('Zone centroid'!$E$2:$E$169,MATCH($A74,'Zone centroid'!$C$2:$C$169,0)))^2)</f>
        <v>59168.660865733626</v>
      </c>
      <c r="AR74">
        <f>SQRT((INDEX('Station centroid'!$E$2:$E$51,MATCH(AR$1,'Station centroid'!$B$2:$B$51,0))-INDEX('Zone centroid'!$D$2:$D$169,MATCH($A74,'Zone centroid'!$C$2:$C$169,0)))^2+(INDEX('Station centroid'!$F$2:$F$51,MATCH(AR$1,'Station centroid'!$B$2:$B$51,0))-INDEX('Zone centroid'!$E$2:$E$169,MATCH($A74,'Zone centroid'!$C$2:$C$169,0)))^2)</f>
        <v>72713.955847017438</v>
      </c>
      <c r="AS74">
        <f>SQRT((INDEX('Station centroid'!$E$2:$E$51,MATCH(AS$1,'Station centroid'!$B$2:$B$51,0))-INDEX('Zone centroid'!$D$2:$D$169,MATCH($A74,'Zone centroid'!$C$2:$C$169,0)))^2+(INDEX('Station centroid'!$F$2:$F$51,MATCH(AS$1,'Station centroid'!$B$2:$B$51,0))-INDEX('Zone centroid'!$E$2:$E$169,MATCH($A74,'Zone centroid'!$C$2:$C$169,0)))^2)</f>
        <v>24044.027245012407</v>
      </c>
      <c r="AT74">
        <f>SQRT((INDEX('Station centroid'!$E$2:$E$51,MATCH(AT$1,'Station centroid'!$B$2:$B$51,0))-INDEX('Zone centroid'!$D$2:$D$169,MATCH($A74,'Zone centroid'!$C$2:$C$169,0)))^2+(INDEX('Station centroid'!$F$2:$F$51,MATCH(AT$1,'Station centroid'!$B$2:$B$51,0))-INDEX('Zone centroid'!$E$2:$E$169,MATCH($A74,'Zone centroid'!$C$2:$C$169,0)))^2)</f>
        <v>5070.3308375390952</v>
      </c>
      <c r="AU74">
        <f>SQRT((INDEX('Station centroid'!$E$2:$E$51,MATCH(AU$1,'Station centroid'!$B$2:$B$51,0))-INDEX('Zone centroid'!$D$2:$D$169,MATCH($A74,'Zone centroid'!$C$2:$C$169,0)))^2+(INDEX('Station centroid'!$F$2:$F$51,MATCH(AU$1,'Station centroid'!$B$2:$B$51,0))-INDEX('Zone centroid'!$E$2:$E$169,MATCH($A74,'Zone centroid'!$C$2:$C$169,0)))^2)</f>
        <v>108493.92120637219</v>
      </c>
      <c r="AV74">
        <f>SQRT((INDEX('Station centroid'!$E$2:$E$51,MATCH(AV$1,'Station centroid'!$B$2:$B$51,0))-INDEX('Zone centroid'!$D$2:$D$169,MATCH($A74,'Zone centroid'!$C$2:$C$169,0)))^2+(INDEX('Station centroid'!$F$2:$F$51,MATCH(AV$1,'Station centroid'!$B$2:$B$51,0))-INDEX('Zone centroid'!$E$2:$E$169,MATCH($A74,'Zone centroid'!$C$2:$C$169,0)))^2)</f>
        <v>99765.34823411383</v>
      </c>
      <c r="AW74">
        <f>SQRT((INDEX('Station centroid'!$E$2:$E$51,MATCH(AW$1,'Station centroid'!$B$2:$B$51,0))-INDEX('Zone centroid'!$D$2:$D$169,MATCH($A74,'Zone centroid'!$C$2:$C$169,0)))^2+(INDEX('Station centroid'!$F$2:$F$51,MATCH(AW$1,'Station centroid'!$B$2:$B$51,0))-INDEX('Zone centroid'!$E$2:$E$169,MATCH($A74,'Zone centroid'!$C$2:$C$169,0)))^2)</f>
        <v>92316.814968951367</v>
      </c>
      <c r="AX74">
        <f>SQRT((INDEX('Station centroid'!$E$2:$E$51,MATCH(AX$1,'Station centroid'!$B$2:$B$51,0))-INDEX('Zone centroid'!$D$2:$D$169,MATCH($A74,'Zone centroid'!$C$2:$C$169,0)))^2+(INDEX('Station centroid'!$F$2:$F$51,MATCH(AX$1,'Station centroid'!$B$2:$B$51,0))-INDEX('Zone centroid'!$E$2:$E$169,MATCH($A74,'Zone centroid'!$C$2:$C$169,0)))^2)</f>
        <v>77495.844601277146</v>
      </c>
      <c r="AY74">
        <f>SQRT((INDEX('Station centroid'!$E$2:$E$51,MATCH(AY$1,'Station centroid'!$B$2:$B$51,0))-INDEX('Zone centroid'!$D$2:$D$169,MATCH($A74,'Zone centroid'!$C$2:$C$169,0)))^2+(INDEX('Station centroid'!$F$2:$F$51,MATCH(AY$1,'Station centroid'!$B$2:$B$51,0))-INDEX('Zone centroid'!$E$2:$E$169,MATCH($A74,'Zone centroid'!$C$2:$C$169,0)))^2)</f>
        <v>615573.4523515451</v>
      </c>
    </row>
    <row r="75" spans="1:51" x14ac:dyDescent="0.3">
      <c r="A75">
        <v>5016</v>
      </c>
      <c r="B75">
        <f>SQRT((INDEX('Station centroid'!$E$2:$E$51,MATCH(B$1,'Station centroid'!$B$2:$B$51,0))-INDEX('Zone centroid'!$D$2:$D$169,MATCH($A75,'Zone centroid'!$C$2:$C$169,0)))^2+(INDEX('Station centroid'!$F$2:$F$51,MATCH(B$1,'Station centroid'!$B$2:$B$51,0))-INDEX('Zone centroid'!$E$2:$E$169,MATCH($A75,'Zone centroid'!$C$2:$C$169,0)))^2)</f>
        <v>59673.205809580017</v>
      </c>
      <c r="C75">
        <f>SQRT((INDEX('Station centroid'!$E$2:$E$51,MATCH(C$1,'Station centroid'!$B$2:$B$51,0))-INDEX('Zone centroid'!$D$2:$D$169,MATCH($A75,'Zone centroid'!$C$2:$C$169,0)))^2+(INDEX('Station centroid'!$F$2:$F$51,MATCH(C$1,'Station centroid'!$B$2:$B$51,0))-INDEX('Zone centroid'!$E$2:$E$169,MATCH($A75,'Zone centroid'!$C$2:$C$169,0)))^2)</f>
        <v>53758.906734746743</v>
      </c>
      <c r="D75">
        <f>SQRT((INDEX('Station centroid'!$E$2:$E$51,MATCH(D$1,'Station centroid'!$B$2:$B$51,0))-INDEX('Zone centroid'!$D$2:$D$169,MATCH($A75,'Zone centroid'!$C$2:$C$169,0)))^2+(INDEX('Station centroid'!$F$2:$F$51,MATCH(D$1,'Station centroid'!$B$2:$B$51,0))-INDEX('Zone centroid'!$E$2:$E$169,MATCH($A75,'Zone centroid'!$C$2:$C$169,0)))^2)</f>
        <v>103131.29021525182</v>
      </c>
      <c r="E75">
        <f>SQRT((INDEX('Station centroid'!$E$2:$E$51,MATCH(E$1,'Station centroid'!$B$2:$B$51,0))-INDEX('Zone centroid'!$D$2:$D$169,MATCH($A75,'Zone centroid'!$C$2:$C$169,0)))^2+(INDEX('Station centroid'!$F$2:$F$51,MATCH(E$1,'Station centroid'!$B$2:$B$51,0))-INDEX('Zone centroid'!$E$2:$E$169,MATCH($A75,'Zone centroid'!$C$2:$C$169,0)))^2)</f>
        <v>67294.00603084499</v>
      </c>
      <c r="F75">
        <f>SQRT((INDEX('Station centroid'!$E$2:$E$51,MATCH(F$1,'Station centroid'!$B$2:$B$51,0))-INDEX('Zone centroid'!$D$2:$D$169,MATCH($A75,'Zone centroid'!$C$2:$C$169,0)))^2+(INDEX('Station centroid'!$F$2:$F$51,MATCH(F$1,'Station centroid'!$B$2:$B$51,0))-INDEX('Zone centroid'!$E$2:$E$169,MATCH($A75,'Zone centroid'!$C$2:$C$169,0)))^2)</f>
        <v>39578.120926638294</v>
      </c>
      <c r="G75">
        <f>SQRT((INDEX('Station centroid'!$E$2:$E$51,MATCH(G$1,'Station centroid'!$B$2:$B$51,0))-INDEX('Zone centroid'!$D$2:$D$169,MATCH($A75,'Zone centroid'!$C$2:$C$169,0)))^2+(INDEX('Station centroid'!$F$2:$F$51,MATCH(G$1,'Station centroid'!$B$2:$B$51,0))-INDEX('Zone centroid'!$E$2:$E$169,MATCH($A75,'Zone centroid'!$C$2:$C$169,0)))^2)</f>
        <v>636580.14226725604</v>
      </c>
      <c r="H75">
        <f>SQRT((INDEX('Station centroid'!$E$2:$E$51,MATCH(H$1,'Station centroid'!$B$2:$B$51,0))-INDEX('Zone centroid'!$D$2:$D$169,MATCH($A75,'Zone centroid'!$C$2:$C$169,0)))^2+(INDEX('Station centroid'!$F$2:$F$51,MATCH(H$1,'Station centroid'!$B$2:$B$51,0))-INDEX('Zone centroid'!$E$2:$E$169,MATCH($A75,'Zone centroid'!$C$2:$C$169,0)))^2)</f>
        <v>19076.428566301427</v>
      </c>
      <c r="I75">
        <f>SQRT((INDEX('Station centroid'!$E$2:$E$51,MATCH(I$1,'Station centroid'!$B$2:$B$51,0))-INDEX('Zone centroid'!$D$2:$D$169,MATCH($A75,'Zone centroid'!$C$2:$C$169,0)))^2+(INDEX('Station centroid'!$F$2:$F$51,MATCH(I$1,'Station centroid'!$B$2:$B$51,0))-INDEX('Zone centroid'!$E$2:$E$169,MATCH($A75,'Zone centroid'!$C$2:$C$169,0)))^2)</f>
        <v>15177.325496071431</v>
      </c>
      <c r="J75">
        <f>SQRT((INDEX('Station centroid'!$E$2:$E$51,MATCH(J$1,'Station centroid'!$B$2:$B$51,0))-INDEX('Zone centroid'!$D$2:$D$169,MATCH($A75,'Zone centroid'!$C$2:$C$169,0)))^2+(INDEX('Station centroid'!$F$2:$F$51,MATCH(J$1,'Station centroid'!$B$2:$B$51,0))-INDEX('Zone centroid'!$E$2:$E$169,MATCH($A75,'Zone centroid'!$C$2:$C$169,0)))^2)</f>
        <v>636580.14226725604</v>
      </c>
      <c r="K75">
        <f>SQRT((INDEX('Station centroid'!$E$2:$E$51,MATCH(K$1,'Station centroid'!$B$2:$B$51,0))-INDEX('Zone centroid'!$D$2:$D$169,MATCH($A75,'Zone centroid'!$C$2:$C$169,0)))^2+(INDEX('Station centroid'!$F$2:$F$51,MATCH(K$1,'Station centroid'!$B$2:$B$51,0))-INDEX('Zone centroid'!$E$2:$E$169,MATCH($A75,'Zone centroid'!$C$2:$C$169,0)))^2)</f>
        <v>84724.619002174921</v>
      </c>
      <c r="L75">
        <f>SQRT((INDEX('Station centroid'!$E$2:$E$51,MATCH(L$1,'Station centroid'!$B$2:$B$51,0))-INDEX('Zone centroid'!$D$2:$D$169,MATCH($A75,'Zone centroid'!$C$2:$C$169,0)))^2+(INDEX('Station centroid'!$F$2:$F$51,MATCH(L$1,'Station centroid'!$B$2:$B$51,0))-INDEX('Zone centroid'!$E$2:$E$169,MATCH($A75,'Zone centroid'!$C$2:$C$169,0)))^2)</f>
        <v>36666.863734249178</v>
      </c>
      <c r="M75">
        <f>SQRT((INDEX('Station centroid'!$E$2:$E$51,MATCH(M$1,'Station centroid'!$B$2:$B$51,0))-INDEX('Zone centroid'!$D$2:$D$169,MATCH($A75,'Zone centroid'!$C$2:$C$169,0)))^2+(INDEX('Station centroid'!$F$2:$F$51,MATCH(M$1,'Station centroid'!$B$2:$B$51,0))-INDEX('Zone centroid'!$E$2:$E$169,MATCH($A75,'Zone centroid'!$C$2:$C$169,0)))^2)</f>
        <v>45185.497979216772</v>
      </c>
      <c r="N75">
        <f>SQRT((INDEX('Station centroid'!$E$2:$E$51,MATCH(N$1,'Station centroid'!$B$2:$B$51,0))-INDEX('Zone centroid'!$D$2:$D$169,MATCH($A75,'Zone centroid'!$C$2:$C$169,0)))^2+(INDEX('Station centroid'!$F$2:$F$51,MATCH(N$1,'Station centroid'!$B$2:$B$51,0))-INDEX('Zone centroid'!$E$2:$E$169,MATCH($A75,'Zone centroid'!$C$2:$C$169,0)))^2)</f>
        <v>66210.830661697662</v>
      </c>
      <c r="O75">
        <f>SQRT((INDEX('Station centroid'!$E$2:$E$51,MATCH(O$1,'Station centroid'!$B$2:$B$51,0))-INDEX('Zone centroid'!$D$2:$D$169,MATCH($A75,'Zone centroid'!$C$2:$C$169,0)))^2+(INDEX('Station centroid'!$F$2:$F$51,MATCH(O$1,'Station centroid'!$B$2:$B$51,0))-INDEX('Zone centroid'!$E$2:$E$169,MATCH($A75,'Zone centroid'!$C$2:$C$169,0)))^2)</f>
        <v>80823.799741864394</v>
      </c>
      <c r="P75">
        <f>SQRT((INDEX('Station centroid'!$E$2:$E$51,MATCH(P$1,'Station centroid'!$B$2:$B$51,0))-INDEX('Zone centroid'!$D$2:$D$169,MATCH($A75,'Zone centroid'!$C$2:$C$169,0)))^2+(INDEX('Station centroid'!$F$2:$F$51,MATCH(P$1,'Station centroid'!$B$2:$B$51,0))-INDEX('Zone centroid'!$E$2:$E$169,MATCH($A75,'Zone centroid'!$C$2:$C$169,0)))^2)</f>
        <v>83061.426009575604</v>
      </c>
      <c r="Q75">
        <f>SQRT((INDEX('Station centroid'!$E$2:$E$51,MATCH(Q$1,'Station centroid'!$B$2:$B$51,0))-INDEX('Zone centroid'!$D$2:$D$169,MATCH($A75,'Zone centroid'!$C$2:$C$169,0)))^2+(INDEX('Station centroid'!$F$2:$F$51,MATCH(Q$1,'Station centroid'!$B$2:$B$51,0))-INDEX('Zone centroid'!$E$2:$E$169,MATCH($A75,'Zone centroid'!$C$2:$C$169,0)))^2)</f>
        <v>72684.760693727992</v>
      </c>
      <c r="R75">
        <f>SQRT((INDEX('Station centroid'!$E$2:$E$51,MATCH(R$1,'Station centroid'!$B$2:$B$51,0))-INDEX('Zone centroid'!$D$2:$D$169,MATCH($A75,'Zone centroid'!$C$2:$C$169,0)))^2+(INDEX('Station centroid'!$F$2:$F$51,MATCH(R$1,'Station centroid'!$B$2:$B$51,0))-INDEX('Zone centroid'!$E$2:$E$169,MATCH($A75,'Zone centroid'!$C$2:$C$169,0)))^2)</f>
        <v>74461.227064265448</v>
      </c>
      <c r="S75">
        <f>SQRT((INDEX('Station centroid'!$E$2:$E$51,MATCH(S$1,'Station centroid'!$B$2:$B$51,0))-INDEX('Zone centroid'!$D$2:$D$169,MATCH($A75,'Zone centroid'!$C$2:$C$169,0)))^2+(INDEX('Station centroid'!$F$2:$F$51,MATCH(S$1,'Station centroid'!$B$2:$B$51,0))-INDEX('Zone centroid'!$E$2:$E$169,MATCH($A75,'Zone centroid'!$C$2:$C$169,0)))^2)</f>
        <v>70544.98639213141</v>
      </c>
      <c r="T75">
        <f>SQRT((INDEX('Station centroid'!$E$2:$E$51,MATCH(T$1,'Station centroid'!$B$2:$B$51,0))-INDEX('Zone centroid'!$D$2:$D$169,MATCH($A75,'Zone centroid'!$C$2:$C$169,0)))^2+(INDEX('Station centroid'!$F$2:$F$51,MATCH(T$1,'Station centroid'!$B$2:$B$51,0))-INDEX('Zone centroid'!$E$2:$E$169,MATCH($A75,'Zone centroid'!$C$2:$C$169,0)))^2)</f>
        <v>70651.597577376786</v>
      </c>
      <c r="U75">
        <f>SQRT((INDEX('Station centroid'!$E$2:$E$51,MATCH(U$1,'Station centroid'!$B$2:$B$51,0))-INDEX('Zone centroid'!$D$2:$D$169,MATCH($A75,'Zone centroid'!$C$2:$C$169,0)))^2+(INDEX('Station centroid'!$F$2:$F$51,MATCH(U$1,'Station centroid'!$B$2:$B$51,0))-INDEX('Zone centroid'!$E$2:$E$169,MATCH($A75,'Zone centroid'!$C$2:$C$169,0)))^2)</f>
        <v>76273.897529406458</v>
      </c>
      <c r="V75">
        <f>SQRT((INDEX('Station centroid'!$E$2:$E$51,MATCH(V$1,'Station centroid'!$B$2:$B$51,0))-INDEX('Zone centroid'!$D$2:$D$169,MATCH($A75,'Zone centroid'!$C$2:$C$169,0)))^2+(INDEX('Station centroid'!$F$2:$F$51,MATCH(V$1,'Station centroid'!$B$2:$B$51,0))-INDEX('Zone centroid'!$E$2:$E$169,MATCH($A75,'Zone centroid'!$C$2:$C$169,0)))^2)</f>
        <v>81054.630761859022</v>
      </c>
      <c r="W75">
        <f>SQRT((INDEX('Station centroid'!$E$2:$E$51,MATCH(W$1,'Station centroid'!$B$2:$B$51,0))-INDEX('Zone centroid'!$D$2:$D$169,MATCH($A75,'Zone centroid'!$C$2:$C$169,0)))^2+(INDEX('Station centroid'!$F$2:$F$51,MATCH(W$1,'Station centroid'!$B$2:$B$51,0))-INDEX('Zone centroid'!$E$2:$E$169,MATCH($A75,'Zone centroid'!$C$2:$C$169,0)))^2)</f>
        <v>70236.632067888961</v>
      </c>
      <c r="X75">
        <f>SQRT((INDEX('Station centroid'!$E$2:$E$51,MATCH(X$1,'Station centroid'!$B$2:$B$51,0))-INDEX('Zone centroid'!$D$2:$D$169,MATCH($A75,'Zone centroid'!$C$2:$C$169,0)))^2+(INDEX('Station centroid'!$F$2:$F$51,MATCH(X$1,'Station centroid'!$B$2:$B$51,0))-INDEX('Zone centroid'!$E$2:$E$169,MATCH($A75,'Zone centroid'!$C$2:$C$169,0)))^2)</f>
        <v>79615.894249468154</v>
      </c>
      <c r="Y75">
        <f>SQRT((INDEX('Station centroid'!$E$2:$E$51,MATCH(Y$1,'Station centroid'!$B$2:$B$51,0))-INDEX('Zone centroid'!$D$2:$D$169,MATCH($A75,'Zone centroid'!$C$2:$C$169,0)))^2+(INDEX('Station centroid'!$F$2:$F$51,MATCH(Y$1,'Station centroid'!$B$2:$B$51,0))-INDEX('Zone centroid'!$E$2:$E$169,MATCH($A75,'Zone centroid'!$C$2:$C$169,0)))^2)</f>
        <v>78751.109131046571</v>
      </c>
      <c r="Z75">
        <f>SQRT((INDEX('Station centroid'!$E$2:$E$51,MATCH(Z$1,'Station centroid'!$B$2:$B$51,0))-INDEX('Zone centroid'!$D$2:$D$169,MATCH($A75,'Zone centroid'!$C$2:$C$169,0)))^2+(INDEX('Station centroid'!$F$2:$F$51,MATCH(Z$1,'Station centroid'!$B$2:$B$51,0))-INDEX('Zone centroid'!$E$2:$E$169,MATCH($A75,'Zone centroid'!$C$2:$C$169,0)))^2)</f>
        <v>11643.248127996774</v>
      </c>
      <c r="AA75">
        <f>SQRT((INDEX('Station centroid'!$E$2:$E$51,MATCH(AA$1,'Station centroid'!$B$2:$B$51,0))-INDEX('Zone centroid'!$D$2:$D$169,MATCH($A75,'Zone centroid'!$C$2:$C$169,0)))^2+(INDEX('Station centroid'!$F$2:$F$51,MATCH(AA$1,'Station centroid'!$B$2:$B$51,0))-INDEX('Zone centroid'!$E$2:$E$169,MATCH($A75,'Zone centroid'!$C$2:$C$169,0)))^2)</f>
        <v>33380.262772710448</v>
      </c>
      <c r="AB75">
        <f>SQRT((INDEX('Station centroid'!$E$2:$E$51,MATCH(AB$1,'Station centroid'!$B$2:$B$51,0))-INDEX('Zone centroid'!$D$2:$D$169,MATCH($A75,'Zone centroid'!$C$2:$C$169,0)))^2+(INDEX('Station centroid'!$F$2:$F$51,MATCH(AB$1,'Station centroid'!$B$2:$B$51,0))-INDEX('Zone centroid'!$E$2:$E$169,MATCH($A75,'Zone centroid'!$C$2:$C$169,0)))^2)</f>
        <v>636580.14226725604</v>
      </c>
      <c r="AC75">
        <f>SQRT((INDEX('Station centroid'!$E$2:$E$51,MATCH(AC$1,'Station centroid'!$B$2:$B$51,0))-INDEX('Zone centroid'!$D$2:$D$169,MATCH($A75,'Zone centroid'!$C$2:$C$169,0)))^2+(INDEX('Station centroid'!$F$2:$F$51,MATCH(AC$1,'Station centroid'!$B$2:$B$51,0))-INDEX('Zone centroid'!$E$2:$E$169,MATCH($A75,'Zone centroid'!$C$2:$C$169,0)))^2)</f>
        <v>58845.917299884117</v>
      </c>
      <c r="AD75">
        <f>SQRT((INDEX('Station centroid'!$E$2:$E$51,MATCH(AD$1,'Station centroid'!$B$2:$B$51,0))-INDEX('Zone centroid'!$D$2:$D$169,MATCH($A75,'Zone centroid'!$C$2:$C$169,0)))^2+(INDEX('Station centroid'!$F$2:$F$51,MATCH(AD$1,'Station centroid'!$B$2:$B$51,0))-INDEX('Zone centroid'!$E$2:$E$169,MATCH($A75,'Zone centroid'!$C$2:$C$169,0)))^2)</f>
        <v>98734.366847225479</v>
      </c>
      <c r="AE75">
        <f>SQRT((INDEX('Station centroid'!$E$2:$E$51,MATCH(AE$1,'Station centroid'!$B$2:$B$51,0))-INDEX('Zone centroid'!$D$2:$D$169,MATCH($A75,'Zone centroid'!$C$2:$C$169,0)))^2+(INDEX('Station centroid'!$F$2:$F$51,MATCH(AE$1,'Station centroid'!$B$2:$B$51,0))-INDEX('Zone centroid'!$E$2:$E$169,MATCH($A75,'Zone centroid'!$C$2:$C$169,0)))^2)</f>
        <v>77233.19753949983</v>
      </c>
      <c r="AF75">
        <f>SQRT((INDEX('Station centroid'!$E$2:$E$51,MATCH(AF$1,'Station centroid'!$B$2:$B$51,0))-INDEX('Zone centroid'!$D$2:$D$169,MATCH($A75,'Zone centroid'!$C$2:$C$169,0)))^2+(INDEX('Station centroid'!$F$2:$F$51,MATCH(AF$1,'Station centroid'!$B$2:$B$51,0))-INDEX('Zone centroid'!$E$2:$E$169,MATCH($A75,'Zone centroid'!$C$2:$C$169,0)))^2)</f>
        <v>75763.48707095586</v>
      </c>
      <c r="AG75">
        <f>SQRT((INDEX('Station centroid'!$E$2:$E$51,MATCH(AG$1,'Station centroid'!$B$2:$B$51,0))-INDEX('Zone centroid'!$D$2:$D$169,MATCH($A75,'Zone centroid'!$C$2:$C$169,0)))^2+(INDEX('Station centroid'!$F$2:$F$51,MATCH(AG$1,'Station centroid'!$B$2:$B$51,0))-INDEX('Zone centroid'!$E$2:$E$169,MATCH($A75,'Zone centroid'!$C$2:$C$169,0)))^2)</f>
        <v>80336.126366558776</v>
      </c>
      <c r="AH75">
        <f>SQRT((INDEX('Station centroid'!$E$2:$E$51,MATCH(AH$1,'Station centroid'!$B$2:$B$51,0))-INDEX('Zone centroid'!$D$2:$D$169,MATCH($A75,'Zone centroid'!$C$2:$C$169,0)))^2+(INDEX('Station centroid'!$F$2:$F$51,MATCH(AH$1,'Station centroid'!$B$2:$B$51,0))-INDEX('Zone centroid'!$E$2:$E$169,MATCH($A75,'Zone centroid'!$C$2:$C$169,0)))^2)</f>
        <v>69773.084746827706</v>
      </c>
      <c r="AI75">
        <f>SQRT((INDEX('Station centroid'!$E$2:$E$51,MATCH(AI$1,'Station centroid'!$B$2:$B$51,0))-INDEX('Zone centroid'!$D$2:$D$169,MATCH($A75,'Zone centroid'!$C$2:$C$169,0)))^2+(INDEX('Station centroid'!$F$2:$F$51,MATCH(AI$1,'Station centroid'!$B$2:$B$51,0))-INDEX('Zone centroid'!$E$2:$E$169,MATCH($A75,'Zone centroid'!$C$2:$C$169,0)))^2)</f>
        <v>74484.382925164231</v>
      </c>
      <c r="AJ75">
        <f>SQRT((INDEX('Station centroid'!$E$2:$E$51,MATCH(AJ$1,'Station centroid'!$B$2:$B$51,0))-INDEX('Zone centroid'!$D$2:$D$169,MATCH($A75,'Zone centroid'!$C$2:$C$169,0)))^2+(INDEX('Station centroid'!$F$2:$F$51,MATCH(AJ$1,'Station centroid'!$B$2:$B$51,0))-INDEX('Zone centroid'!$E$2:$E$169,MATCH($A75,'Zone centroid'!$C$2:$C$169,0)))^2)</f>
        <v>78330.045124256751</v>
      </c>
      <c r="AK75">
        <f>SQRT((INDEX('Station centroid'!$E$2:$E$51,MATCH(AK$1,'Station centroid'!$B$2:$B$51,0))-INDEX('Zone centroid'!$D$2:$D$169,MATCH($A75,'Zone centroid'!$C$2:$C$169,0)))^2+(INDEX('Station centroid'!$F$2:$F$51,MATCH(AK$1,'Station centroid'!$B$2:$B$51,0))-INDEX('Zone centroid'!$E$2:$E$169,MATCH($A75,'Zone centroid'!$C$2:$C$169,0)))^2)</f>
        <v>67360.109006480969</v>
      </c>
      <c r="AL75">
        <f>SQRT((INDEX('Station centroid'!$E$2:$E$51,MATCH(AL$1,'Station centroid'!$B$2:$B$51,0))-INDEX('Zone centroid'!$D$2:$D$169,MATCH($A75,'Zone centroid'!$C$2:$C$169,0)))^2+(INDEX('Station centroid'!$F$2:$F$51,MATCH(AL$1,'Station centroid'!$B$2:$B$51,0))-INDEX('Zone centroid'!$E$2:$E$169,MATCH($A75,'Zone centroid'!$C$2:$C$169,0)))^2)</f>
        <v>37791.583480272384</v>
      </c>
      <c r="AM75">
        <f>SQRT((INDEX('Station centroid'!$E$2:$E$51,MATCH(AM$1,'Station centroid'!$B$2:$B$51,0))-INDEX('Zone centroid'!$D$2:$D$169,MATCH($A75,'Zone centroid'!$C$2:$C$169,0)))^2+(INDEX('Station centroid'!$F$2:$F$51,MATCH(AM$1,'Station centroid'!$B$2:$B$51,0))-INDEX('Zone centroid'!$E$2:$E$169,MATCH($A75,'Zone centroid'!$C$2:$C$169,0)))^2)</f>
        <v>78209.025006965196</v>
      </c>
      <c r="AN75">
        <f>SQRT((INDEX('Station centroid'!$E$2:$E$51,MATCH(AN$1,'Station centroid'!$B$2:$B$51,0))-INDEX('Zone centroid'!$D$2:$D$169,MATCH($A75,'Zone centroid'!$C$2:$C$169,0)))^2+(INDEX('Station centroid'!$F$2:$F$51,MATCH(AN$1,'Station centroid'!$B$2:$B$51,0))-INDEX('Zone centroid'!$E$2:$E$169,MATCH($A75,'Zone centroid'!$C$2:$C$169,0)))^2)</f>
        <v>31481.375262824826</v>
      </c>
      <c r="AO75">
        <f>SQRT((INDEX('Station centroid'!$E$2:$E$51,MATCH(AO$1,'Station centroid'!$B$2:$B$51,0))-INDEX('Zone centroid'!$D$2:$D$169,MATCH($A75,'Zone centroid'!$C$2:$C$169,0)))^2+(INDEX('Station centroid'!$F$2:$F$51,MATCH(AO$1,'Station centroid'!$B$2:$B$51,0))-INDEX('Zone centroid'!$E$2:$E$169,MATCH($A75,'Zone centroid'!$C$2:$C$169,0)))^2)</f>
        <v>26993.912060629573</v>
      </c>
      <c r="AP75">
        <f>SQRT((INDEX('Station centroid'!$E$2:$E$51,MATCH(AP$1,'Station centroid'!$B$2:$B$51,0))-INDEX('Zone centroid'!$D$2:$D$169,MATCH($A75,'Zone centroid'!$C$2:$C$169,0)))^2+(INDEX('Station centroid'!$F$2:$F$51,MATCH(AP$1,'Station centroid'!$B$2:$B$51,0))-INDEX('Zone centroid'!$E$2:$E$169,MATCH($A75,'Zone centroid'!$C$2:$C$169,0)))^2)</f>
        <v>41727.740429629041</v>
      </c>
      <c r="AQ75">
        <f>SQRT((INDEX('Station centroid'!$E$2:$E$51,MATCH(AQ$1,'Station centroid'!$B$2:$B$51,0))-INDEX('Zone centroid'!$D$2:$D$169,MATCH($A75,'Zone centroid'!$C$2:$C$169,0)))^2+(INDEX('Station centroid'!$F$2:$F$51,MATCH(AQ$1,'Station centroid'!$B$2:$B$51,0))-INDEX('Zone centroid'!$E$2:$E$169,MATCH($A75,'Zone centroid'!$C$2:$C$169,0)))^2)</f>
        <v>26059.625646278928</v>
      </c>
      <c r="AR75">
        <f>SQRT((INDEX('Station centroid'!$E$2:$E$51,MATCH(AR$1,'Station centroid'!$B$2:$B$51,0))-INDEX('Zone centroid'!$D$2:$D$169,MATCH($A75,'Zone centroid'!$C$2:$C$169,0)))^2+(INDEX('Station centroid'!$F$2:$F$51,MATCH(AR$1,'Station centroid'!$B$2:$B$51,0))-INDEX('Zone centroid'!$E$2:$E$169,MATCH($A75,'Zone centroid'!$C$2:$C$169,0)))^2)</f>
        <v>11666.91035544544</v>
      </c>
      <c r="AS75">
        <f>SQRT((INDEX('Station centroid'!$E$2:$E$51,MATCH(AS$1,'Station centroid'!$B$2:$B$51,0))-INDEX('Zone centroid'!$D$2:$D$169,MATCH($A75,'Zone centroid'!$C$2:$C$169,0)))^2+(INDEX('Station centroid'!$F$2:$F$51,MATCH(AS$1,'Station centroid'!$B$2:$B$51,0))-INDEX('Zone centroid'!$E$2:$E$169,MATCH($A75,'Zone centroid'!$C$2:$C$169,0)))^2)</f>
        <v>82661.386860727798</v>
      </c>
      <c r="AT75">
        <f>SQRT((INDEX('Station centroid'!$E$2:$E$51,MATCH(AT$1,'Station centroid'!$B$2:$B$51,0))-INDEX('Zone centroid'!$D$2:$D$169,MATCH($A75,'Zone centroid'!$C$2:$C$169,0)))^2+(INDEX('Station centroid'!$F$2:$F$51,MATCH(AT$1,'Station centroid'!$B$2:$B$51,0))-INDEX('Zone centroid'!$E$2:$E$169,MATCH($A75,'Zone centroid'!$C$2:$C$169,0)))^2)</f>
        <v>62215.201909357318</v>
      </c>
      <c r="AU75">
        <f>SQRT((INDEX('Station centroid'!$E$2:$E$51,MATCH(AU$1,'Station centroid'!$B$2:$B$51,0))-INDEX('Zone centroid'!$D$2:$D$169,MATCH($A75,'Zone centroid'!$C$2:$C$169,0)))^2+(INDEX('Station centroid'!$F$2:$F$51,MATCH(AU$1,'Station centroid'!$B$2:$B$51,0))-INDEX('Zone centroid'!$E$2:$E$169,MATCH($A75,'Zone centroid'!$C$2:$C$169,0)))^2)</f>
        <v>44614.1011519284</v>
      </c>
      <c r="AV75">
        <f>SQRT((INDEX('Station centroid'!$E$2:$E$51,MATCH(AV$1,'Station centroid'!$B$2:$B$51,0))-INDEX('Zone centroid'!$D$2:$D$169,MATCH($A75,'Zone centroid'!$C$2:$C$169,0)))^2+(INDEX('Station centroid'!$F$2:$F$51,MATCH(AV$1,'Station centroid'!$B$2:$B$51,0))-INDEX('Zone centroid'!$E$2:$E$169,MATCH($A75,'Zone centroid'!$C$2:$C$169,0)))^2)</f>
        <v>36299.860554470448</v>
      </c>
      <c r="AW75">
        <f>SQRT((INDEX('Station centroid'!$E$2:$E$51,MATCH(AW$1,'Station centroid'!$B$2:$B$51,0))-INDEX('Zone centroid'!$D$2:$D$169,MATCH($A75,'Zone centroid'!$C$2:$C$169,0)))^2+(INDEX('Station centroid'!$F$2:$F$51,MATCH(AW$1,'Station centroid'!$B$2:$B$51,0))-INDEX('Zone centroid'!$E$2:$E$169,MATCH($A75,'Zone centroid'!$C$2:$C$169,0)))^2)</f>
        <v>29514.616205731036</v>
      </c>
      <c r="AX75">
        <f>SQRT((INDEX('Station centroid'!$E$2:$E$51,MATCH(AX$1,'Station centroid'!$B$2:$B$51,0))-INDEX('Zone centroid'!$D$2:$D$169,MATCH($A75,'Zone centroid'!$C$2:$C$169,0)))^2+(INDEX('Station centroid'!$F$2:$F$51,MATCH(AX$1,'Station centroid'!$B$2:$B$51,0))-INDEX('Zone centroid'!$E$2:$E$169,MATCH($A75,'Zone centroid'!$C$2:$C$169,0)))^2)</f>
        <v>19046.066274307133</v>
      </c>
      <c r="AY75">
        <f>SQRT((INDEX('Station centroid'!$E$2:$E$51,MATCH(AY$1,'Station centroid'!$B$2:$B$51,0))-INDEX('Zone centroid'!$D$2:$D$169,MATCH($A75,'Zone centroid'!$C$2:$C$169,0)))^2+(INDEX('Station centroid'!$F$2:$F$51,MATCH(AY$1,'Station centroid'!$B$2:$B$51,0))-INDEX('Zone centroid'!$E$2:$E$169,MATCH($A75,'Zone centroid'!$C$2:$C$169,0)))^2)</f>
        <v>636580.14226725604</v>
      </c>
    </row>
    <row r="76" spans="1:51" x14ac:dyDescent="0.3">
      <c r="A76">
        <v>5017</v>
      </c>
      <c r="B76">
        <f>SQRT((INDEX('Station centroid'!$E$2:$E$51,MATCH(B$1,'Station centroid'!$B$2:$B$51,0))-INDEX('Zone centroid'!$D$2:$D$169,MATCH($A76,'Zone centroid'!$C$2:$C$169,0)))^2+(INDEX('Station centroid'!$F$2:$F$51,MATCH(B$1,'Station centroid'!$B$2:$B$51,0))-INDEX('Zone centroid'!$E$2:$E$169,MATCH($A76,'Zone centroid'!$C$2:$C$169,0)))^2)</f>
        <v>134722.06451391874</v>
      </c>
      <c r="C76">
        <f>SQRT((INDEX('Station centroid'!$E$2:$E$51,MATCH(C$1,'Station centroid'!$B$2:$B$51,0))-INDEX('Zone centroid'!$D$2:$D$169,MATCH($A76,'Zone centroid'!$C$2:$C$169,0)))^2+(INDEX('Station centroid'!$F$2:$F$51,MATCH(C$1,'Station centroid'!$B$2:$B$51,0))-INDEX('Zone centroid'!$E$2:$E$169,MATCH($A76,'Zone centroid'!$C$2:$C$169,0)))^2)</f>
        <v>109462.08381935363</v>
      </c>
      <c r="D76">
        <f>SQRT((INDEX('Station centroid'!$E$2:$E$51,MATCH(D$1,'Station centroid'!$B$2:$B$51,0))-INDEX('Zone centroid'!$D$2:$D$169,MATCH($A76,'Zone centroid'!$C$2:$C$169,0)))^2+(INDEX('Station centroid'!$F$2:$F$51,MATCH(D$1,'Station centroid'!$B$2:$B$51,0))-INDEX('Zone centroid'!$E$2:$E$169,MATCH($A76,'Zone centroid'!$C$2:$C$169,0)))^2)</f>
        <v>66711.256680282226</v>
      </c>
      <c r="E76">
        <f>SQRT((INDEX('Station centroid'!$E$2:$E$51,MATCH(E$1,'Station centroid'!$B$2:$B$51,0))-INDEX('Zone centroid'!$D$2:$D$169,MATCH($A76,'Zone centroid'!$C$2:$C$169,0)))^2+(INDEX('Station centroid'!$F$2:$F$51,MATCH(E$1,'Station centroid'!$B$2:$B$51,0))-INDEX('Zone centroid'!$E$2:$E$169,MATCH($A76,'Zone centroid'!$C$2:$C$169,0)))^2)</f>
        <v>142465.78151450754</v>
      </c>
      <c r="F76">
        <f>SQRT((INDEX('Station centroid'!$E$2:$E$51,MATCH(F$1,'Station centroid'!$B$2:$B$51,0))-INDEX('Zone centroid'!$D$2:$D$169,MATCH($A76,'Zone centroid'!$C$2:$C$169,0)))^2+(INDEX('Station centroid'!$F$2:$F$51,MATCH(F$1,'Station centroid'!$B$2:$B$51,0))-INDEX('Zone centroid'!$E$2:$E$169,MATCH($A76,'Zone centroid'!$C$2:$C$169,0)))^2)</f>
        <v>112711.15553486093</v>
      </c>
      <c r="G76">
        <f>SQRT((INDEX('Station centroid'!$E$2:$E$51,MATCH(G$1,'Station centroid'!$B$2:$B$51,0))-INDEX('Zone centroid'!$D$2:$D$169,MATCH($A76,'Zone centroid'!$C$2:$C$169,0)))^2+(INDEX('Station centroid'!$F$2:$F$51,MATCH(G$1,'Station centroid'!$B$2:$B$51,0))-INDEX('Zone centroid'!$E$2:$E$169,MATCH($A76,'Zone centroid'!$C$2:$C$169,0)))^2)</f>
        <v>561423.23076267517</v>
      </c>
      <c r="H76">
        <f>SQRT((INDEX('Station centroid'!$E$2:$E$51,MATCH(H$1,'Station centroid'!$B$2:$B$51,0))-INDEX('Zone centroid'!$D$2:$D$169,MATCH($A76,'Zone centroid'!$C$2:$C$169,0)))^2+(INDEX('Station centroid'!$F$2:$F$51,MATCH(H$1,'Station centroid'!$B$2:$B$51,0))-INDEX('Zone centroid'!$E$2:$E$169,MATCH($A76,'Zone centroid'!$C$2:$C$169,0)))^2)</f>
        <v>60488.35924874468</v>
      </c>
      <c r="I76">
        <f>SQRT((INDEX('Station centroid'!$E$2:$E$51,MATCH(I$1,'Station centroid'!$B$2:$B$51,0))-INDEX('Zone centroid'!$D$2:$D$169,MATCH($A76,'Zone centroid'!$C$2:$C$169,0)))^2+(INDEX('Station centroid'!$F$2:$F$51,MATCH(I$1,'Station centroid'!$B$2:$B$51,0))-INDEX('Zone centroid'!$E$2:$E$169,MATCH($A76,'Zone centroid'!$C$2:$C$169,0)))^2)</f>
        <v>90351.377594996855</v>
      </c>
      <c r="J76">
        <f>SQRT((INDEX('Station centroid'!$E$2:$E$51,MATCH(J$1,'Station centroid'!$B$2:$B$51,0))-INDEX('Zone centroid'!$D$2:$D$169,MATCH($A76,'Zone centroid'!$C$2:$C$169,0)))^2+(INDEX('Station centroid'!$F$2:$F$51,MATCH(J$1,'Station centroid'!$B$2:$B$51,0))-INDEX('Zone centroid'!$E$2:$E$169,MATCH($A76,'Zone centroid'!$C$2:$C$169,0)))^2)</f>
        <v>561423.23076267517</v>
      </c>
      <c r="K76">
        <f>SQRT((INDEX('Station centroid'!$E$2:$E$51,MATCH(K$1,'Station centroid'!$B$2:$B$51,0))-INDEX('Zone centroid'!$D$2:$D$169,MATCH($A76,'Zone centroid'!$C$2:$C$169,0)))^2+(INDEX('Station centroid'!$F$2:$F$51,MATCH(K$1,'Station centroid'!$B$2:$B$51,0))-INDEX('Zone centroid'!$E$2:$E$169,MATCH($A76,'Zone centroid'!$C$2:$C$169,0)))^2)</f>
        <v>159731.23173275695</v>
      </c>
      <c r="L76">
        <f>SQRT((INDEX('Station centroid'!$E$2:$E$51,MATCH(L$1,'Station centroid'!$B$2:$B$51,0))-INDEX('Zone centroid'!$D$2:$D$169,MATCH($A76,'Zone centroid'!$C$2:$C$169,0)))^2+(INDEX('Station centroid'!$F$2:$F$51,MATCH(L$1,'Station centroid'!$B$2:$B$51,0))-INDEX('Zone centroid'!$E$2:$E$169,MATCH($A76,'Zone centroid'!$C$2:$C$169,0)))^2)</f>
        <v>111812.45681616156</v>
      </c>
      <c r="M76">
        <f>SQRT((INDEX('Station centroid'!$E$2:$E$51,MATCH(M$1,'Station centroid'!$B$2:$B$51,0))-INDEX('Zone centroid'!$D$2:$D$169,MATCH($A76,'Zone centroid'!$C$2:$C$169,0)))^2+(INDEX('Station centroid'!$F$2:$F$51,MATCH(M$1,'Station centroid'!$B$2:$B$51,0))-INDEX('Zone centroid'!$E$2:$E$169,MATCH($A76,'Zone centroid'!$C$2:$C$169,0)))^2)</f>
        <v>120234.61118134749</v>
      </c>
      <c r="N76">
        <f>SQRT((INDEX('Station centroid'!$E$2:$E$51,MATCH(N$1,'Station centroid'!$B$2:$B$51,0))-INDEX('Zone centroid'!$D$2:$D$169,MATCH($A76,'Zone centroid'!$C$2:$C$169,0)))^2+(INDEX('Station centroid'!$F$2:$F$51,MATCH(N$1,'Station centroid'!$B$2:$B$51,0))-INDEX('Zone centroid'!$E$2:$E$169,MATCH($A76,'Zone centroid'!$C$2:$C$169,0)))^2)</f>
        <v>141372.62113235367</v>
      </c>
      <c r="O76">
        <f>SQRT((INDEX('Station centroid'!$E$2:$E$51,MATCH(O$1,'Station centroid'!$B$2:$B$51,0))-INDEX('Zone centroid'!$D$2:$D$169,MATCH($A76,'Zone centroid'!$C$2:$C$169,0)))^2+(INDEX('Station centroid'!$F$2:$F$51,MATCH(O$1,'Station centroid'!$B$2:$B$51,0))-INDEX('Zone centroid'!$E$2:$E$169,MATCH($A76,'Zone centroid'!$C$2:$C$169,0)))^2)</f>
        <v>154616.92408702549</v>
      </c>
      <c r="P76">
        <f>SQRT((INDEX('Station centroid'!$E$2:$E$51,MATCH(P$1,'Station centroid'!$B$2:$B$51,0))-INDEX('Zone centroid'!$D$2:$D$169,MATCH($A76,'Zone centroid'!$C$2:$C$169,0)))^2+(INDEX('Station centroid'!$F$2:$F$51,MATCH(P$1,'Station centroid'!$B$2:$B$51,0))-INDEX('Zone centroid'!$E$2:$E$169,MATCH($A76,'Zone centroid'!$C$2:$C$169,0)))^2)</f>
        <v>156743.1982563971</v>
      </c>
      <c r="Q76">
        <f>SQRT((INDEX('Station centroid'!$E$2:$E$51,MATCH(Q$1,'Station centroid'!$B$2:$B$51,0))-INDEX('Zone centroid'!$D$2:$D$169,MATCH($A76,'Zone centroid'!$C$2:$C$169,0)))^2+(INDEX('Station centroid'!$F$2:$F$51,MATCH(Q$1,'Station centroid'!$B$2:$B$51,0))-INDEX('Zone centroid'!$E$2:$E$169,MATCH($A76,'Zone centroid'!$C$2:$C$169,0)))^2)</f>
        <v>147625.48723287761</v>
      </c>
      <c r="R76">
        <f>SQRT((INDEX('Station centroid'!$E$2:$E$51,MATCH(R$1,'Station centroid'!$B$2:$B$51,0))-INDEX('Zone centroid'!$D$2:$D$169,MATCH($A76,'Zone centroid'!$C$2:$C$169,0)))^2+(INDEX('Station centroid'!$F$2:$F$51,MATCH(R$1,'Station centroid'!$B$2:$B$51,0))-INDEX('Zone centroid'!$E$2:$E$169,MATCH($A76,'Zone centroid'!$C$2:$C$169,0)))^2)</f>
        <v>149634.11128294273</v>
      </c>
      <c r="S76">
        <f>SQRT((INDEX('Station centroid'!$E$2:$E$51,MATCH(S$1,'Station centroid'!$B$2:$B$51,0))-INDEX('Zone centroid'!$D$2:$D$169,MATCH($A76,'Zone centroid'!$C$2:$C$169,0)))^2+(INDEX('Station centroid'!$F$2:$F$51,MATCH(S$1,'Station centroid'!$B$2:$B$51,0))-INDEX('Zone centroid'!$E$2:$E$169,MATCH($A76,'Zone centroid'!$C$2:$C$169,0)))^2)</f>
        <v>145718.54324424881</v>
      </c>
      <c r="T76">
        <f>SQRT((INDEX('Station centroid'!$E$2:$E$51,MATCH(T$1,'Station centroid'!$B$2:$B$51,0))-INDEX('Zone centroid'!$D$2:$D$169,MATCH($A76,'Zone centroid'!$C$2:$C$169,0)))^2+(INDEX('Station centroid'!$F$2:$F$51,MATCH(T$1,'Station centroid'!$B$2:$B$51,0))-INDEX('Zone centroid'!$E$2:$E$169,MATCH($A76,'Zone centroid'!$C$2:$C$169,0)))^2)</f>
        <v>145350.22722622621</v>
      </c>
      <c r="U76">
        <f>SQRT((INDEX('Station centroid'!$E$2:$E$51,MATCH(U$1,'Station centroid'!$B$2:$B$51,0))-INDEX('Zone centroid'!$D$2:$D$169,MATCH($A76,'Zone centroid'!$C$2:$C$169,0)))^2+(INDEX('Station centroid'!$F$2:$F$51,MATCH(U$1,'Station centroid'!$B$2:$B$51,0))-INDEX('Zone centroid'!$E$2:$E$169,MATCH($A76,'Zone centroid'!$C$2:$C$169,0)))^2)</f>
        <v>149780.42039961831</v>
      </c>
      <c r="V76">
        <f>SQRT((INDEX('Station centroid'!$E$2:$E$51,MATCH(V$1,'Station centroid'!$B$2:$B$51,0))-INDEX('Zone centroid'!$D$2:$D$169,MATCH($A76,'Zone centroid'!$C$2:$C$169,0)))^2+(INDEX('Station centroid'!$F$2:$F$51,MATCH(V$1,'Station centroid'!$B$2:$B$51,0))-INDEX('Zone centroid'!$E$2:$E$169,MATCH($A76,'Zone centroid'!$C$2:$C$169,0)))^2)</f>
        <v>152024.33648452905</v>
      </c>
      <c r="W76">
        <f>SQRT((INDEX('Station centroid'!$E$2:$E$51,MATCH(W$1,'Station centroid'!$B$2:$B$51,0))-INDEX('Zone centroid'!$D$2:$D$169,MATCH($A76,'Zone centroid'!$C$2:$C$169,0)))^2+(INDEX('Station centroid'!$F$2:$F$51,MATCH(W$1,'Station centroid'!$B$2:$B$51,0))-INDEX('Zone centroid'!$E$2:$E$169,MATCH($A76,'Zone centroid'!$C$2:$C$169,0)))^2)</f>
        <v>145302.33232333203</v>
      </c>
      <c r="X76">
        <f>SQRT((INDEX('Station centroid'!$E$2:$E$51,MATCH(X$1,'Station centroid'!$B$2:$B$51,0))-INDEX('Zone centroid'!$D$2:$D$169,MATCH($A76,'Zone centroid'!$C$2:$C$169,0)))^2+(INDEX('Station centroid'!$F$2:$F$51,MATCH(X$1,'Station centroid'!$B$2:$B$51,0))-INDEX('Zone centroid'!$E$2:$E$169,MATCH($A76,'Zone centroid'!$C$2:$C$169,0)))^2)</f>
        <v>149969.88928535784</v>
      </c>
      <c r="Y76">
        <f>SQRT((INDEX('Station centroid'!$E$2:$E$51,MATCH(Y$1,'Station centroid'!$B$2:$B$51,0))-INDEX('Zone centroid'!$D$2:$D$169,MATCH($A76,'Zone centroid'!$C$2:$C$169,0)))^2+(INDEX('Station centroid'!$F$2:$F$51,MATCH(Y$1,'Station centroid'!$B$2:$B$51,0))-INDEX('Zone centroid'!$E$2:$E$169,MATCH($A76,'Zone centroid'!$C$2:$C$169,0)))^2)</f>
        <v>148566.65281189454</v>
      </c>
      <c r="Z76">
        <f>SQRT((INDEX('Station centroid'!$E$2:$E$51,MATCH(Z$1,'Station centroid'!$B$2:$B$51,0))-INDEX('Zone centroid'!$D$2:$D$169,MATCH($A76,'Zone centroid'!$C$2:$C$169,0)))^2+(INDEX('Station centroid'!$F$2:$F$51,MATCH(Z$1,'Station centroid'!$B$2:$B$51,0))-INDEX('Zone centroid'!$E$2:$E$169,MATCH($A76,'Zone centroid'!$C$2:$C$169,0)))^2)</f>
        <v>84803.016250308574</v>
      </c>
      <c r="AA76">
        <f>SQRT((INDEX('Station centroid'!$E$2:$E$51,MATCH(AA$1,'Station centroid'!$B$2:$B$51,0))-INDEX('Zone centroid'!$D$2:$D$169,MATCH($A76,'Zone centroid'!$C$2:$C$169,0)))^2+(INDEX('Station centroid'!$F$2:$F$51,MATCH(AA$1,'Station centroid'!$B$2:$B$51,0))-INDEX('Zone centroid'!$E$2:$E$169,MATCH($A76,'Zone centroid'!$C$2:$C$169,0)))^2)</f>
        <v>42519.729262251909</v>
      </c>
      <c r="AB76">
        <f>SQRT((INDEX('Station centroid'!$E$2:$E$51,MATCH(AB$1,'Station centroid'!$B$2:$B$51,0))-INDEX('Zone centroid'!$D$2:$D$169,MATCH($A76,'Zone centroid'!$C$2:$C$169,0)))^2+(INDEX('Station centroid'!$F$2:$F$51,MATCH(AB$1,'Station centroid'!$B$2:$B$51,0))-INDEX('Zone centroid'!$E$2:$E$169,MATCH($A76,'Zone centroid'!$C$2:$C$169,0)))^2)</f>
        <v>561423.23076267517</v>
      </c>
      <c r="AC76">
        <f>SQRT((INDEX('Station centroid'!$E$2:$E$51,MATCH(AC$1,'Station centroid'!$B$2:$B$51,0))-INDEX('Zone centroid'!$D$2:$D$169,MATCH($A76,'Zone centroid'!$C$2:$C$169,0)))^2+(INDEX('Station centroid'!$F$2:$F$51,MATCH(AC$1,'Station centroid'!$B$2:$B$51,0))-INDEX('Zone centroid'!$E$2:$E$169,MATCH($A76,'Zone centroid'!$C$2:$C$169,0)))^2)</f>
        <v>57447.300416858605</v>
      </c>
      <c r="AD76">
        <f>SQRT((INDEX('Station centroid'!$E$2:$E$51,MATCH(AD$1,'Station centroid'!$B$2:$B$51,0))-INDEX('Zone centroid'!$D$2:$D$169,MATCH($A76,'Zone centroid'!$C$2:$C$169,0)))^2+(INDEX('Station centroid'!$F$2:$F$51,MATCH(AD$1,'Station centroid'!$B$2:$B$51,0))-INDEX('Zone centroid'!$E$2:$E$169,MATCH($A76,'Zone centroid'!$C$2:$C$169,0)))^2)</f>
        <v>66771.7027566506</v>
      </c>
      <c r="AE76">
        <f>SQRT((INDEX('Station centroid'!$E$2:$E$51,MATCH(AE$1,'Station centroid'!$B$2:$B$51,0))-INDEX('Zone centroid'!$D$2:$D$169,MATCH($A76,'Zone centroid'!$C$2:$C$169,0)))^2+(INDEX('Station centroid'!$F$2:$F$51,MATCH(AE$1,'Station centroid'!$B$2:$B$51,0))-INDEX('Zone centroid'!$E$2:$E$169,MATCH($A76,'Zone centroid'!$C$2:$C$169,0)))^2)</f>
        <v>151554.29364064682</v>
      </c>
      <c r="AF76">
        <f>SQRT((INDEX('Station centroid'!$E$2:$E$51,MATCH(AF$1,'Station centroid'!$B$2:$B$51,0))-INDEX('Zone centroid'!$D$2:$D$169,MATCH($A76,'Zone centroid'!$C$2:$C$169,0)))^2+(INDEX('Station centroid'!$F$2:$F$51,MATCH(AF$1,'Station centroid'!$B$2:$B$51,0))-INDEX('Zone centroid'!$E$2:$E$169,MATCH($A76,'Zone centroid'!$C$2:$C$169,0)))^2)</f>
        <v>150333.47169213812</v>
      </c>
      <c r="AG76">
        <f>SQRT((INDEX('Station centroid'!$E$2:$E$51,MATCH(AG$1,'Station centroid'!$B$2:$B$51,0))-INDEX('Zone centroid'!$D$2:$D$169,MATCH($A76,'Zone centroid'!$C$2:$C$169,0)))^2+(INDEX('Station centroid'!$F$2:$F$51,MATCH(AG$1,'Station centroid'!$B$2:$B$51,0))-INDEX('Zone centroid'!$E$2:$E$169,MATCH($A76,'Zone centroid'!$C$2:$C$169,0)))^2)</f>
        <v>151600.1319240313</v>
      </c>
      <c r="AH76">
        <f>SQRT((INDEX('Station centroid'!$E$2:$E$51,MATCH(AH$1,'Station centroid'!$B$2:$B$51,0))-INDEX('Zone centroid'!$D$2:$D$169,MATCH($A76,'Zone centroid'!$C$2:$C$169,0)))^2+(INDEX('Station centroid'!$F$2:$F$51,MATCH(AH$1,'Station centroid'!$B$2:$B$51,0))-INDEX('Zone centroid'!$E$2:$E$169,MATCH($A76,'Zone centroid'!$C$2:$C$169,0)))^2)</f>
        <v>73567.435682970536</v>
      </c>
      <c r="AI76">
        <f>SQRT((INDEX('Station centroid'!$E$2:$E$51,MATCH(AI$1,'Station centroid'!$B$2:$B$51,0))-INDEX('Zone centroid'!$D$2:$D$169,MATCH($A76,'Zone centroid'!$C$2:$C$169,0)))^2+(INDEX('Station centroid'!$F$2:$F$51,MATCH(AI$1,'Station centroid'!$B$2:$B$51,0))-INDEX('Zone centroid'!$E$2:$E$169,MATCH($A76,'Zone centroid'!$C$2:$C$169,0)))^2)</f>
        <v>148572.14111751399</v>
      </c>
      <c r="AJ76">
        <f>SQRT((INDEX('Station centroid'!$E$2:$E$51,MATCH(AJ$1,'Station centroid'!$B$2:$B$51,0))-INDEX('Zone centroid'!$D$2:$D$169,MATCH($A76,'Zone centroid'!$C$2:$C$169,0)))^2+(INDEX('Station centroid'!$F$2:$F$51,MATCH(AJ$1,'Station centroid'!$B$2:$B$51,0))-INDEX('Zone centroid'!$E$2:$E$169,MATCH($A76,'Zone centroid'!$C$2:$C$169,0)))^2)</f>
        <v>150886.09304222869</v>
      </c>
      <c r="AK76">
        <f>SQRT((INDEX('Station centroid'!$E$2:$E$51,MATCH(AK$1,'Station centroid'!$B$2:$B$51,0))-INDEX('Zone centroid'!$D$2:$D$169,MATCH($A76,'Zone centroid'!$C$2:$C$169,0)))^2+(INDEX('Station centroid'!$F$2:$F$51,MATCH(AK$1,'Station centroid'!$B$2:$B$51,0))-INDEX('Zone centroid'!$E$2:$E$169,MATCH($A76,'Zone centroid'!$C$2:$C$169,0)))^2)</f>
        <v>142294.9040028665</v>
      </c>
      <c r="AL76">
        <f>SQRT((INDEX('Station centroid'!$E$2:$E$51,MATCH(AL$1,'Station centroid'!$B$2:$B$51,0))-INDEX('Zone centroid'!$D$2:$D$169,MATCH($A76,'Zone centroid'!$C$2:$C$169,0)))^2+(INDEX('Station centroid'!$F$2:$F$51,MATCH(AL$1,'Station centroid'!$B$2:$B$51,0))-INDEX('Zone centroid'!$E$2:$E$169,MATCH($A76,'Zone centroid'!$C$2:$C$169,0)))^2)</f>
        <v>65615.294126494642</v>
      </c>
      <c r="AM76">
        <f>SQRT((INDEX('Station centroid'!$E$2:$E$51,MATCH(AM$1,'Station centroid'!$B$2:$B$51,0))-INDEX('Zone centroid'!$D$2:$D$169,MATCH($A76,'Zone centroid'!$C$2:$C$169,0)))^2+(INDEX('Station centroid'!$F$2:$F$51,MATCH(AM$1,'Station centroid'!$B$2:$B$51,0))-INDEX('Zone centroid'!$E$2:$E$169,MATCH($A76,'Zone centroid'!$C$2:$C$169,0)))^2)</f>
        <v>153206.04378209141</v>
      </c>
      <c r="AN76">
        <f>SQRT((INDEX('Station centroid'!$E$2:$E$51,MATCH(AN$1,'Station centroid'!$B$2:$B$51,0))-INDEX('Zone centroid'!$D$2:$D$169,MATCH($A76,'Zone centroid'!$C$2:$C$169,0)))^2+(INDEX('Station centroid'!$F$2:$F$51,MATCH(AN$1,'Station centroid'!$B$2:$B$51,0))-INDEX('Zone centroid'!$E$2:$E$169,MATCH($A76,'Zone centroid'!$C$2:$C$169,0)))^2)</f>
        <v>106641.27789668876</v>
      </c>
      <c r="AO76">
        <f>SQRT((INDEX('Station centroid'!$E$2:$E$51,MATCH(AO$1,'Station centroid'!$B$2:$B$51,0))-INDEX('Zone centroid'!$D$2:$D$169,MATCH($A76,'Zone centroid'!$C$2:$C$169,0)))^2+(INDEX('Station centroid'!$F$2:$F$51,MATCH(AO$1,'Station centroid'!$B$2:$B$51,0))-INDEX('Zone centroid'!$E$2:$E$169,MATCH($A76,'Zone centroid'!$C$2:$C$169,0)))^2)</f>
        <v>102149.32058079001</v>
      </c>
      <c r="AP76">
        <f>SQRT((INDEX('Station centroid'!$E$2:$E$51,MATCH(AP$1,'Station centroid'!$B$2:$B$51,0))-INDEX('Zone centroid'!$D$2:$D$169,MATCH($A76,'Zone centroid'!$C$2:$C$169,0)))^2+(INDEX('Station centroid'!$F$2:$F$51,MATCH(AP$1,'Station centroid'!$B$2:$B$51,0))-INDEX('Zone centroid'!$E$2:$E$169,MATCH($A76,'Zone centroid'!$C$2:$C$169,0)))^2)</f>
        <v>116868.01199200102</v>
      </c>
      <c r="AQ76">
        <f>SQRT((INDEX('Station centroid'!$E$2:$E$51,MATCH(AQ$1,'Station centroid'!$B$2:$B$51,0))-INDEX('Zone centroid'!$D$2:$D$169,MATCH($A76,'Zone centroid'!$C$2:$C$169,0)))^2+(INDEX('Station centroid'!$F$2:$F$51,MATCH(AQ$1,'Station centroid'!$B$2:$B$51,0))-INDEX('Zone centroid'!$E$2:$E$169,MATCH($A76,'Zone centroid'!$C$2:$C$169,0)))^2)</f>
        <v>49114.468095706812</v>
      </c>
      <c r="AR76">
        <f>SQRT((INDEX('Station centroid'!$E$2:$E$51,MATCH(AR$1,'Station centroid'!$B$2:$B$51,0))-INDEX('Zone centroid'!$D$2:$D$169,MATCH($A76,'Zone centroid'!$C$2:$C$169,0)))^2+(INDEX('Station centroid'!$F$2:$F$51,MATCH(AR$1,'Station centroid'!$B$2:$B$51,0))-INDEX('Zone centroid'!$E$2:$E$169,MATCH($A76,'Zone centroid'!$C$2:$C$169,0)))^2)</f>
        <v>71160.005749592252</v>
      </c>
      <c r="AS76">
        <f>SQRT((INDEX('Station centroid'!$E$2:$E$51,MATCH(AS$1,'Station centroid'!$B$2:$B$51,0))-INDEX('Zone centroid'!$D$2:$D$169,MATCH($A76,'Zone centroid'!$C$2:$C$169,0)))^2+(INDEX('Station centroid'!$F$2:$F$51,MATCH(AS$1,'Station centroid'!$B$2:$B$51,0))-INDEX('Zone centroid'!$E$2:$E$169,MATCH($A76,'Zone centroid'!$C$2:$C$169,0)))^2)</f>
        <v>72940.4317376783</v>
      </c>
      <c r="AT76">
        <f>SQRT((INDEX('Station centroid'!$E$2:$E$51,MATCH(AT$1,'Station centroid'!$B$2:$B$51,0))-INDEX('Zone centroid'!$D$2:$D$169,MATCH($A76,'Zone centroid'!$C$2:$C$169,0)))^2+(INDEX('Station centroid'!$F$2:$F$51,MATCH(AT$1,'Station centroid'!$B$2:$B$51,0))-INDEX('Zone centroid'!$E$2:$E$169,MATCH($A76,'Zone centroid'!$C$2:$C$169,0)))^2)</f>
        <v>80679.479625503896</v>
      </c>
      <c r="AU76">
        <f>SQRT((INDEX('Station centroid'!$E$2:$E$51,MATCH(AU$1,'Station centroid'!$B$2:$B$51,0))-INDEX('Zone centroid'!$D$2:$D$169,MATCH($A76,'Zone centroid'!$C$2:$C$169,0)))^2+(INDEX('Station centroid'!$F$2:$F$51,MATCH(AU$1,'Station centroid'!$B$2:$B$51,0))-INDEX('Zone centroid'!$E$2:$E$169,MATCH($A76,'Zone centroid'!$C$2:$C$169,0)))^2)</f>
        <v>95505.480619776485</v>
      </c>
      <c r="AV76">
        <f>SQRT((INDEX('Station centroid'!$E$2:$E$51,MATCH(AV$1,'Station centroid'!$B$2:$B$51,0))-INDEX('Zone centroid'!$D$2:$D$169,MATCH($A76,'Zone centroid'!$C$2:$C$169,0)))^2+(INDEX('Station centroid'!$F$2:$F$51,MATCH(AV$1,'Station centroid'!$B$2:$B$51,0))-INDEX('Zone centroid'!$E$2:$E$169,MATCH($A76,'Zone centroid'!$C$2:$C$169,0)))^2)</f>
        <v>87696.011581565122</v>
      </c>
      <c r="AW76">
        <f>SQRT((INDEX('Station centroid'!$E$2:$E$51,MATCH(AW$1,'Station centroid'!$B$2:$B$51,0))-INDEX('Zone centroid'!$D$2:$D$169,MATCH($A76,'Zone centroid'!$C$2:$C$169,0)))^2+(INDEX('Station centroid'!$F$2:$F$51,MATCH(AW$1,'Station centroid'!$B$2:$B$51,0))-INDEX('Zone centroid'!$E$2:$E$169,MATCH($A76,'Zone centroid'!$C$2:$C$169,0)))^2)</f>
        <v>81182.89673725373</v>
      </c>
      <c r="AX76">
        <f>SQRT((INDEX('Station centroid'!$E$2:$E$51,MATCH(AX$1,'Station centroid'!$B$2:$B$51,0))-INDEX('Zone centroid'!$D$2:$D$169,MATCH($A76,'Zone centroid'!$C$2:$C$169,0)))^2+(INDEX('Station centroid'!$F$2:$F$51,MATCH(AX$1,'Station centroid'!$B$2:$B$51,0))-INDEX('Zone centroid'!$E$2:$E$169,MATCH($A76,'Zone centroid'!$C$2:$C$169,0)))^2)</f>
        <v>68008.996709444968</v>
      </c>
      <c r="AY76">
        <f>SQRT((INDEX('Station centroid'!$E$2:$E$51,MATCH(AY$1,'Station centroid'!$B$2:$B$51,0))-INDEX('Zone centroid'!$D$2:$D$169,MATCH($A76,'Zone centroid'!$C$2:$C$169,0)))^2+(INDEX('Station centroid'!$F$2:$F$51,MATCH(AY$1,'Station centroid'!$B$2:$B$51,0))-INDEX('Zone centroid'!$E$2:$E$169,MATCH($A76,'Zone centroid'!$C$2:$C$169,0)))^2)</f>
        <v>561423.23076267517</v>
      </c>
    </row>
    <row r="77" spans="1:51" x14ac:dyDescent="0.3">
      <c r="A77">
        <v>5018</v>
      </c>
      <c r="B77">
        <f>SQRT((INDEX('Station centroid'!$E$2:$E$51,MATCH(B$1,'Station centroid'!$B$2:$B$51,0))-INDEX('Zone centroid'!$D$2:$D$169,MATCH($A77,'Zone centroid'!$C$2:$C$169,0)))^2+(INDEX('Station centroid'!$F$2:$F$51,MATCH(B$1,'Station centroid'!$B$2:$B$51,0))-INDEX('Zone centroid'!$E$2:$E$169,MATCH($A77,'Zone centroid'!$C$2:$C$169,0)))^2)</f>
        <v>107497.36718214306</v>
      </c>
      <c r="C77">
        <f>SQRT((INDEX('Station centroid'!$E$2:$E$51,MATCH(C$1,'Station centroid'!$B$2:$B$51,0))-INDEX('Zone centroid'!$D$2:$D$169,MATCH($A77,'Zone centroid'!$C$2:$C$169,0)))^2+(INDEX('Station centroid'!$F$2:$F$51,MATCH(C$1,'Station centroid'!$B$2:$B$51,0))-INDEX('Zone centroid'!$E$2:$E$169,MATCH($A77,'Zone centroid'!$C$2:$C$169,0)))^2)</f>
        <v>99977.59389140748</v>
      </c>
      <c r="D77">
        <f>SQRT((INDEX('Station centroid'!$E$2:$E$51,MATCH(D$1,'Station centroid'!$B$2:$B$51,0))-INDEX('Zone centroid'!$D$2:$D$169,MATCH($A77,'Zone centroid'!$C$2:$C$169,0)))^2+(INDEX('Station centroid'!$F$2:$F$51,MATCH(D$1,'Station centroid'!$B$2:$B$51,0))-INDEX('Zone centroid'!$E$2:$E$169,MATCH($A77,'Zone centroid'!$C$2:$C$169,0)))^2)</f>
        <v>95547.856920301972</v>
      </c>
      <c r="E77">
        <f>SQRT((INDEX('Station centroid'!$E$2:$E$51,MATCH(E$1,'Station centroid'!$B$2:$B$51,0))-INDEX('Zone centroid'!$D$2:$D$169,MATCH($A77,'Zone centroid'!$C$2:$C$169,0)))^2+(INDEX('Station centroid'!$F$2:$F$51,MATCH(E$1,'Station centroid'!$B$2:$B$51,0))-INDEX('Zone centroid'!$E$2:$E$169,MATCH($A77,'Zone centroid'!$C$2:$C$169,0)))^2)</f>
        <v>116009.82346189224</v>
      </c>
      <c r="F77">
        <f>SQRT((INDEX('Station centroid'!$E$2:$E$51,MATCH(F$1,'Station centroid'!$B$2:$B$51,0))-INDEX('Zone centroid'!$D$2:$D$169,MATCH($A77,'Zone centroid'!$C$2:$C$169,0)))^2+(INDEX('Station centroid'!$F$2:$F$51,MATCH(F$1,'Station centroid'!$B$2:$B$51,0))-INDEX('Zone centroid'!$E$2:$E$169,MATCH($A77,'Zone centroid'!$C$2:$C$169,0)))^2)</f>
        <v>91555.668068796309</v>
      </c>
      <c r="G77">
        <f>SQRT((INDEX('Station centroid'!$E$2:$E$51,MATCH(G$1,'Station centroid'!$B$2:$B$51,0))-INDEX('Zone centroid'!$D$2:$D$169,MATCH($A77,'Zone centroid'!$C$2:$C$169,0)))^2+(INDEX('Station centroid'!$F$2:$F$51,MATCH(G$1,'Station centroid'!$B$2:$B$51,0))-INDEX('Zone centroid'!$E$2:$E$169,MATCH($A77,'Zone centroid'!$C$2:$C$169,0)))^2)</f>
        <v>590043.47052060498</v>
      </c>
      <c r="H77">
        <f>SQRT((INDEX('Station centroid'!$E$2:$E$51,MATCH(H$1,'Station centroid'!$B$2:$B$51,0))-INDEX('Zone centroid'!$D$2:$D$169,MATCH($A77,'Zone centroid'!$C$2:$C$169,0)))^2+(INDEX('Station centroid'!$F$2:$F$51,MATCH(H$1,'Station centroid'!$B$2:$B$51,0))-INDEX('Zone centroid'!$E$2:$E$169,MATCH($A77,'Zone centroid'!$C$2:$C$169,0)))^2)</f>
        <v>33252.616799963245</v>
      </c>
      <c r="I77">
        <f>SQRT((INDEX('Station centroid'!$E$2:$E$51,MATCH(I$1,'Station centroid'!$B$2:$B$51,0))-INDEX('Zone centroid'!$D$2:$D$169,MATCH($A77,'Zone centroid'!$C$2:$C$169,0)))^2+(INDEX('Station centroid'!$F$2:$F$51,MATCH(I$1,'Station centroid'!$B$2:$B$51,0))-INDEX('Zone centroid'!$E$2:$E$169,MATCH($A77,'Zone centroid'!$C$2:$C$169,0)))^2)</f>
        <v>65947.96949591169</v>
      </c>
      <c r="J77">
        <f>SQRT((INDEX('Station centroid'!$E$2:$E$51,MATCH(J$1,'Station centroid'!$B$2:$B$51,0))-INDEX('Zone centroid'!$D$2:$D$169,MATCH($A77,'Zone centroid'!$C$2:$C$169,0)))^2+(INDEX('Station centroid'!$F$2:$F$51,MATCH(J$1,'Station centroid'!$B$2:$B$51,0))-INDEX('Zone centroid'!$E$2:$E$169,MATCH($A77,'Zone centroid'!$C$2:$C$169,0)))^2)</f>
        <v>590043.47052060498</v>
      </c>
      <c r="K77">
        <f>SQRT((INDEX('Station centroid'!$E$2:$E$51,MATCH(K$1,'Station centroid'!$B$2:$B$51,0))-INDEX('Zone centroid'!$D$2:$D$169,MATCH($A77,'Zone centroid'!$C$2:$C$169,0)))^2+(INDEX('Station centroid'!$F$2:$F$51,MATCH(K$1,'Station centroid'!$B$2:$B$51,0))-INDEX('Zone centroid'!$E$2:$E$169,MATCH($A77,'Zone centroid'!$C$2:$C$169,0)))^2)</f>
        <v>134514.40171648425</v>
      </c>
      <c r="L77">
        <f>SQRT((INDEX('Station centroid'!$E$2:$E$51,MATCH(L$1,'Station centroid'!$B$2:$B$51,0))-INDEX('Zone centroid'!$D$2:$D$169,MATCH($A77,'Zone centroid'!$C$2:$C$169,0)))^2+(INDEX('Station centroid'!$F$2:$F$51,MATCH(L$1,'Station centroid'!$B$2:$B$51,0))-INDEX('Zone centroid'!$E$2:$E$169,MATCH($A77,'Zone centroid'!$C$2:$C$169,0)))^2)</f>
        <v>85881.060885773855</v>
      </c>
      <c r="M77">
        <f>SQRT((INDEX('Station centroid'!$E$2:$E$51,MATCH(M$1,'Station centroid'!$B$2:$B$51,0))-INDEX('Zone centroid'!$D$2:$D$169,MATCH($A77,'Zone centroid'!$C$2:$C$169,0)))^2+(INDEX('Station centroid'!$F$2:$F$51,MATCH(M$1,'Station centroid'!$B$2:$B$51,0))-INDEX('Zone centroid'!$E$2:$E$169,MATCH($A77,'Zone centroid'!$C$2:$C$169,0)))^2)</f>
        <v>93458.644390392306</v>
      </c>
      <c r="N77">
        <f>SQRT((INDEX('Station centroid'!$E$2:$E$51,MATCH(N$1,'Station centroid'!$B$2:$B$51,0))-INDEX('Zone centroid'!$D$2:$D$169,MATCH($A77,'Zone centroid'!$C$2:$C$169,0)))^2+(INDEX('Station centroid'!$F$2:$F$51,MATCH(N$1,'Station centroid'!$B$2:$B$51,0))-INDEX('Zone centroid'!$E$2:$E$169,MATCH($A77,'Zone centroid'!$C$2:$C$169,0)))^2)</f>
        <v>114739.73408890229</v>
      </c>
      <c r="O77">
        <f>SQRT((INDEX('Station centroid'!$E$2:$E$51,MATCH(O$1,'Station centroid'!$B$2:$B$51,0))-INDEX('Zone centroid'!$D$2:$D$169,MATCH($A77,'Zone centroid'!$C$2:$C$169,0)))^2+(INDEX('Station centroid'!$F$2:$F$51,MATCH(O$1,'Station centroid'!$B$2:$B$51,0))-INDEX('Zone centroid'!$E$2:$E$169,MATCH($A77,'Zone centroid'!$C$2:$C$169,0)))^2)</f>
        <v>132229.06095973382</v>
      </c>
      <c r="P77">
        <f>SQRT((INDEX('Station centroid'!$E$2:$E$51,MATCH(P$1,'Station centroid'!$B$2:$B$51,0))-INDEX('Zone centroid'!$D$2:$D$169,MATCH($A77,'Zone centroid'!$C$2:$C$169,0)))^2+(INDEX('Station centroid'!$F$2:$F$51,MATCH(P$1,'Station centroid'!$B$2:$B$51,0))-INDEX('Zone centroid'!$E$2:$E$169,MATCH($A77,'Zone centroid'!$C$2:$C$169,0)))^2)</f>
        <v>134514.28238504715</v>
      </c>
      <c r="Q77">
        <f>SQRT((INDEX('Station centroid'!$E$2:$E$51,MATCH(Q$1,'Station centroid'!$B$2:$B$51,0))-INDEX('Zone centroid'!$D$2:$D$169,MATCH($A77,'Zone centroid'!$C$2:$C$169,0)))^2+(INDEX('Station centroid'!$F$2:$F$51,MATCH(Q$1,'Station centroid'!$B$2:$B$51,0))-INDEX('Zone centroid'!$E$2:$E$169,MATCH($A77,'Zone centroid'!$C$2:$C$169,0)))^2)</f>
        <v>122833.09402789017</v>
      </c>
      <c r="R77">
        <f>SQRT((INDEX('Station centroid'!$E$2:$E$51,MATCH(R$1,'Station centroid'!$B$2:$B$51,0))-INDEX('Zone centroid'!$D$2:$D$169,MATCH($A77,'Zone centroid'!$C$2:$C$169,0)))^2+(INDEX('Station centroid'!$F$2:$F$51,MATCH(R$1,'Station centroid'!$B$2:$B$51,0))-INDEX('Zone centroid'!$E$2:$E$169,MATCH($A77,'Zone centroid'!$C$2:$C$169,0)))^2)</f>
        <v>123304.83592769626</v>
      </c>
      <c r="S77">
        <f>SQRT((INDEX('Station centroid'!$E$2:$E$51,MATCH(S$1,'Station centroid'!$B$2:$B$51,0))-INDEX('Zone centroid'!$D$2:$D$169,MATCH($A77,'Zone centroid'!$C$2:$C$169,0)))^2+(INDEX('Station centroid'!$F$2:$F$51,MATCH(S$1,'Station centroid'!$B$2:$B$51,0))-INDEX('Zone centroid'!$E$2:$E$169,MATCH($A77,'Zone centroid'!$C$2:$C$169,0)))^2)</f>
        <v>119422.83922477312</v>
      </c>
      <c r="T77">
        <f>SQRT((INDEX('Station centroid'!$E$2:$E$51,MATCH(T$1,'Station centroid'!$B$2:$B$51,0))-INDEX('Zone centroid'!$D$2:$D$169,MATCH($A77,'Zone centroid'!$C$2:$C$169,0)))^2+(INDEX('Station centroid'!$F$2:$F$51,MATCH(T$1,'Station centroid'!$B$2:$B$51,0))-INDEX('Zone centroid'!$E$2:$E$169,MATCH($A77,'Zone centroid'!$C$2:$C$169,0)))^2)</f>
        <v>116848.22463724295</v>
      </c>
      <c r="U77">
        <f>SQRT((INDEX('Station centroid'!$E$2:$E$51,MATCH(U$1,'Station centroid'!$B$2:$B$51,0))-INDEX('Zone centroid'!$D$2:$D$169,MATCH($A77,'Zone centroid'!$C$2:$C$169,0)))^2+(INDEX('Station centroid'!$F$2:$F$51,MATCH(U$1,'Station centroid'!$B$2:$B$51,0))-INDEX('Zone centroid'!$E$2:$E$169,MATCH($A77,'Zone centroid'!$C$2:$C$169,0)))^2)</f>
        <v>119440.45862690912</v>
      </c>
      <c r="V77">
        <f>SQRT((INDEX('Station centroid'!$E$2:$E$51,MATCH(V$1,'Station centroid'!$B$2:$B$51,0))-INDEX('Zone centroid'!$D$2:$D$169,MATCH($A77,'Zone centroid'!$C$2:$C$169,0)))^2+(INDEX('Station centroid'!$F$2:$F$51,MATCH(V$1,'Station centroid'!$B$2:$B$51,0))-INDEX('Zone centroid'!$E$2:$E$169,MATCH($A77,'Zone centroid'!$C$2:$C$169,0)))^2)</f>
        <v>119650.7479501959</v>
      </c>
      <c r="W77">
        <f>SQRT((INDEX('Station centroid'!$E$2:$E$51,MATCH(W$1,'Station centroid'!$B$2:$B$51,0))-INDEX('Zone centroid'!$D$2:$D$169,MATCH($A77,'Zone centroid'!$C$2:$C$169,0)))^2+(INDEX('Station centroid'!$F$2:$F$51,MATCH(W$1,'Station centroid'!$B$2:$B$51,0))-INDEX('Zone centroid'!$E$2:$E$169,MATCH($A77,'Zone centroid'!$C$2:$C$169,0)))^2)</f>
        <v>120025.48160736541</v>
      </c>
      <c r="X77">
        <f>SQRT((INDEX('Station centroid'!$E$2:$E$51,MATCH(X$1,'Station centroid'!$B$2:$B$51,0))-INDEX('Zone centroid'!$D$2:$D$169,MATCH($A77,'Zone centroid'!$C$2:$C$169,0)))^2+(INDEX('Station centroid'!$F$2:$F$51,MATCH(X$1,'Station centroid'!$B$2:$B$51,0))-INDEX('Zone centroid'!$E$2:$E$169,MATCH($A77,'Zone centroid'!$C$2:$C$169,0)))^2)</f>
        <v>117296.56778125475</v>
      </c>
      <c r="Y77">
        <f>SQRT((INDEX('Station centroid'!$E$2:$E$51,MATCH(Y$1,'Station centroid'!$B$2:$B$51,0))-INDEX('Zone centroid'!$D$2:$D$169,MATCH($A77,'Zone centroid'!$C$2:$C$169,0)))^2+(INDEX('Station centroid'!$F$2:$F$51,MATCH(Y$1,'Station centroid'!$B$2:$B$51,0))-INDEX('Zone centroid'!$E$2:$E$169,MATCH($A77,'Zone centroid'!$C$2:$C$169,0)))^2)</f>
        <v>115647.732179278</v>
      </c>
      <c r="Z77">
        <f>SQRT((INDEX('Station centroid'!$E$2:$E$51,MATCH(Z$1,'Station centroid'!$B$2:$B$51,0))-INDEX('Zone centroid'!$D$2:$D$169,MATCH($A77,'Zone centroid'!$C$2:$C$169,0)))^2+(INDEX('Station centroid'!$F$2:$F$51,MATCH(Z$1,'Station centroid'!$B$2:$B$51,0))-INDEX('Zone centroid'!$E$2:$E$169,MATCH($A77,'Zone centroid'!$C$2:$C$169,0)))^2)</f>
        <v>58201.582919282358</v>
      </c>
      <c r="AA77">
        <f>SQRT((INDEX('Station centroid'!$E$2:$E$51,MATCH(AA$1,'Station centroid'!$B$2:$B$51,0))-INDEX('Zone centroid'!$D$2:$D$169,MATCH($A77,'Zone centroid'!$C$2:$C$169,0)))^2+(INDEX('Station centroid'!$F$2:$F$51,MATCH(AA$1,'Station centroid'!$B$2:$B$51,0))-INDEX('Zone centroid'!$E$2:$E$169,MATCH($A77,'Zone centroid'!$C$2:$C$169,0)))^2)</f>
        <v>31575.863750263437</v>
      </c>
      <c r="AB77">
        <f>SQRT((INDEX('Station centroid'!$E$2:$E$51,MATCH(AB$1,'Station centroid'!$B$2:$B$51,0))-INDEX('Zone centroid'!$D$2:$D$169,MATCH($A77,'Zone centroid'!$C$2:$C$169,0)))^2+(INDEX('Station centroid'!$F$2:$F$51,MATCH(AB$1,'Station centroid'!$B$2:$B$51,0))-INDEX('Zone centroid'!$E$2:$E$169,MATCH($A77,'Zone centroid'!$C$2:$C$169,0)))^2)</f>
        <v>590043.47052060498</v>
      </c>
      <c r="AC77">
        <f>SQRT((INDEX('Station centroid'!$E$2:$E$51,MATCH(AC$1,'Station centroid'!$B$2:$B$51,0))-INDEX('Zone centroid'!$D$2:$D$169,MATCH($A77,'Zone centroid'!$C$2:$C$169,0)))^2+(INDEX('Station centroid'!$F$2:$F$51,MATCH(AC$1,'Station centroid'!$B$2:$B$51,0))-INDEX('Zone centroid'!$E$2:$E$169,MATCH($A77,'Zone centroid'!$C$2:$C$169,0)))^2)</f>
        <v>22436.645009109558</v>
      </c>
      <c r="AD77">
        <f>SQRT((INDEX('Station centroid'!$E$2:$E$51,MATCH(AD$1,'Station centroid'!$B$2:$B$51,0))-INDEX('Zone centroid'!$D$2:$D$169,MATCH($A77,'Zone centroid'!$C$2:$C$169,0)))^2+(INDEX('Station centroid'!$F$2:$F$51,MATCH(AD$1,'Station centroid'!$B$2:$B$51,0))-INDEX('Zone centroid'!$E$2:$E$169,MATCH($A77,'Zone centroid'!$C$2:$C$169,0)))^2)</f>
        <v>93814.144901621854</v>
      </c>
      <c r="AE77">
        <f>SQRT((INDEX('Station centroid'!$E$2:$E$51,MATCH(AE$1,'Station centroid'!$B$2:$B$51,0))-INDEX('Zone centroid'!$D$2:$D$169,MATCH($A77,'Zone centroid'!$C$2:$C$169,0)))^2+(INDEX('Station centroid'!$F$2:$F$51,MATCH(AE$1,'Station centroid'!$B$2:$B$51,0))-INDEX('Zone centroid'!$E$2:$E$169,MATCH($A77,'Zone centroid'!$C$2:$C$169,0)))^2)</f>
        <v>128265.78393303261</v>
      </c>
      <c r="AF77">
        <f>SQRT((INDEX('Station centroid'!$E$2:$E$51,MATCH(AF$1,'Station centroid'!$B$2:$B$51,0))-INDEX('Zone centroid'!$D$2:$D$169,MATCH($A77,'Zone centroid'!$C$2:$C$169,0)))^2+(INDEX('Station centroid'!$F$2:$F$51,MATCH(AF$1,'Station centroid'!$B$2:$B$51,0))-INDEX('Zone centroid'!$E$2:$E$169,MATCH($A77,'Zone centroid'!$C$2:$C$169,0)))^2)</f>
        <v>126532.4998669152</v>
      </c>
      <c r="AG77">
        <f>SQRT((INDEX('Station centroid'!$E$2:$E$51,MATCH(AG$1,'Station centroid'!$B$2:$B$51,0))-INDEX('Zone centroid'!$D$2:$D$169,MATCH($A77,'Zone centroid'!$C$2:$C$169,0)))^2+(INDEX('Station centroid'!$F$2:$F$51,MATCH(AG$1,'Station centroid'!$B$2:$B$51,0))-INDEX('Zone centroid'!$E$2:$E$169,MATCH($A77,'Zone centroid'!$C$2:$C$169,0)))^2)</f>
        <v>119416.10953997663</v>
      </c>
      <c r="AH77">
        <f>SQRT((INDEX('Station centroid'!$E$2:$E$51,MATCH(AH$1,'Station centroid'!$B$2:$B$51,0))-INDEX('Zone centroid'!$D$2:$D$169,MATCH($A77,'Zone centroid'!$C$2:$C$169,0)))^2+(INDEX('Station centroid'!$F$2:$F$51,MATCH(AH$1,'Station centroid'!$B$2:$B$51,0))-INDEX('Zone centroid'!$E$2:$E$169,MATCH($A77,'Zone centroid'!$C$2:$C$169,0)))^2)</f>
        <v>85205.241899826826</v>
      </c>
      <c r="AI77">
        <f>SQRT((INDEX('Station centroid'!$E$2:$E$51,MATCH(AI$1,'Station centroid'!$B$2:$B$51,0))-INDEX('Zone centroid'!$D$2:$D$169,MATCH($A77,'Zone centroid'!$C$2:$C$169,0)))^2+(INDEX('Station centroid'!$F$2:$F$51,MATCH(AI$1,'Station centroid'!$B$2:$B$51,0))-INDEX('Zone centroid'!$E$2:$E$169,MATCH($A77,'Zone centroid'!$C$2:$C$169,0)))^2)</f>
        <v>118962.27007603079</v>
      </c>
      <c r="AJ77">
        <f>SQRT((INDEX('Station centroid'!$E$2:$E$51,MATCH(AJ$1,'Station centroid'!$B$2:$B$51,0))-INDEX('Zone centroid'!$D$2:$D$169,MATCH($A77,'Zone centroid'!$C$2:$C$169,0)))^2+(INDEX('Station centroid'!$F$2:$F$51,MATCH(AJ$1,'Station centroid'!$B$2:$B$51,0))-INDEX('Zone centroid'!$E$2:$E$169,MATCH($A77,'Zone centroid'!$C$2:$C$169,0)))^2)</f>
        <v>119637.16523350131</v>
      </c>
      <c r="AK77">
        <f>SQRT((INDEX('Station centroid'!$E$2:$E$51,MATCH(AK$1,'Station centroid'!$B$2:$B$51,0))-INDEX('Zone centroid'!$D$2:$D$169,MATCH($A77,'Zone centroid'!$C$2:$C$169,0)))^2+(INDEX('Station centroid'!$F$2:$F$51,MATCH(AK$1,'Station centroid'!$B$2:$B$51,0))-INDEX('Zone centroid'!$E$2:$E$169,MATCH($A77,'Zone centroid'!$C$2:$C$169,0)))^2)</f>
        <v>114468.72904398387</v>
      </c>
      <c r="AL77">
        <f>SQRT((INDEX('Station centroid'!$E$2:$E$51,MATCH(AL$1,'Station centroid'!$B$2:$B$51,0))-INDEX('Zone centroid'!$D$2:$D$169,MATCH($A77,'Zone centroid'!$C$2:$C$169,0)))^2+(INDEX('Station centroid'!$F$2:$F$51,MATCH(AL$1,'Station centroid'!$B$2:$B$51,0))-INDEX('Zone centroid'!$E$2:$E$169,MATCH($A77,'Zone centroid'!$C$2:$C$169,0)))^2)</f>
        <v>29665.919103685312</v>
      </c>
      <c r="AM77">
        <f>SQRT((INDEX('Station centroid'!$E$2:$E$51,MATCH(AM$1,'Station centroid'!$B$2:$B$51,0))-INDEX('Zone centroid'!$D$2:$D$169,MATCH($A77,'Zone centroid'!$C$2:$C$169,0)))^2+(INDEX('Station centroid'!$F$2:$F$51,MATCH(AM$1,'Station centroid'!$B$2:$B$51,0))-INDEX('Zone centroid'!$E$2:$E$169,MATCH($A77,'Zone centroid'!$C$2:$C$169,0)))^2)</f>
        <v>128118.19140262678</v>
      </c>
      <c r="AN77">
        <f>SQRT((INDEX('Station centroid'!$E$2:$E$51,MATCH(AN$1,'Station centroid'!$B$2:$B$51,0))-INDEX('Zone centroid'!$D$2:$D$169,MATCH($A77,'Zone centroid'!$C$2:$C$169,0)))^2+(INDEX('Station centroid'!$F$2:$F$51,MATCH(AN$1,'Station centroid'!$B$2:$B$51,0))-INDEX('Zone centroid'!$E$2:$E$169,MATCH($A77,'Zone centroid'!$C$2:$C$169,0)))^2)</f>
        <v>81710.570031537514</v>
      </c>
      <c r="AO77">
        <f>SQRT((INDEX('Station centroid'!$E$2:$E$51,MATCH(AO$1,'Station centroid'!$B$2:$B$51,0))-INDEX('Zone centroid'!$D$2:$D$169,MATCH($A77,'Zone centroid'!$C$2:$C$169,0)))^2+(INDEX('Station centroid'!$F$2:$F$51,MATCH(AO$1,'Station centroid'!$B$2:$B$51,0))-INDEX('Zone centroid'!$E$2:$E$169,MATCH($A77,'Zone centroid'!$C$2:$C$169,0)))^2)</f>
        <v>77449.780217615902</v>
      </c>
      <c r="AP77">
        <f>SQRT((INDEX('Station centroid'!$E$2:$E$51,MATCH(AP$1,'Station centroid'!$B$2:$B$51,0))-INDEX('Zone centroid'!$D$2:$D$169,MATCH($A77,'Zone centroid'!$C$2:$C$169,0)))^2+(INDEX('Station centroid'!$F$2:$F$51,MATCH(AP$1,'Station centroid'!$B$2:$B$51,0))-INDEX('Zone centroid'!$E$2:$E$169,MATCH($A77,'Zone centroid'!$C$2:$C$169,0)))^2)</f>
        <v>90700.485747114362</v>
      </c>
      <c r="AQ77">
        <f>SQRT((INDEX('Station centroid'!$E$2:$E$51,MATCH(AQ$1,'Station centroid'!$B$2:$B$51,0))-INDEX('Zone centroid'!$D$2:$D$169,MATCH($A77,'Zone centroid'!$C$2:$C$169,0)))^2+(INDEX('Station centroid'!$F$2:$F$51,MATCH(AQ$1,'Station centroid'!$B$2:$B$51,0))-INDEX('Zone centroid'!$E$2:$E$169,MATCH($A77,'Zone centroid'!$C$2:$C$169,0)))^2)</f>
        <v>31050.148383610052</v>
      </c>
      <c r="AR77">
        <f>SQRT((INDEX('Station centroid'!$E$2:$E$51,MATCH(AR$1,'Station centroid'!$B$2:$B$51,0))-INDEX('Zone centroid'!$D$2:$D$169,MATCH($A77,'Zone centroid'!$C$2:$C$169,0)))^2+(INDEX('Station centroid'!$F$2:$F$51,MATCH(AR$1,'Station centroid'!$B$2:$B$51,0))-INDEX('Zone centroid'!$E$2:$E$169,MATCH($A77,'Zone centroid'!$C$2:$C$169,0)))^2)</f>
        <v>43583.847341440618</v>
      </c>
      <c r="AS77">
        <f>SQRT((INDEX('Station centroid'!$E$2:$E$51,MATCH(AS$1,'Station centroid'!$B$2:$B$51,0))-INDEX('Zone centroid'!$D$2:$D$169,MATCH($A77,'Zone centroid'!$C$2:$C$169,0)))^2+(INDEX('Station centroid'!$F$2:$F$51,MATCH(AS$1,'Station centroid'!$B$2:$B$51,0))-INDEX('Zone centroid'!$E$2:$E$169,MATCH($A77,'Zone centroid'!$C$2:$C$169,0)))^2)</f>
        <v>90887.091825621232</v>
      </c>
      <c r="AT77">
        <f>SQRT((INDEX('Station centroid'!$E$2:$E$51,MATCH(AT$1,'Station centroid'!$B$2:$B$51,0))-INDEX('Zone centroid'!$D$2:$D$169,MATCH($A77,'Zone centroid'!$C$2:$C$169,0)))^2+(INDEX('Station centroid'!$F$2:$F$51,MATCH(AT$1,'Station centroid'!$B$2:$B$51,0))-INDEX('Zone centroid'!$E$2:$E$169,MATCH($A77,'Zone centroid'!$C$2:$C$169,0)))^2)</f>
        <v>86386.564278723905</v>
      </c>
      <c r="AU77">
        <f>SQRT((INDEX('Station centroid'!$E$2:$E$51,MATCH(AU$1,'Station centroid'!$B$2:$B$51,0))-INDEX('Zone centroid'!$D$2:$D$169,MATCH($A77,'Zone centroid'!$C$2:$C$169,0)))^2+(INDEX('Station centroid'!$F$2:$F$51,MATCH(AU$1,'Station centroid'!$B$2:$B$51,0))-INDEX('Zone centroid'!$E$2:$E$169,MATCH($A77,'Zone centroid'!$C$2:$C$169,0)))^2)</f>
        <v>59850.81771383329</v>
      </c>
      <c r="AV77">
        <f>SQRT((INDEX('Station centroid'!$E$2:$E$51,MATCH(AV$1,'Station centroid'!$B$2:$B$51,0))-INDEX('Zone centroid'!$D$2:$D$169,MATCH($A77,'Zone centroid'!$C$2:$C$169,0)))^2+(INDEX('Station centroid'!$F$2:$F$51,MATCH(AV$1,'Station centroid'!$B$2:$B$51,0))-INDEX('Zone centroid'!$E$2:$E$169,MATCH($A77,'Zone centroid'!$C$2:$C$169,0)))^2)</f>
        <v>52840.070954096984</v>
      </c>
      <c r="AW77">
        <f>SQRT((INDEX('Station centroid'!$E$2:$E$51,MATCH(AW$1,'Station centroid'!$B$2:$B$51,0))-INDEX('Zone centroid'!$D$2:$D$169,MATCH($A77,'Zone centroid'!$C$2:$C$169,0)))^2+(INDEX('Station centroid'!$F$2:$F$51,MATCH(AW$1,'Station centroid'!$B$2:$B$51,0))-INDEX('Zone centroid'!$E$2:$E$169,MATCH($A77,'Zone centroid'!$C$2:$C$169,0)))^2)</f>
        <v>47363.003616025038</v>
      </c>
      <c r="AX77">
        <f>SQRT((INDEX('Station centroid'!$E$2:$E$51,MATCH(AX$1,'Station centroid'!$B$2:$B$51,0))-INDEX('Zone centroid'!$D$2:$D$169,MATCH($A77,'Zone centroid'!$C$2:$C$169,0)))^2+(INDEX('Station centroid'!$F$2:$F$51,MATCH(AX$1,'Station centroid'!$B$2:$B$51,0))-INDEX('Zone centroid'!$E$2:$E$169,MATCH($A77,'Zone centroid'!$C$2:$C$169,0)))^2)</f>
        <v>37860.228196159871</v>
      </c>
      <c r="AY77">
        <f>SQRT((INDEX('Station centroid'!$E$2:$E$51,MATCH(AY$1,'Station centroid'!$B$2:$B$51,0))-INDEX('Zone centroid'!$D$2:$D$169,MATCH($A77,'Zone centroid'!$C$2:$C$169,0)))^2+(INDEX('Station centroid'!$F$2:$F$51,MATCH(AY$1,'Station centroid'!$B$2:$B$51,0))-INDEX('Zone centroid'!$E$2:$E$169,MATCH($A77,'Zone centroid'!$C$2:$C$169,0)))^2)</f>
        <v>590043.47052060498</v>
      </c>
    </row>
    <row r="78" spans="1:51" x14ac:dyDescent="0.3">
      <c r="A78">
        <v>5019</v>
      </c>
      <c r="B78">
        <f>SQRT((INDEX('Station centroid'!$E$2:$E$51,MATCH(B$1,'Station centroid'!$B$2:$B$51,0))-INDEX('Zone centroid'!$D$2:$D$169,MATCH($A78,'Zone centroid'!$C$2:$C$169,0)))^2+(INDEX('Station centroid'!$F$2:$F$51,MATCH(B$1,'Station centroid'!$B$2:$B$51,0))-INDEX('Zone centroid'!$E$2:$E$169,MATCH($A78,'Zone centroid'!$C$2:$C$169,0)))^2)</f>
        <v>43708.907451370775</v>
      </c>
      <c r="C78">
        <f>SQRT((INDEX('Station centroid'!$E$2:$E$51,MATCH(C$1,'Station centroid'!$B$2:$B$51,0))-INDEX('Zone centroid'!$D$2:$D$169,MATCH($A78,'Zone centroid'!$C$2:$C$169,0)))^2+(INDEX('Station centroid'!$F$2:$F$51,MATCH(C$1,'Station centroid'!$B$2:$B$51,0))-INDEX('Zone centroid'!$E$2:$E$169,MATCH($A78,'Zone centroid'!$C$2:$C$169,0)))^2)</f>
        <v>63192.398121255042</v>
      </c>
      <c r="D78">
        <f>SQRT((INDEX('Station centroid'!$E$2:$E$51,MATCH(D$1,'Station centroid'!$B$2:$B$51,0))-INDEX('Zone centroid'!$D$2:$D$169,MATCH($A78,'Zone centroid'!$C$2:$C$169,0)))^2+(INDEX('Station centroid'!$F$2:$F$51,MATCH(D$1,'Station centroid'!$B$2:$B$51,0))-INDEX('Zone centroid'!$E$2:$E$169,MATCH($A78,'Zone centroid'!$C$2:$C$169,0)))^2)</f>
        <v>125074.28741896752</v>
      </c>
      <c r="E78">
        <f>SQRT((INDEX('Station centroid'!$E$2:$E$51,MATCH(E$1,'Station centroid'!$B$2:$B$51,0))-INDEX('Zone centroid'!$D$2:$D$169,MATCH($A78,'Zone centroid'!$C$2:$C$169,0)))^2+(INDEX('Station centroid'!$F$2:$F$51,MATCH(E$1,'Station centroid'!$B$2:$B$51,0))-INDEX('Zone centroid'!$E$2:$E$169,MATCH($A78,'Zone centroid'!$C$2:$C$169,0)))^2)</f>
        <v>52363.142971935908</v>
      </c>
      <c r="F78">
        <f>SQRT((INDEX('Station centroid'!$E$2:$E$51,MATCH(F$1,'Station centroid'!$B$2:$B$51,0))-INDEX('Zone centroid'!$D$2:$D$169,MATCH($A78,'Zone centroid'!$C$2:$C$169,0)))^2+(INDEX('Station centroid'!$F$2:$F$51,MATCH(F$1,'Station centroid'!$B$2:$B$51,0))-INDEX('Zone centroid'!$E$2:$E$169,MATCH($A78,'Zone centroid'!$C$2:$C$169,0)))^2)</f>
        <v>35585.888147460966</v>
      </c>
      <c r="G78">
        <f>SQRT((INDEX('Station centroid'!$E$2:$E$51,MATCH(G$1,'Station centroid'!$B$2:$B$51,0))-INDEX('Zone centroid'!$D$2:$D$169,MATCH($A78,'Zone centroid'!$C$2:$C$169,0)))^2+(INDEX('Station centroid'!$F$2:$F$51,MATCH(G$1,'Station centroid'!$B$2:$B$51,0))-INDEX('Zone centroid'!$E$2:$E$169,MATCH($A78,'Zone centroid'!$C$2:$C$169,0)))^2)</f>
        <v>653145.62827136798</v>
      </c>
      <c r="H78">
        <f>SQRT((INDEX('Station centroid'!$E$2:$E$51,MATCH(H$1,'Station centroid'!$B$2:$B$51,0))-INDEX('Zone centroid'!$D$2:$D$169,MATCH($A78,'Zone centroid'!$C$2:$C$169,0)))^2+(INDEX('Station centroid'!$F$2:$F$51,MATCH(H$1,'Station centroid'!$B$2:$B$51,0))-INDEX('Zone centroid'!$E$2:$E$169,MATCH($A78,'Zone centroid'!$C$2:$C$169,0)))^2)</f>
        <v>32538.15585808763</v>
      </c>
      <c r="I78">
        <f>SQRT((INDEX('Station centroid'!$E$2:$E$51,MATCH(I$1,'Station centroid'!$B$2:$B$51,0))-INDEX('Zone centroid'!$D$2:$D$169,MATCH($A78,'Zone centroid'!$C$2:$C$169,0)))^2+(INDEX('Station centroid'!$F$2:$F$51,MATCH(I$1,'Station centroid'!$B$2:$B$51,0))-INDEX('Zone centroid'!$E$2:$E$169,MATCH($A78,'Zone centroid'!$C$2:$C$169,0)))^2)</f>
        <v>14328.654859884766</v>
      </c>
      <c r="J78">
        <f>SQRT((INDEX('Station centroid'!$E$2:$E$51,MATCH(J$1,'Station centroid'!$B$2:$B$51,0))-INDEX('Zone centroid'!$D$2:$D$169,MATCH($A78,'Zone centroid'!$C$2:$C$169,0)))^2+(INDEX('Station centroid'!$F$2:$F$51,MATCH(J$1,'Station centroid'!$B$2:$B$51,0))-INDEX('Zone centroid'!$E$2:$E$169,MATCH($A78,'Zone centroid'!$C$2:$C$169,0)))^2)</f>
        <v>653145.62827136798</v>
      </c>
      <c r="K78">
        <f>SQRT((INDEX('Station centroid'!$E$2:$E$51,MATCH(K$1,'Station centroid'!$B$2:$B$51,0))-INDEX('Zone centroid'!$D$2:$D$169,MATCH($A78,'Zone centroid'!$C$2:$C$169,0)))^2+(INDEX('Station centroid'!$F$2:$F$51,MATCH(K$1,'Station centroid'!$B$2:$B$51,0))-INDEX('Zone centroid'!$E$2:$E$169,MATCH($A78,'Zone centroid'!$C$2:$C$169,0)))^2)</f>
        <v>71163.504801855408</v>
      </c>
      <c r="L78">
        <f>SQRT((INDEX('Station centroid'!$E$2:$E$51,MATCH(L$1,'Station centroid'!$B$2:$B$51,0))-INDEX('Zone centroid'!$D$2:$D$169,MATCH($A78,'Zone centroid'!$C$2:$C$169,0)))^2+(INDEX('Station centroid'!$F$2:$F$51,MATCH(L$1,'Station centroid'!$B$2:$B$51,0))-INDEX('Zone centroid'!$E$2:$E$169,MATCH($A78,'Zone centroid'!$C$2:$C$169,0)))^2)</f>
        <v>23518.50098849837</v>
      </c>
      <c r="M78">
        <f>SQRT((INDEX('Station centroid'!$E$2:$E$51,MATCH(M$1,'Station centroid'!$B$2:$B$51,0))-INDEX('Zone centroid'!$D$2:$D$169,MATCH($A78,'Zone centroid'!$C$2:$C$169,0)))^2+(INDEX('Station centroid'!$F$2:$F$51,MATCH(M$1,'Station centroid'!$B$2:$B$51,0))-INDEX('Zone centroid'!$E$2:$E$169,MATCH($A78,'Zone centroid'!$C$2:$C$169,0)))^2)</f>
        <v>30008.190254825462</v>
      </c>
      <c r="N78">
        <f>SQRT((INDEX('Station centroid'!$E$2:$E$51,MATCH(N$1,'Station centroid'!$B$2:$B$51,0))-INDEX('Zone centroid'!$D$2:$D$169,MATCH($A78,'Zone centroid'!$C$2:$C$169,0)))^2+(INDEX('Station centroid'!$F$2:$F$51,MATCH(N$1,'Station centroid'!$B$2:$B$51,0))-INDEX('Zone centroid'!$E$2:$E$169,MATCH($A78,'Zone centroid'!$C$2:$C$169,0)))^2)</f>
        <v>51049.077369057341</v>
      </c>
      <c r="O78">
        <f>SQRT((INDEX('Station centroid'!$E$2:$E$51,MATCH(O$1,'Station centroid'!$B$2:$B$51,0))-INDEX('Zone centroid'!$D$2:$D$169,MATCH($A78,'Zone centroid'!$C$2:$C$169,0)))^2+(INDEX('Station centroid'!$F$2:$F$51,MATCH(O$1,'Station centroid'!$B$2:$B$51,0))-INDEX('Zone centroid'!$E$2:$E$169,MATCH($A78,'Zone centroid'!$C$2:$C$169,0)))^2)</f>
        <v>70833.487174732538</v>
      </c>
      <c r="P78">
        <f>SQRT((INDEX('Station centroid'!$E$2:$E$51,MATCH(P$1,'Station centroid'!$B$2:$B$51,0))-INDEX('Zone centroid'!$D$2:$D$169,MATCH($A78,'Zone centroid'!$C$2:$C$169,0)))^2+(INDEX('Station centroid'!$F$2:$F$51,MATCH(P$1,'Station centroid'!$B$2:$B$51,0))-INDEX('Zone centroid'!$E$2:$E$169,MATCH($A78,'Zone centroid'!$C$2:$C$169,0)))^2)</f>
        <v>73179.577285771476</v>
      </c>
      <c r="Q78">
        <f>SQRT((INDEX('Station centroid'!$E$2:$E$51,MATCH(Q$1,'Station centroid'!$B$2:$B$51,0))-INDEX('Zone centroid'!$D$2:$D$169,MATCH($A78,'Zone centroid'!$C$2:$C$169,0)))^2+(INDEX('Station centroid'!$F$2:$F$51,MATCH(Q$1,'Station centroid'!$B$2:$B$51,0))-INDEX('Zone centroid'!$E$2:$E$169,MATCH($A78,'Zone centroid'!$C$2:$C$169,0)))^2)</f>
        <v>59880.089943523839</v>
      </c>
      <c r="R78">
        <f>SQRT((INDEX('Station centroid'!$E$2:$E$51,MATCH(R$1,'Station centroid'!$B$2:$B$51,0))-INDEX('Zone centroid'!$D$2:$D$169,MATCH($A78,'Zone centroid'!$C$2:$C$169,0)))^2+(INDEX('Station centroid'!$F$2:$F$51,MATCH(R$1,'Station centroid'!$B$2:$B$51,0))-INDEX('Zone centroid'!$E$2:$E$169,MATCH($A78,'Zone centroid'!$C$2:$C$169,0)))^2)</f>
        <v>59640.856983917467</v>
      </c>
      <c r="S78">
        <f>SQRT((INDEX('Station centroid'!$E$2:$E$51,MATCH(S$1,'Station centroid'!$B$2:$B$51,0))-INDEX('Zone centroid'!$D$2:$D$169,MATCH($A78,'Zone centroid'!$C$2:$C$169,0)))^2+(INDEX('Station centroid'!$F$2:$F$51,MATCH(S$1,'Station centroid'!$B$2:$B$51,0))-INDEX('Zone centroid'!$E$2:$E$169,MATCH($A78,'Zone centroid'!$C$2:$C$169,0)))^2)</f>
        <v>55799.374299592339</v>
      </c>
      <c r="T78">
        <f>SQRT((INDEX('Station centroid'!$E$2:$E$51,MATCH(T$1,'Station centroid'!$B$2:$B$51,0))-INDEX('Zone centroid'!$D$2:$D$169,MATCH($A78,'Zone centroid'!$C$2:$C$169,0)))^2+(INDEX('Station centroid'!$F$2:$F$51,MATCH(T$1,'Station centroid'!$B$2:$B$51,0))-INDEX('Zone centroid'!$E$2:$E$169,MATCH($A78,'Zone centroid'!$C$2:$C$169,0)))^2)</f>
        <v>53116.875041700223</v>
      </c>
      <c r="U78">
        <f>SQRT((INDEX('Station centroid'!$E$2:$E$51,MATCH(U$1,'Station centroid'!$B$2:$B$51,0))-INDEX('Zone centroid'!$D$2:$D$169,MATCH($A78,'Zone centroid'!$C$2:$C$169,0)))^2+(INDEX('Station centroid'!$F$2:$F$51,MATCH(U$1,'Station centroid'!$B$2:$B$51,0))-INDEX('Zone centroid'!$E$2:$E$169,MATCH($A78,'Zone centroid'!$C$2:$C$169,0)))^2)</f>
        <v>56819.016718405088</v>
      </c>
      <c r="V78">
        <f>SQRT((INDEX('Station centroid'!$E$2:$E$51,MATCH(V$1,'Station centroid'!$B$2:$B$51,0))-INDEX('Zone centroid'!$D$2:$D$169,MATCH($A78,'Zone centroid'!$C$2:$C$169,0)))^2+(INDEX('Station centroid'!$F$2:$F$51,MATCH(V$1,'Station centroid'!$B$2:$B$51,0))-INDEX('Zone centroid'!$E$2:$E$169,MATCH($A78,'Zone centroid'!$C$2:$C$169,0)))^2)</f>
        <v>59975.101161576233</v>
      </c>
      <c r="W78">
        <f>SQRT((INDEX('Station centroid'!$E$2:$E$51,MATCH(W$1,'Station centroid'!$B$2:$B$51,0))-INDEX('Zone centroid'!$D$2:$D$169,MATCH($A78,'Zone centroid'!$C$2:$C$169,0)))^2+(INDEX('Station centroid'!$F$2:$F$51,MATCH(W$1,'Station centroid'!$B$2:$B$51,0))-INDEX('Zone centroid'!$E$2:$E$169,MATCH($A78,'Zone centroid'!$C$2:$C$169,0)))^2)</f>
        <v>56845.006333010526</v>
      </c>
      <c r="X78">
        <f>SQRT((INDEX('Station centroid'!$E$2:$E$51,MATCH(X$1,'Station centroid'!$B$2:$B$51,0))-INDEX('Zone centroid'!$D$2:$D$169,MATCH($A78,'Zone centroid'!$C$2:$C$169,0)))^2+(INDEX('Station centroid'!$F$2:$F$51,MATCH(X$1,'Station centroid'!$B$2:$B$51,0))-INDEX('Zone centroid'!$E$2:$E$169,MATCH($A78,'Zone centroid'!$C$2:$C$169,0)))^2)</f>
        <v>58308.461970133438</v>
      </c>
      <c r="Y78">
        <f>SQRT((INDEX('Station centroid'!$E$2:$E$51,MATCH(Y$1,'Station centroid'!$B$2:$B$51,0))-INDEX('Zone centroid'!$D$2:$D$169,MATCH($A78,'Zone centroid'!$C$2:$C$169,0)))^2+(INDEX('Station centroid'!$F$2:$F$51,MATCH(Y$1,'Station centroid'!$B$2:$B$51,0))-INDEX('Zone centroid'!$E$2:$E$169,MATCH($A78,'Zone centroid'!$C$2:$C$169,0)))^2)</f>
        <v>57281.286447931714</v>
      </c>
      <c r="Z78">
        <f>SQRT((INDEX('Station centroid'!$E$2:$E$51,MATCH(Z$1,'Station centroid'!$B$2:$B$51,0))-INDEX('Zone centroid'!$D$2:$D$169,MATCH($A78,'Zone centroid'!$C$2:$C$169,0)))^2+(INDEX('Station centroid'!$F$2:$F$51,MATCH(Z$1,'Station centroid'!$B$2:$B$51,0))-INDEX('Zone centroid'!$E$2:$E$169,MATCH($A78,'Zone centroid'!$C$2:$C$169,0)))^2)</f>
        <v>10355.649169902368</v>
      </c>
      <c r="AA78">
        <f>SQRT((INDEX('Station centroid'!$E$2:$E$51,MATCH(AA$1,'Station centroid'!$B$2:$B$51,0))-INDEX('Zone centroid'!$D$2:$D$169,MATCH($A78,'Zone centroid'!$C$2:$C$169,0)))^2+(INDEX('Station centroid'!$F$2:$F$51,MATCH(AA$1,'Station centroid'!$B$2:$B$51,0))-INDEX('Zone centroid'!$E$2:$E$169,MATCH($A78,'Zone centroid'!$C$2:$C$169,0)))^2)</f>
        <v>53334.494185050622</v>
      </c>
      <c r="AB78">
        <f>SQRT((INDEX('Station centroid'!$E$2:$E$51,MATCH(AB$1,'Station centroid'!$B$2:$B$51,0))-INDEX('Zone centroid'!$D$2:$D$169,MATCH($A78,'Zone centroid'!$C$2:$C$169,0)))^2+(INDEX('Station centroid'!$F$2:$F$51,MATCH(AB$1,'Station centroid'!$B$2:$B$51,0))-INDEX('Zone centroid'!$E$2:$E$169,MATCH($A78,'Zone centroid'!$C$2:$C$169,0)))^2)</f>
        <v>653145.62827136798</v>
      </c>
      <c r="AC78">
        <f>SQRT((INDEX('Station centroid'!$E$2:$E$51,MATCH(AC$1,'Station centroid'!$B$2:$B$51,0))-INDEX('Zone centroid'!$D$2:$D$169,MATCH($A78,'Zone centroid'!$C$2:$C$169,0)))^2+(INDEX('Station centroid'!$F$2:$F$51,MATCH(AC$1,'Station centroid'!$B$2:$B$51,0))-INDEX('Zone centroid'!$E$2:$E$169,MATCH($A78,'Zone centroid'!$C$2:$C$169,0)))^2)</f>
        <v>63020.819849195868</v>
      </c>
      <c r="AD78">
        <f>SQRT((INDEX('Station centroid'!$E$2:$E$51,MATCH(AD$1,'Station centroid'!$B$2:$B$51,0))-INDEX('Zone centroid'!$D$2:$D$169,MATCH($A78,'Zone centroid'!$C$2:$C$169,0)))^2+(INDEX('Station centroid'!$F$2:$F$51,MATCH(AD$1,'Station centroid'!$B$2:$B$51,0))-INDEX('Zone centroid'!$E$2:$E$169,MATCH($A78,'Zone centroid'!$C$2:$C$169,0)))^2)</f>
        <v>120666.09923388797</v>
      </c>
      <c r="AE78">
        <f>SQRT((INDEX('Station centroid'!$E$2:$E$51,MATCH(AE$1,'Station centroid'!$B$2:$B$51,0))-INDEX('Zone centroid'!$D$2:$D$169,MATCH($A78,'Zone centroid'!$C$2:$C$169,0)))^2+(INDEX('Station centroid'!$F$2:$F$51,MATCH(AE$1,'Station centroid'!$B$2:$B$51,0))-INDEX('Zone centroid'!$E$2:$E$169,MATCH($A78,'Zone centroid'!$C$2:$C$169,0)))^2)</f>
        <v>66242.33290423431</v>
      </c>
      <c r="AF78">
        <f>SQRT((INDEX('Station centroid'!$E$2:$E$51,MATCH(AF$1,'Station centroid'!$B$2:$B$51,0))-INDEX('Zone centroid'!$D$2:$D$169,MATCH($A78,'Zone centroid'!$C$2:$C$169,0)))^2+(INDEX('Station centroid'!$F$2:$F$51,MATCH(AF$1,'Station centroid'!$B$2:$B$51,0))-INDEX('Zone centroid'!$E$2:$E$169,MATCH($A78,'Zone centroid'!$C$2:$C$169,0)))^2)</f>
        <v>64164.009218805033</v>
      </c>
      <c r="AG78">
        <f>SQRT((INDEX('Station centroid'!$E$2:$E$51,MATCH(AG$1,'Station centroid'!$B$2:$B$51,0))-INDEX('Zone centroid'!$D$2:$D$169,MATCH($A78,'Zone centroid'!$C$2:$C$169,0)))^2+(INDEX('Station centroid'!$F$2:$F$51,MATCH(AG$1,'Station centroid'!$B$2:$B$51,0))-INDEX('Zone centroid'!$E$2:$E$169,MATCH($A78,'Zone centroid'!$C$2:$C$169,0)))^2)</f>
        <v>59374.217015500079</v>
      </c>
      <c r="AH78">
        <f>SQRT((INDEX('Station centroid'!$E$2:$E$51,MATCH(AH$1,'Station centroid'!$B$2:$B$51,0))-INDEX('Zone centroid'!$D$2:$D$169,MATCH($A78,'Zone centroid'!$C$2:$C$169,0)))^2+(INDEX('Station centroid'!$F$2:$F$51,MATCH(AH$1,'Station centroid'!$B$2:$B$51,0))-INDEX('Zone centroid'!$E$2:$E$169,MATCH($A78,'Zone centroid'!$C$2:$C$169,0)))^2)</f>
        <v>90664.214162854783</v>
      </c>
      <c r="AI78">
        <f>SQRT((INDEX('Station centroid'!$E$2:$E$51,MATCH(AI$1,'Station centroid'!$B$2:$B$51,0))-INDEX('Zone centroid'!$D$2:$D$169,MATCH($A78,'Zone centroid'!$C$2:$C$169,0)))^2+(INDEX('Station centroid'!$F$2:$F$51,MATCH(AI$1,'Station centroid'!$B$2:$B$51,0))-INDEX('Zone centroid'!$E$2:$E$169,MATCH($A78,'Zone centroid'!$C$2:$C$169,0)))^2)</f>
        <v>55750.443292789125</v>
      </c>
      <c r="AJ78">
        <f>SQRT((INDEX('Station centroid'!$E$2:$E$51,MATCH(AJ$1,'Station centroid'!$B$2:$B$51,0))-INDEX('Zone centroid'!$D$2:$D$169,MATCH($A78,'Zone centroid'!$C$2:$C$169,0)))^2+(INDEX('Station centroid'!$F$2:$F$51,MATCH(AJ$1,'Station centroid'!$B$2:$B$51,0))-INDEX('Zone centroid'!$E$2:$E$169,MATCH($A78,'Zone centroid'!$C$2:$C$169,0)))^2)</f>
        <v>58070.769043711647</v>
      </c>
      <c r="AK78">
        <f>SQRT((INDEX('Station centroid'!$E$2:$E$51,MATCH(AK$1,'Station centroid'!$B$2:$B$51,0))-INDEX('Zone centroid'!$D$2:$D$169,MATCH($A78,'Zone centroid'!$C$2:$C$169,0)))^2+(INDEX('Station centroid'!$F$2:$F$51,MATCH(AK$1,'Station centroid'!$B$2:$B$51,0))-INDEX('Zone centroid'!$E$2:$E$169,MATCH($A78,'Zone centroid'!$C$2:$C$169,0)))^2)</f>
        <v>50626.620813411973</v>
      </c>
      <c r="AL78">
        <f>SQRT((INDEX('Station centroid'!$E$2:$E$51,MATCH(AL$1,'Station centroid'!$B$2:$B$51,0))-INDEX('Zone centroid'!$D$2:$D$169,MATCH($A78,'Zone centroid'!$C$2:$C$169,0)))^2+(INDEX('Station centroid'!$F$2:$F$51,MATCH(AL$1,'Station centroid'!$B$2:$B$51,0))-INDEX('Zone centroid'!$E$2:$E$169,MATCH($A78,'Zone centroid'!$C$2:$C$169,0)))^2)</f>
        <v>39825.624118479253</v>
      </c>
      <c r="AM78">
        <f>SQRT((INDEX('Station centroid'!$E$2:$E$51,MATCH(AM$1,'Station centroid'!$B$2:$B$51,0))-INDEX('Zone centroid'!$D$2:$D$169,MATCH($A78,'Zone centroid'!$C$2:$C$169,0)))^2+(INDEX('Station centroid'!$F$2:$F$51,MATCH(AM$1,'Station centroid'!$B$2:$B$51,0))-INDEX('Zone centroid'!$E$2:$E$169,MATCH($A78,'Zone centroid'!$C$2:$C$169,0)))^2)</f>
        <v>64908.590801989427</v>
      </c>
      <c r="AN78">
        <f>SQRT((INDEX('Station centroid'!$E$2:$E$51,MATCH(AN$1,'Station centroid'!$B$2:$B$51,0))-INDEX('Zone centroid'!$D$2:$D$169,MATCH($A78,'Zone centroid'!$C$2:$C$169,0)))^2+(INDEX('Station centroid'!$F$2:$F$51,MATCH(AN$1,'Station centroid'!$B$2:$B$51,0))-INDEX('Zone centroid'!$E$2:$E$169,MATCH($A78,'Zone centroid'!$C$2:$C$169,0)))^2)</f>
        <v>21314.500102015027</v>
      </c>
      <c r="AO78">
        <f>SQRT((INDEX('Station centroid'!$E$2:$E$51,MATCH(AO$1,'Station centroid'!$B$2:$B$51,0))-INDEX('Zone centroid'!$D$2:$D$169,MATCH($A78,'Zone centroid'!$C$2:$C$169,0)))^2+(INDEX('Station centroid'!$F$2:$F$51,MATCH(AO$1,'Station centroid'!$B$2:$B$51,0))-INDEX('Zone centroid'!$E$2:$E$169,MATCH($A78,'Zone centroid'!$C$2:$C$169,0)))^2)</f>
        <v>18524.951409302033</v>
      </c>
      <c r="AP78">
        <f>SQRT((INDEX('Station centroid'!$E$2:$E$51,MATCH(AP$1,'Station centroid'!$B$2:$B$51,0))-INDEX('Zone centroid'!$D$2:$D$169,MATCH($A78,'Zone centroid'!$C$2:$C$169,0)))^2+(INDEX('Station centroid'!$F$2:$F$51,MATCH(AP$1,'Station centroid'!$B$2:$B$51,0))-INDEX('Zone centroid'!$E$2:$E$169,MATCH($A78,'Zone centroid'!$C$2:$C$169,0)))^2)</f>
        <v>27781.476246997721</v>
      </c>
      <c r="AQ78">
        <f>SQRT((INDEX('Station centroid'!$E$2:$E$51,MATCH(AQ$1,'Station centroid'!$B$2:$B$51,0))-INDEX('Zone centroid'!$D$2:$D$169,MATCH($A78,'Zone centroid'!$C$2:$C$169,0)))^2+(INDEX('Station centroid'!$F$2:$F$51,MATCH(AQ$1,'Station centroid'!$B$2:$B$51,0))-INDEX('Zone centroid'!$E$2:$E$169,MATCH($A78,'Zone centroid'!$C$2:$C$169,0)))^2)</f>
        <v>45073.672734803833</v>
      </c>
      <c r="AR78">
        <f>SQRT((INDEX('Station centroid'!$E$2:$E$51,MATCH(AR$1,'Station centroid'!$B$2:$B$51,0))-INDEX('Zone centroid'!$D$2:$D$169,MATCH($A78,'Zone centroid'!$C$2:$C$169,0)))^2+(INDEX('Station centroid'!$F$2:$F$51,MATCH(AR$1,'Station centroid'!$B$2:$B$51,0))-INDEX('Zone centroid'!$E$2:$E$169,MATCH($A78,'Zone centroid'!$C$2:$C$169,0)))^2)</f>
        <v>21805.87732704189</v>
      </c>
      <c r="AS78">
        <f>SQRT((INDEX('Station centroid'!$E$2:$E$51,MATCH(AS$1,'Station centroid'!$B$2:$B$51,0))-INDEX('Zone centroid'!$D$2:$D$169,MATCH($A78,'Zone centroid'!$C$2:$C$169,0)))^2+(INDEX('Station centroid'!$F$2:$F$51,MATCH(AS$1,'Station centroid'!$B$2:$B$51,0))-INDEX('Zone centroid'!$E$2:$E$169,MATCH($A78,'Zone centroid'!$C$2:$C$169,0)))^2)</f>
        <v>104063.96823424957</v>
      </c>
      <c r="AT78">
        <f>SQRT((INDEX('Station centroid'!$E$2:$E$51,MATCH(AT$1,'Station centroid'!$B$2:$B$51,0))-INDEX('Zone centroid'!$D$2:$D$169,MATCH($A78,'Zone centroid'!$C$2:$C$169,0)))^2+(INDEX('Station centroid'!$F$2:$F$51,MATCH(AT$1,'Station centroid'!$B$2:$B$51,0))-INDEX('Zone centroid'!$E$2:$E$169,MATCH($A78,'Zone centroid'!$C$2:$C$169,0)))^2)</f>
        <v>81847.990202949382</v>
      </c>
      <c r="AU78">
        <f>SQRT((INDEX('Station centroid'!$E$2:$E$51,MATCH(AU$1,'Station centroid'!$B$2:$B$51,0))-INDEX('Zone centroid'!$D$2:$D$169,MATCH($A78,'Zone centroid'!$C$2:$C$169,0)))^2+(INDEX('Station centroid'!$F$2:$F$51,MATCH(AU$1,'Station centroid'!$B$2:$B$51,0))-INDEX('Zone centroid'!$E$2:$E$169,MATCH($A78,'Zone centroid'!$C$2:$C$169,0)))^2)</f>
        <v>30061.953537228736</v>
      </c>
      <c r="AV78">
        <f>SQRT((INDEX('Station centroid'!$E$2:$E$51,MATCH(AV$1,'Station centroid'!$B$2:$B$51,0))-INDEX('Zone centroid'!$D$2:$D$169,MATCH($A78,'Zone centroid'!$C$2:$C$169,0)))^2+(INDEX('Station centroid'!$F$2:$F$51,MATCH(AV$1,'Station centroid'!$B$2:$B$51,0))-INDEX('Zone centroid'!$E$2:$E$169,MATCH($A78,'Zone centroid'!$C$2:$C$169,0)))^2)</f>
        <v>24777.153983337121</v>
      </c>
      <c r="AW78">
        <f>SQRT((INDEX('Station centroid'!$E$2:$E$51,MATCH(AW$1,'Station centroid'!$B$2:$B$51,0))-INDEX('Zone centroid'!$D$2:$D$169,MATCH($A78,'Zone centroid'!$C$2:$C$169,0)))^2+(INDEX('Station centroid'!$F$2:$F$51,MATCH(AW$1,'Station centroid'!$B$2:$B$51,0))-INDEX('Zone centroid'!$E$2:$E$169,MATCH($A78,'Zone centroid'!$C$2:$C$169,0)))^2)</f>
        <v>22287.338544824059</v>
      </c>
      <c r="AX78">
        <f>SQRT((INDEX('Station centroid'!$E$2:$E$51,MATCH(AX$1,'Station centroid'!$B$2:$B$51,0))-INDEX('Zone centroid'!$D$2:$D$169,MATCH($A78,'Zone centroid'!$C$2:$C$169,0)))^2+(INDEX('Station centroid'!$F$2:$F$51,MATCH(AX$1,'Station centroid'!$B$2:$B$51,0))-INDEX('Zone centroid'!$E$2:$E$169,MATCH($A78,'Zone centroid'!$C$2:$C$169,0)))^2)</f>
        <v>26040.199616848193</v>
      </c>
      <c r="AY78">
        <f>SQRT((INDEX('Station centroid'!$E$2:$E$51,MATCH(AY$1,'Station centroid'!$B$2:$B$51,0))-INDEX('Zone centroid'!$D$2:$D$169,MATCH($A78,'Zone centroid'!$C$2:$C$169,0)))^2+(INDEX('Station centroid'!$F$2:$F$51,MATCH(AY$1,'Station centroid'!$B$2:$B$51,0))-INDEX('Zone centroid'!$E$2:$E$169,MATCH($A78,'Zone centroid'!$C$2:$C$169,0)))^2)</f>
        <v>653145.62827136798</v>
      </c>
    </row>
    <row r="79" spans="1:51" x14ac:dyDescent="0.3">
      <c r="A79">
        <v>5020</v>
      </c>
      <c r="B79">
        <f>SQRT((INDEX('Station centroid'!$E$2:$E$51,MATCH(B$1,'Station centroid'!$B$2:$B$51,0))-INDEX('Zone centroid'!$D$2:$D$169,MATCH($A79,'Zone centroid'!$C$2:$C$169,0)))^2+(INDEX('Station centroid'!$F$2:$F$51,MATCH(B$1,'Station centroid'!$B$2:$B$51,0))-INDEX('Zone centroid'!$E$2:$E$169,MATCH($A79,'Zone centroid'!$C$2:$C$169,0)))^2)</f>
        <v>24045.997273818823</v>
      </c>
      <c r="C79">
        <f>SQRT((INDEX('Station centroid'!$E$2:$E$51,MATCH(C$1,'Station centroid'!$B$2:$B$51,0))-INDEX('Zone centroid'!$D$2:$D$169,MATCH($A79,'Zone centroid'!$C$2:$C$169,0)))^2+(INDEX('Station centroid'!$F$2:$F$51,MATCH(C$1,'Station centroid'!$B$2:$B$51,0))-INDEX('Zone centroid'!$E$2:$E$169,MATCH($A79,'Zone centroid'!$C$2:$C$169,0)))^2)</f>
        <v>74546.340618941176</v>
      </c>
      <c r="D79">
        <f>SQRT((INDEX('Station centroid'!$E$2:$E$51,MATCH(D$1,'Station centroid'!$B$2:$B$51,0))-INDEX('Zone centroid'!$D$2:$D$169,MATCH($A79,'Zone centroid'!$C$2:$C$169,0)))^2+(INDEX('Station centroid'!$F$2:$F$51,MATCH(D$1,'Station centroid'!$B$2:$B$51,0))-INDEX('Zone centroid'!$E$2:$E$169,MATCH($A79,'Zone centroid'!$C$2:$C$169,0)))^2)</f>
        <v>172771.25609852609</v>
      </c>
      <c r="E79">
        <f>SQRT((INDEX('Station centroid'!$E$2:$E$51,MATCH(E$1,'Station centroid'!$B$2:$B$51,0))-INDEX('Zone centroid'!$D$2:$D$169,MATCH($A79,'Zone centroid'!$C$2:$C$169,0)))^2+(INDEX('Station centroid'!$F$2:$F$51,MATCH(E$1,'Station centroid'!$B$2:$B$51,0))-INDEX('Zone centroid'!$E$2:$E$169,MATCH($A79,'Zone centroid'!$C$2:$C$169,0)))^2)</f>
        <v>15224.437649364911</v>
      </c>
      <c r="F79">
        <f>SQRT((INDEX('Station centroid'!$E$2:$E$51,MATCH(F$1,'Station centroid'!$B$2:$B$51,0))-INDEX('Zone centroid'!$D$2:$D$169,MATCH($A79,'Zone centroid'!$C$2:$C$169,0)))^2+(INDEX('Station centroid'!$F$2:$F$51,MATCH(F$1,'Station centroid'!$B$2:$B$51,0))-INDEX('Zone centroid'!$E$2:$E$169,MATCH($A79,'Zone centroid'!$C$2:$C$169,0)))^2)</f>
        <v>47081.869652803689</v>
      </c>
      <c r="G79">
        <f>SQRT((INDEX('Station centroid'!$E$2:$E$51,MATCH(G$1,'Station centroid'!$B$2:$B$51,0))-INDEX('Zone centroid'!$D$2:$D$169,MATCH($A79,'Zone centroid'!$C$2:$C$169,0)))^2+(INDEX('Station centroid'!$F$2:$F$51,MATCH(G$1,'Station centroid'!$B$2:$B$51,0))-INDEX('Zone centroid'!$E$2:$E$169,MATCH($A79,'Zone centroid'!$C$2:$C$169,0)))^2)</f>
        <v>718616.37022823247</v>
      </c>
      <c r="H79">
        <f>SQRT((INDEX('Station centroid'!$E$2:$E$51,MATCH(H$1,'Station centroid'!$B$2:$B$51,0))-INDEX('Zone centroid'!$D$2:$D$169,MATCH($A79,'Zone centroid'!$C$2:$C$169,0)))^2+(INDEX('Station centroid'!$F$2:$F$51,MATCH(H$1,'Station centroid'!$B$2:$B$51,0))-INDEX('Zone centroid'!$E$2:$E$169,MATCH($A79,'Zone centroid'!$C$2:$C$169,0)))^2)</f>
        <v>98669.181380029739</v>
      </c>
      <c r="I79">
        <f>SQRT((INDEX('Station centroid'!$E$2:$E$51,MATCH(I$1,'Station centroid'!$B$2:$B$51,0))-INDEX('Zone centroid'!$D$2:$D$169,MATCH($A79,'Zone centroid'!$C$2:$C$169,0)))^2+(INDEX('Station centroid'!$F$2:$F$51,MATCH(I$1,'Station centroid'!$B$2:$B$51,0))-INDEX('Zone centroid'!$E$2:$E$169,MATCH($A79,'Zone centroid'!$C$2:$C$169,0)))^2)</f>
        <v>66886.182502170821</v>
      </c>
      <c r="J79">
        <f>SQRT((INDEX('Station centroid'!$E$2:$E$51,MATCH(J$1,'Station centroid'!$B$2:$B$51,0))-INDEX('Zone centroid'!$D$2:$D$169,MATCH($A79,'Zone centroid'!$C$2:$C$169,0)))^2+(INDEX('Station centroid'!$F$2:$F$51,MATCH(J$1,'Station centroid'!$B$2:$B$51,0))-INDEX('Zone centroid'!$E$2:$E$169,MATCH($A79,'Zone centroid'!$C$2:$C$169,0)))^2)</f>
        <v>718616.37022823247</v>
      </c>
      <c r="K79">
        <f>SQRT((INDEX('Station centroid'!$E$2:$E$51,MATCH(K$1,'Station centroid'!$B$2:$B$51,0))-INDEX('Zone centroid'!$D$2:$D$169,MATCH($A79,'Zone centroid'!$C$2:$C$169,0)))^2+(INDEX('Station centroid'!$F$2:$F$51,MATCH(K$1,'Station centroid'!$B$2:$B$51,0))-INDEX('Zone centroid'!$E$2:$E$169,MATCH($A79,'Zone centroid'!$C$2:$C$169,0)))^2)</f>
        <v>5133.6476762337234</v>
      </c>
      <c r="L79">
        <f>SQRT((INDEX('Station centroid'!$E$2:$E$51,MATCH(L$1,'Station centroid'!$B$2:$B$51,0))-INDEX('Zone centroid'!$D$2:$D$169,MATCH($A79,'Zone centroid'!$C$2:$C$169,0)))^2+(INDEX('Station centroid'!$F$2:$F$51,MATCH(L$1,'Station centroid'!$B$2:$B$51,0))-INDEX('Zone centroid'!$E$2:$E$169,MATCH($A79,'Zone centroid'!$C$2:$C$169,0)))^2)</f>
        <v>45633.789455468221</v>
      </c>
      <c r="M79">
        <f>SQRT((INDEX('Station centroid'!$E$2:$E$51,MATCH(M$1,'Station centroid'!$B$2:$B$51,0))-INDEX('Zone centroid'!$D$2:$D$169,MATCH($A79,'Zone centroid'!$C$2:$C$169,0)))^2+(INDEX('Station centroid'!$F$2:$F$51,MATCH(M$1,'Station centroid'!$B$2:$B$51,0))-INDEX('Zone centroid'!$E$2:$E$169,MATCH($A79,'Zone centroid'!$C$2:$C$169,0)))^2)</f>
        <v>37744.947650378286</v>
      </c>
      <c r="N79">
        <f>SQRT((INDEX('Station centroid'!$E$2:$E$51,MATCH(N$1,'Station centroid'!$B$2:$B$51,0))-INDEX('Zone centroid'!$D$2:$D$169,MATCH($A79,'Zone centroid'!$C$2:$C$169,0)))^2+(INDEX('Station centroid'!$F$2:$F$51,MATCH(N$1,'Station centroid'!$B$2:$B$51,0))-INDEX('Zone centroid'!$E$2:$E$169,MATCH($A79,'Zone centroid'!$C$2:$C$169,0)))^2)</f>
        <v>16558.585284739733</v>
      </c>
      <c r="O79">
        <f>SQRT((INDEX('Station centroid'!$E$2:$E$51,MATCH(O$1,'Station centroid'!$B$2:$B$51,0))-INDEX('Zone centroid'!$D$2:$D$169,MATCH($A79,'Zone centroid'!$C$2:$C$169,0)))^2+(INDEX('Station centroid'!$F$2:$F$51,MATCH(O$1,'Station centroid'!$B$2:$B$51,0))-INDEX('Zone centroid'!$E$2:$E$169,MATCH($A79,'Zone centroid'!$C$2:$C$169,0)))^2)</f>
        <v>18514.597455332376</v>
      </c>
      <c r="P79">
        <f>SQRT((INDEX('Station centroid'!$E$2:$E$51,MATCH(P$1,'Station centroid'!$B$2:$B$51,0))-INDEX('Zone centroid'!$D$2:$D$169,MATCH($A79,'Zone centroid'!$C$2:$C$169,0)))^2+(INDEX('Station centroid'!$F$2:$F$51,MATCH(P$1,'Station centroid'!$B$2:$B$51,0))-INDEX('Zone centroid'!$E$2:$E$169,MATCH($A79,'Zone centroid'!$C$2:$C$169,0)))^2)</f>
        <v>19471.484844361494</v>
      </c>
      <c r="Q79">
        <f>SQRT((INDEX('Station centroid'!$E$2:$E$51,MATCH(Q$1,'Station centroid'!$B$2:$B$51,0))-INDEX('Zone centroid'!$D$2:$D$169,MATCH($A79,'Zone centroid'!$C$2:$C$169,0)))^2+(INDEX('Station centroid'!$F$2:$F$51,MATCH(Q$1,'Station centroid'!$B$2:$B$51,0))-INDEX('Zone centroid'!$E$2:$E$169,MATCH($A79,'Zone centroid'!$C$2:$C$169,0)))^2)</f>
        <v>10939.799465460927</v>
      </c>
      <c r="R79">
        <f>SQRT((INDEX('Station centroid'!$E$2:$E$51,MATCH(R$1,'Station centroid'!$B$2:$B$51,0))-INDEX('Zone centroid'!$D$2:$D$169,MATCH($A79,'Zone centroid'!$C$2:$C$169,0)))^2+(INDEX('Station centroid'!$F$2:$F$51,MATCH(R$1,'Station centroid'!$B$2:$B$51,0))-INDEX('Zone centroid'!$E$2:$E$169,MATCH($A79,'Zone centroid'!$C$2:$C$169,0)))^2)</f>
        <v>7971.3655941814868</v>
      </c>
      <c r="S79">
        <f>SQRT((INDEX('Station centroid'!$E$2:$E$51,MATCH(S$1,'Station centroid'!$B$2:$B$51,0))-INDEX('Zone centroid'!$D$2:$D$169,MATCH($A79,'Zone centroid'!$C$2:$C$169,0)))^2+(INDEX('Station centroid'!$F$2:$F$51,MATCH(S$1,'Station centroid'!$B$2:$B$51,0))-INDEX('Zone centroid'!$E$2:$E$169,MATCH($A79,'Zone centroid'!$C$2:$C$169,0)))^2)</f>
        <v>11790.372666968535</v>
      </c>
      <c r="T79">
        <f>SQRT((INDEX('Station centroid'!$E$2:$E$51,MATCH(T$1,'Station centroid'!$B$2:$B$51,0))-INDEX('Zone centroid'!$D$2:$D$169,MATCH($A79,'Zone centroid'!$C$2:$C$169,0)))^2+(INDEX('Station centroid'!$F$2:$F$51,MATCH(T$1,'Station centroid'!$B$2:$B$51,0))-INDEX('Zone centroid'!$E$2:$E$169,MATCH($A79,'Zone centroid'!$C$2:$C$169,0)))^2)</f>
        <v>19046.664808191505</v>
      </c>
      <c r="U79">
        <f>SQRT((INDEX('Station centroid'!$E$2:$E$51,MATCH(U$1,'Station centroid'!$B$2:$B$51,0))-INDEX('Zone centroid'!$D$2:$D$169,MATCH($A79,'Zone centroid'!$C$2:$C$169,0)))^2+(INDEX('Station centroid'!$F$2:$F$51,MATCH(U$1,'Station centroid'!$B$2:$B$51,0))-INDEX('Zone centroid'!$E$2:$E$169,MATCH($A79,'Zone centroid'!$C$2:$C$169,0)))^2)</f>
        <v>27095.123588690312</v>
      </c>
      <c r="V79">
        <f>SQRT((INDEX('Station centroid'!$E$2:$E$51,MATCH(V$1,'Station centroid'!$B$2:$B$51,0))-INDEX('Zone centroid'!$D$2:$D$169,MATCH($A79,'Zone centroid'!$C$2:$C$169,0)))^2+(INDEX('Station centroid'!$F$2:$F$51,MATCH(V$1,'Station centroid'!$B$2:$B$51,0))-INDEX('Zone centroid'!$E$2:$E$169,MATCH($A79,'Zone centroid'!$C$2:$C$169,0)))^2)</f>
        <v>40721.081183599439</v>
      </c>
      <c r="W79">
        <f>SQRT((INDEX('Station centroid'!$E$2:$E$51,MATCH(W$1,'Station centroid'!$B$2:$B$51,0))-INDEX('Zone centroid'!$D$2:$D$169,MATCH($A79,'Zone centroid'!$C$2:$C$169,0)))^2+(INDEX('Station centroid'!$F$2:$F$51,MATCH(W$1,'Station centroid'!$B$2:$B$51,0))-INDEX('Zone centroid'!$E$2:$E$169,MATCH($A79,'Zone centroid'!$C$2:$C$169,0)))^2)</f>
        <v>12162.013032388952</v>
      </c>
      <c r="X79">
        <f>SQRT((INDEX('Station centroid'!$E$2:$E$51,MATCH(X$1,'Station centroid'!$B$2:$B$51,0))-INDEX('Zone centroid'!$D$2:$D$169,MATCH($A79,'Zone centroid'!$C$2:$C$169,0)))^2+(INDEX('Station centroid'!$F$2:$F$51,MATCH(X$1,'Station centroid'!$B$2:$B$51,0))-INDEX('Zone centroid'!$E$2:$E$169,MATCH($A79,'Zone centroid'!$C$2:$C$169,0)))^2)</f>
        <v>43167.152603136848</v>
      </c>
      <c r="Y79">
        <f>SQRT((INDEX('Station centroid'!$E$2:$E$51,MATCH(Y$1,'Station centroid'!$B$2:$B$51,0))-INDEX('Zone centroid'!$D$2:$D$169,MATCH($A79,'Zone centroid'!$C$2:$C$169,0)))^2+(INDEX('Station centroid'!$F$2:$F$51,MATCH(Y$1,'Station centroid'!$B$2:$B$51,0))-INDEX('Zone centroid'!$E$2:$E$169,MATCH($A79,'Zone centroid'!$C$2:$C$169,0)))^2)</f>
        <v>45210.302035376815</v>
      </c>
      <c r="Z79">
        <f>SQRT((INDEX('Station centroid'!$E$2:$E$51,MATCH(Z$1,'Station centroid'!$B$2:$B$51,0))-INDEX('Zone centroid'!$D$2:$D$169,MATCH($A79,'Zone centroid'!$C$2:$C$169,0)))^2+(INDEX('Station centroid'!$F$2:$F$51,MATCH(Z$1,'Station centroid'!$B$2:$B$51,0))-INDEX('Zone centroid'!$E$2:$E$169,MATCH($A79,'Zone centroid'!$C$2:$C$169,0)))^2)</f>
        <v>73349.349531881337</v>
      </c>
      <c r="AA79">
        <f>SQRT((INDEX('Station centroid'!$E$2:$E$51,MATCH(AA$1,'Station centroid'!$B$2:$B$51,0))-INDEX('Zone centroid'!$D$2:$D$169,MATCH($A79,'Zone centroid'!$C$2:$C$169,0)))^2+(INDEX('Station centroid'!$F$2:$F$51,MATCH(AA$1,'Station centroid'!$B$2:$B$51,0))-INDEX('Zone centroid'!$E$2:$E$169,MATCH($A79,'Zone centroid'!$C$2:$C$169,0)))^2)</f>
        <v>114976.94889905192</v>
      </c>
      <c r="AB79">
        <f>SQRT((INDEX('Station centroid'!$E$2:$E$51,MATCH(AB$1,'Station centroid'!$B$2:$B$51,0))-INDEX('Zone centroid'!$D$2:$D$169,MATCH($A79,'Zone centroid'!$C$2:$C$169,0)))^2+(INDEX('Station centroid'!$F$2:$F$51,MATCH(AB$1,'Station centroid'!$B$2:$B$51,0))-INDEX('Zone centroid'!$E$2:$E$169,MATCH($A79,'Zone centroid'!$C$2:$C$169,0)))^2)</f>
        <v>718616.37022823247</v>
      </c>
      <c r="AC79">
        <f>SQRT((INDEX('Station centroid'!$E$2:$E$51,MATCH(AC$1,'Station centroid'!$B$2:$B$51,0))-INDEX('Zone centroid'!$D$2:$D$169,MATCH($A79,'Zone centroid'!$C$2:$C$169,0)))^2+(INDEX('Station centroid'!$F$2:$F$51,MATCH(AC$1,'Station centroid'!$B$2:$B$51,0))-INDEX('Zone centroid'!$E$2:$E$169,MATCH($A79,'Zone centroid'!$C$2:$C$169,0)))^2)</f>
        <v>129693.69264688549</v>
      </c>
      <c r="AD79">
        <f>SQRT((INDEX('Station centroid'!$E$2:$E$51,MATCH(AD$1,'Station centroid'!$B$2:$B$51,0))-INDEX('Zone centroid'!$D$2:$D$169,MATCH($A79,'Zone centroid'!$C$2:$C$169,0)))^2+(INDEX('Station centroid'!$F$2:$F$51,MATCH(AD$1,'Station centroid'!$B$2:$B$51,0))-INDEX('Zone centroid'!$E$2:$E$169,MATCH($A79,'Zone centroid'!$C$2:$C$169,0)))^2)</f>
        <v>167286.50697238703</v>
      </c>
      <c r="AE79">
        <f>SQRT((INDEX('Station centroid'!$E$2:$E$51,MATCH(AE$1,'Station centroid'!$B$2:$B$51,0))-INDEX('Zone centroid'!$D$2:$D$169,MATCH($A79,'Zone centroid'!$C$2:$C$169,0)))^2+(INDEX('Station centroid'!$F$2:$F$51,MATCH(AE$1,'Station centroid'!$B$2:$B$51,0))-INDEX('Zone centroid'!$E$2:$E$169,MATCH($A79,'Zone centroid'!$C$2:$C$169,0)))^2)</f>
        <v>14541.25816136281</v>
      </c>
      <c r="AF79">
        <f>SQRT((INDEX('Station centroid'!$E$2:$E$51,MATCH(AF$1,'Station centroid'!$B$2:$B$51,0))-INDEX('Zone centroid'!$D$2:$D$169,MATCH($A79,'Zone centroid'!$C$2:$C$169,0)))^2+(INDEX('Station centroid'!$F$2:$F$51,MATCH(AF$1,'Station centroid'!$B$2:$B$51,0))-INDEX('Zone centroid'!$E$2:$E$169,MATCH($A79,'Zone centroid'!$C$2:$C$169,0)))^2)</f>
        <v>12684.554899991595</v>
      </c>
      <c r="AG79">
        <f>SQRT((INDEX('Station centroid'!$E$2:$E$51,MATCH(AG$1,'Station centroid'!$B$2:$B$51,0))-INDEX('Zone centroid'!$D$2:$D$169,MATCH($A79,'Zone centroid'!$C$2:$C$169,0)))^2+(INDEX('Station centroid'!$F$2:$F$51,MATCH(AG$1,'Station centroid'!$B$2:$B$51,0))-INDEX('Zone centroid'!$E$2:$E$169,MATCH($A79,'Zone centroid'!$C$2:$C$169,0)))^2)</f>
        <v>39330.87930600714</v>
      </c>
      <c r="AH79">
        <f>SQRT((INDEX('Station centroid'!$E$2:$E$51,MATCH(AH$1,'Station centroid'!$B$2:$B$51,0))-INDEX('Zone centroid'!$D$2:$D$169,MATCH($A79,'Zone centroid'!$C$2:$C$169,0)))^2+(INDEX('Station centroid'!$F$2:$F$51,MATCH(AH$1,'Station centroid'!$B$2:$B$51,0))-INDEX('Zone centroid'!$E$2:$E$169,MATCH($A79,'Zone centroid'!$C$2:$C$169,0)))^2)</f>
        <v>129534.27754910277</v>
      </c>
      <c r="AI79">
        <f>SQRT((INDEX('Station centroid'!$E$2:$E$51,MATCH(AI$1,'Station centroid'!$B$2:$B$51,0))-INDEX('Zone centroid'!$D$2:$D$169,MATCH($A79,'Zone centroid'!$C$2:$C$169,0)))^2+(INDEX('Station centroid'!$F$2:$F$51,MATCH(AI$1,'Station centroid'!$B$2:$B$51,0))-INDEX('Zone centroid'!$E$2:$E$169,MATCH($A79,'Zone centroid'!$C$2:$C$169,0)))^2)</f>
        <v>23111.310958976388</v>
      </c>
      <c r="AJ79">
        <f>SQRT((INDEX('Station centroid'!$E$2:$E$51,MATCH(AJ$1,'Station centroid'!$B$2:$B$51,0))-INDEX('Zone centroid'!$D$2:$D$169,MATCH($A79,'Zone centroid'!$C$2:$C$169,0)))^2+(INDEX('Station centroid'!$F$2:$F$51,MATCH(AJ$1,'Station centroid'!$B$2:$B$51,0))-INDEX('Zone centroid'!$E$2:$E$169,MATCH($A79,'Zone centroid'!$C$2:$C$169,0)))^2)</f>
        <v>32782.255705611569</v>
      </c>
      <c r="AK79">
        <f>SQRT((INDEX('Station centroid'!$E$2:$E$51,MATCH(AK$1,'Station centroid'!$B$2:$B$51,0))-INDEX('Zone centroid'!$D$2:$D$169,MATCH($A79,'Zone centroid'!$C$2:$C$169,0)))^2+(INDEX('Station centroid'!$F$2:$F$51,MATCH(AK$1,'Station centroid'!$B$2:$B$51,0))-INDEX('Zone centroid'!$E$2:$E$169,MATCH($A79,'Zone centroid'!$C$2:$C$169,0)))^2)</f>
        <v>18672.51065028485</v>
      </c>
      <c r="AL79">
        <f>SQRT((INDEX('Station centroid'!$E$2:$E$51,MATCH(AL$1,'Station centroid'!$B$2:$B$51,0))-INDEX('Zone centroid'!$D$2:$D$169,MATCH($A79,'Zone centroid'!$C$2:$C$169,0)))^2+(INDEX('Station centroid'!$F$2:$F$51,MATCH(AL$1,'Station centroid'!$B$2:$B$51,0))-INDEX('Zone centroid'!$E$2:$E$169,MATCH($A79,'Zone centroid'!$C$2:$C$169,0)))^2)</f>
        <v>106758.95626740827</v>
      </c>
      <c r="AM79">
        <f>SQRT((INDEX('Station centroid'!$E$2:$E$51,MATCH(AM$1,'Station centroid'!$B$2:$B$51,0))-INDEX('Zone centroid'!$D$2:$D$169,MATCH($A79,'Zone centroid'!$C$2:$C$169,0)))^2+(INDEX('Station centroid'!$F$2:$F$51,MATCH(AM$1,'Station centroid'!$B$2:$B$51,0))-INDEX('Zone centroid'!$E$2:$E$169,MATCH($A79,'Zone centroid'!$C$2:$C$169,0)))^2)</f>
        <v>5964.5410016278656</v>
      </c>
      <c r="AN79">
        <f>SQRT((INDEX('Station centroid'!$E$2:$E$51,MATCH(AN$1,'Station centroid'!$B$2:$B$51,0))-INDEX('Zone centroid'!$D$2:$D$169,MATCH($A79,'Zone centroid'!$C$2:$C$169,0)))^2+(INDEX('Station centroid'!$F$2:$F$51,MATCH(AN$1,'Station centroid'!$B$2:$B$51,0))-INDEX('Zone centroid'!$E$2:$E$169,MATCH($A79,'Zone centroid'!$C$2:$C$169,0)))^2)</f>
        <v>50568.39194831888</v>
      </c>
      <c r="AO79">
        <f>SQRT((INDEX('Station centroid'!$E$2:$E$51,MATCH(AO$1,'Station centroid'!$B$2:$B$51,0))-INDEX('Zone centroid'!$D$2:$D$169,MATCH($A79,'Zone centroid'!$C$2:$C$169,0)))^2+(INDEX('Station centroid'!$F$2:$F$51,MATCH(AO$1,'Station centroid'!$B$2:$B$51,0))-INDEX('Zone centroid'!$E$2:$E$169,MATCH($A79,'Zone centroid'!$C$2:$C$169,0)))^2)</f>
        <v>55055.90778760254</v>
      </c>
      <c r="AP79">
        <f>SQRT((INDEX('Station centroid'!$E$2:$E$51,MATCH(AP$1,'Station centroid'!$B$2:$B$51,0))-INDEX('Zone centroid'!$D$2:$D$169,MATCH($A79,'Zone centroid'!$C$2:$C$169,0)))^2+(INDEX('Station centroid'!$F$2:$F$51,MATCH(AP$1,'Station centroid'!$B$2:$B$51,0))-INDEX('Zone centroid'!$E$2:$E$169,MATCH($A79,'Zone centroid'!$C$2:$C$169,0)))^2)</f>
        <v>40658.817997606646</v>
      </c>
      <c r="AQ79">
        <f>SQRT((INDEX('Station centroid'!$E$2:$E$51,MATCH(AQ$1,'Station centroid'!$B$2:$B$51,0))-INDEX('Zone centroid'!$D$2:$D$169,MATCH($A79,'Zone centroid'!$C$2:$C$169,0)))^2+(INDEX('Station centroid'!$F$2:$F$51,MATCH(AQ$1,'Station centroid'!$B$2:$B$51,0))-INDEX('Zone centroid'!$E$2:$E$169,MATCH($A79,'Zone centroid'!$C$2:$C$169,0)))^2)</f>
        <v>108092.81166999124</v>
      </c>
      <c r="AR79">
        <f>SQRT((INDEX('Station centroid'!$E$2:$E$51,MATCH(AR$1,'Station centroid'!$B$2:$B$51,0))-INDEX('Zone centroid'!$D$2:$D$169,MATCH($A79,'Zone centroid'!$C$2:$C$169,0)))^2+(INDEX('Station centroid'!$F$2:$F$51,MATCH(AR$1,'Station centroid'!$B$2:$B$51,0))-INDEX('Zone centroid'!$E$2:$E$169,MATCH($A79,'Zone centroid'!$C$2:$C$169,0)))^2)</f>
        <v>87895.147769839939</v>
      </c>
      <c r="AS79">
        <f>SQRT((INDEX('Station centroid'!$E$2:$E$51,MATCH(AS$1,'Station centroid'!$B$2:$B$51,0))-INDEX('Zone centroid'!$D$2:$D$169,MATCH($A79,'Zone centroid'!$C$2:$C$169,0)))^2+(INDEX('Station centroid'!$F$2:$F$51,MATCH(AS$1,'Station centroid'!$B$2:$B$51,0))-INDEX('Zone centroid'!$E$2:$E$169,MATCH($A79,'Zone centroid'!$C$2:$C$169,0)))^2)</f>
        <v>144721.13762708922</v>
      </c>
      <c r="AT79">
        <f>SQRT((INDEX('Station centroid'!$E$2:$E$51,MATCH(AT$1,'Station centroid'!$B$2:$B$51,0))-INDEX('Zone centroid'!$D$2:$D$169,MATCH($A79,'Zone centroid'!$C$2:$C$169,0)))^2+(INDEX('Station centroid'!$F$2:$F$51,MATCH(AT$1,'Station centroid'!$B$2:$B$51,0))-INDEX('Zone centroid'!$E$2:$E$169,MATCH($A79,'Zone centroid'!$C$2:$C$169,0)))^2)</f>
        <v>116233.95444121353</v>
      </c>
      <c r="AU79">
        <f>SQRT((INDEX('Station centroid'!$E$2:$E$51,MATCH(AU$1,'Station centroid'!$B$2:$B$51,0))-INDEX('Zone centroid'!$D$2:$D$169,MATCH($A79,'Zone centroid'!$C$2:$C$169,0)))^2+(INDEX('Station centroid'!$F$2:$F$51,MATCH(AU$1,'Station centroid'!$B$2:$B$51,0))-INDEX('Zone centroid'!$E$2:$E$169,MATCH($A79,'Zone centroid'!$C$2:$C$169,0)))^2)</f>
        <v>85954.200874736183</v>
      </c>
      <c r="AV79">
        <f>SQRT((INDEX('Station centroid'!$E$2:$E$51,MATCH(AV$1,'Station centroid'!$B$2:$B$51,0))-INDEX('Zone centroid'!$D$2:$D$169,MATCH($A79,'Zone centroid'!$C$2:$C$169,0)))^2+(INDEX('Station centroid'!$F$2:$F$51,MATCH(AV$1,'Station centroid'!$B$2:$B$51,0))-INDEX('Zone centroid'!$E$2:$E$169,MATCH($A79,'Zone centroid'!$C$2:$C$169,0)))^2)</f>
        <v>86565.960220597073</v>
      </c>
      <c r="AW79">
        <f>SQRT((INDEX('Station centroid'!$E$2:$E$51,MATCH(AW$1,'Station centroid'!$B$2:$B$51,0))-INDEX('Zone centroid'!$D$2:$D$169,MATCH($A79,'Zone centroid'!$C$2:$C$169,0)))^2+(INDEX('Station centroid'!$F$2:$F$51,MATCH(AW$1,'Station centroid'!$B$2:$B$51,0))-INDEX('Zone centroid'!$E$2:$E$169,MATCH($A79,'Zone centroid'!$C$2:$C$169,0)))^2)</f>
        <v>87852.843133569666</v>
      </c>
      <c r="AX79">
        <f>SQRT((INDEX('Station centroid'!$E$2:$E$51,MATCH(AX$1,'Station centroid'!$B$2:$B$51,0))-INDEX('Zone centroid'!$D$2:$D$169,MATCH($A79,'Zone centroid'!$C$2:$C$169,0)))^2+(INDEX('Station centroid'!$F$2:$F$51,MATCH(AX$1,'Station centroid'!$B$2:$B$51,0))-INDEX('Zone centroid'!$E$2:$E$169,MATCH($A79,'Zone centroid'!$C$2:$C$169,0)))^2)</f>
        <v>93361.352240770924</v>
      </c>
      <c r="AY79">
        <f>SQRT((INDEX('Station centroid'!$E$2:$E$51,MATCH(AY$1,'Station centroid'!$B$2:$B$51,0))-INDEX('Zone centroid'!$D$2:$D$169,MATCH($A79,'Zone centroid'!$C$2:$C$169,0)))^2+(INDEX('Station centroid'!$F$2:$F$51,MATCH(AY$1,'Station centroid'!$B$2:$B$51,0))-INDEX('Zone centroid'!$E$2:$E$169,MATCH($A79,'Zone centroid'!$C$2:$C$169,0)))^2)</f>
        <v>718616.37022823247</v>
      </c>
    </row>
    <row r="80" spans="1:51" x14ac:dyDescent="0.3">
      <c r="A80">
        <v>5021</v>
      </c>
      <c r="B80">
        <f>SQRT((INDEX('Station centroid'!$E$2:$E$51,MATCH(B$1,'Station centroid'!$B$2:$B$51,0))-INDEX('Zone centroid'!$D$2:$D$169,MATCH($A80,'Zone centroid'!$C$2:$C$169,0)))^2+(INDEX('Station centroid'!$F$2:$F$51,MATCH(B$1,'Station centroid'!$B$2:$B$51,0))-INDEX('Zone centroid'!$E$2:$E$169,MATCH($A80,'Zone centroid'!$C$2:$C$169,0)))^2)</f>
        <v>66567.252425592073</v>
      </c>
      <c r="C80">
        <f>SQRT((INDEX('Station centroid'!$E$2:$E$51,MATCH(C$1,'Station centroid'!$B$2:$B$51,0))-INDEX('Zone centroid'!$D$2:$D$169,MATCH($A80,'Zone centroid'!$C$2:$C$169,0)))^2+(INDEX('Station centroid'!$F$2:$F$51,MATCH(C$1,'Station centroid'!$B$2:$B$51,0))-INDEX('Zone centroid'!$E$2:$E$169,MATCH($A80,'Zone centroid'!$C$2:$C$169,0)))^2)</f>
        <v>96031.147487652139</v>
      </c>
      <c r="D80">
        <f>SQRT((INDEX('Station centroid'!$E$2:$E$51,MATCH(D$1,'Station centroid'!$B$2:$B$51,0))-INDEX('Zone centroid'!$D$2:$D$169,MATCH($A80,'Zone centroid'!$C$2:$C$169,0)))^2+(INDEX('Station centroid'!$F$2:$F$51,MATCH(D$1,'Station centroid'!$B$2:$B$51,0))-INDEX('Zone centroid'!$E$2:$E$169,MATCH($A80,'Zone centroid'!$C$2:$C$169,0)))^2)</f>
        <v>141519.44805348307</v>
      </c>
      <c r="E80">
        <f>SQRT((INDEX('Station centroid'!$E$2:$E$51,MATCH(E$1,'Station centroid'!$B$2:$B$51,0))-INDEX('Zone centroid'!$D$2:$D$169,MATCH($A80,'Zone centroid'!$C$2:$C$169,0)))^2+(INDEX('Station centroid'!$F$2:$F$51,MATCH(E$1,'Station centroid'!$B$2:$B$51,0))-INDEX('Zone centroid'!$E$2:$E$169,MATCH($A80,'Zone centroid'!$C$2:$C$169,0)))^2)</f>
        <v>75474.887972884069</v>
      </c>
      <c r="F80">
        <f>SQRT((INDEX('Station centroid'!$E$2:$E$51,MATCH(F$1,'Station centroid'!$B$2:$B$51,0))-INDEX('Zone centroid'!$D$2:$D$169,MATCH($A80,'Zone centroid'!$C$2:$C$169,0)))^2+(INDEX('Station centroid'!$F$2:$F$51,MATCH(F$1,'Station centroid'!$B$2:$B$51,0))-INDEX('Zone centroid'!$E$2:$E$169,MATCH($A80,'Zone centroid'!$C$2:$C$169,0)))^2)</f>
        <v>68130.818510594778</v>
      </c>
      <c r="G80">
        <f>SQRT((INDEX('Station centroid'!$E$2:$E$51,MATCH(G$1,'Station centroid'!$B$2:$B$51,0))-INDEX('Zone centroid'!$D$2:$D$169,MATCH($A80,'Zone centroid'!$C$2:$C$169,0)))^2+(INDEX('Station centroid'!$F$2:$F$51,MATCH(G$1,'Station centroid'!$B$2:$B$51,0))-INDEX('Zone centroid'!$E$2:$E$169,MATCH($A80,'Zone centroid'!$C$2:$C$169,0)))^2)</f>
        <v>644223.57962511736</v>
      </c>
      <c r="H80">
        <f>SQRT((INDEX('Station centroid'!$E$2:$E$51,MATCH(H$1,'Station centroid'!$B$2:$B$51,0))-INDEX('Zone centroid'!$D$2:$D$169,MATCH($A80,'Zone centroid'!$C$2:$C$169,0)))^2+(INDEX('Station centroid'!$F$2:$F$51,MATCH(H$1,'Station centroid'!$B$2:$B$51,0))-INDEX('Zone centroid'!$E$2:$E$169,MATCH($A80,'Zone centroid'!$C$2:$C$169,0)))^2)</f>
        <v>41797.61831402839</v>
      </c>
      <c r="I80">
        <f>SQRT((INDEX('Station centroid'!$E$2:$E$51,MATCH(I$1,'Station centroid'!$B$2:$B$51,0))-INDEX('Zone centroid'!$D$2:$D$169,MATCH($A80,'Zone centroid'!$C$2:$C$169,0)))^2+(INDEX('Station centroid'!$F$2:$F$51,MATCH(I$1,'Station centroid'!$B$2:$B$51,0))-INDEX('Zone centroid'!$E$2:$E$169,MATCH($A80,'Zone centroid'!$C$2:$C$169,0)))^2)</f>
        <v>46789.42334282073</v>
      </c>
      <c r="J80">
        <f>SQRT((INDEX('Station centroid'!$E$2:$E$51,MATCH(J$1,'Station centroid'!$B$2:$B$51,0))-INDEX('Zone centroid'!$D$2:$D$169,MATCH($A80,'Zone centroid'!$C$2:$C$169,0)))^2+(INDEX('Station centroid'!$F$2:$F$51,MATCH(J$1,'Station centroid'!$B$2:$B$51,0))-INDEX('Zone centroid'!$E$2:$E$169,MATCH($A80,'Zone centroid'!$C$2:$C$169,0)))^2)</f>
        <v>644223.57962511736</v>
      </c>
      <c r="K80">
        <f>SQRT((INDEX('Station centroid'!$E$2:$E$51,MATCH(K$1,'Station centroid'!$B$2:$B$51,0))-INDEX('Zone centroid'!$D$2:$D$169,MATCH($A80,'Zone centroid'!$C$2:$C$169,0)))^2+(INDEX('Station centroid'!$F$2:$F$51,MATCH(K$1,'Station centroid'!$B$2:$B$51,0))-INDEX('Zone centroid'!$E$2:$E$169,MATCH($A80,'Zone centroid'!$C$2:$C$169,0)))^2)</f>
        <v>94312.66489567401</v>
      </c>
      <c r="L80">
        <f>SQRT((INDEX('Station centroid'!$E$2:$E$51,MATCH(L$1,'Station centroid'!$B$2:$B$51,0))-INDEX('Zone centroid'!$D$2:$D$169,MATCH($A80,'Zone centroid'!$C$2:$C$169,0)))^2+(INDEX('Station centroid'!$F$2:$F$51,MATCH(L$1,'Station centroid'!$B$2:$B$51,0))-INDEX('Zone centroid'!$E$2:$E$169,MATCH($A80,'Zone centroid'!$C$2:$C$169,0)))^2)</f>
        <v>53331.55903877176</v>
      </c>
      <c r="M80">
        <f>SQRT((INDEX('Station centroid'!$E$2:$E$51,MATCH(M$1,'Station centroid'!$B$2:$B$51,0))-INDEX('Zone centroid'!$D$2:$D$169,MATCH($A80,'Zone centroid'!$C$2:$C$169,0)))^2+(INDEX('Station centroid'!$F$2:$F$51,MATCH(M$1,'Station centroid'!$B$2:$B$51,0))-INDEX('Zone centroid'!$E$2:$E$169,MATCH($A80,'Zone centroid'!$C$2:$C$169,0)))^2)</f>
        <v>56543.278570930095</v>
      </c>
      <c r="N80">
        <f>SQRT((INDEX('Station centroid'!$E$2:$E$51,MATCH(N$1,'Station centroid'!$B$2:$B$51,0))-INDEX('Zone centroid'!$D$2:$D$169,MATCH($A80,'Zone centroid'!$C$2:$C$169,0)))^2+(INDEX('Station centroid'!$F$2:$F$51,MATCH(N$1,'Station centroid'!$B$2:$B$51,0))-INDEX('Zone centroid'!$E$2:$E$169,MATCH($A80,'Zone centroid'!$C$2:$C$169,0)))^2)</f>
        <v>74002.304304879595</v>
      </c>
      <c r="O80">
        <f>SQRT((INDEX('Station centroid'!$E$2:$E$51,MATCH(O$1,'Station centroid'!$B$2:$B$51,0))-INDEX('Zone centroid'!$D$2:$D$169,MATCH($A80,'Zone centroid'!$C$2:$C$169,0)))^2+(INDEX('Station centroid'!$F$2:$F$51,MATCH(O$1,'Station centroid'!$B$2:$B$51,0))-INDEX('Zone centroid'!$E$2:$E$169,MATCH($A80,'Zone centroid'!$C$2:$C$169,0)))^2)</f>
        <v>97894.206312901879</v>
      </c>
      <c r="P80">
        <f>SQRT((INDEX('Station centroid'!$E$2:$E$51,MATCH(P$1,'Station centroid'!$B$2:$B$51,0))-INDEX('Zone centroid'!$D$2:$D$169,MATCH($A80,'Zone centroid'!$C$2:$C$169,0)))^2+(INDEX('Station centroid'!$F$2:$F$51,MATCH(P$1,'Station centroid'!$B$2:$B$51,0))-INDEX('Zone centroid'!$E$2:$E$169,MATCH($A80,'Zone centroid'!$C$2:$C$169,0)))^2)</f>
        <v>100207.67104360924</v>
      </c>
      <c r="Q80">
        <f>SQRT((INDEX('Station centroid'!$E$2:$E$51,MATCH(Q$1,'Station centroid'!$B$2:$B$51,0))-INDEX('Zone centroid'!$D$2:$D$169,MATCH($A80,'Zone centroid'!$C$2:$C$169,0)))^2+(INDEX('Station centroid'!$F$2:$F$51,MATCH(Q$1,'Station centroid'!$B$2:$B$51,0))-INDEX('Zone centroid'!$E$2:$E$169,MATCH($A80,'Zone centroid'!$C$2:$C$169,0)))^2)</f>
        <v>84874.977279787869</v>
      </c>
      <c r="R80">
        <f>SQRT((INDEX('Station centroid'!$E$2:$E$51,MATCH(R$1,'Station centroid'!$B$2:$B$51,0))-INDEX('Zone centroid'!$D$2:$D$169,MATCH($A80,'Zone centroid'!$C$2:$C$169,0)))^2+(INDEX('Station centroid'!$F$2:$F$51,MATCH(R$1,'Station centroid'!$B$2:$B$51,0))-INDEX('Zone centroid'!$E$2:$E$169,MATCH($A80,'Zone centroid'!$C$2:$C$169,0)))^2)</f>
        <v>82083.77589180517</v>
      </c>
      <c r="S80">
        <f>SQRT((INDEX('Station centroid'!$E$2:$E$51,MATCH(S$1,'Station centroid'!$B$2:$B$51,0))-INDEX('Zone centroid'!$D$2:$D$169,MATCH($A80,'Zone centroid'!$C$2:$C$169,0)))^2+(INDEX('Station centroid'!$F$2:$F$51,MATCH(S$1,'Station centroid'!$B$2:$B$51,0))-INDEX('Zone centroid'!$E$2:$E$169,MATCH($A80,'Zone centroid'!$C$2:$C$169,0)))^2)</f>
        <v>78763.518810589012</v>
      </c>
      <c r="T80">
        <f>SQRT((INDEX('Station centroid'!$E$2:$E$51,MATCH(T$1,'Station centroid'!$B$2:$B$51,0))-INDEX('Zone centroid'!$D$2:$D$169,MATCH($A80,'Zone centroid'!$C$2:$C$169,0)))^2+(INDEX('Station centroid'!$F$2:$F$51,MATCH(T$1,'Station centroid'!$B$2:$B$51,0))-INDEX('Zone centroid'!$E$2:$E$169,MATCH($A80,'Zone centroid'!$C$2:$C$169,0)))^2)</f>
        <v>71756.567144447457</v>
      </c>
      <c r="U80">
        <f>SQRT((INDEX('Station centroid'!$E$2:$E$51,MATCH(U$1,'Station centroid'!$B$2:$B$51,0))-INDEX('Zone centroid'!$D$2:$D$169,MATCH($A80,'Zone centroid'!$C$2:$C$169,0)))^2+(INDEX('Station centroid'!$F$2:$F$51,MATCH(U$1,'Station centroid'!$B$2:$B$51,0))-INDEX('Zone centroid'!$E$2:$E$169,MATCH($A80,'Zone centroid'!$C$2:$C$169,0)))^2)</f>
        <v>70154.163239015223</v>
      </c>
      <c r="V80">
        <f>SQRT((INDEX('Station centroid'!$E$2:$E$51,MATCH(V$1,'Station centroid'!$B$2:$B$51,0))-INDEX('Zone centroid'!$D$2:$D$169,MATCH($A80,'Zone centroid'!$C$2:$C$169,0)))^2+(INDEX('Station centroid'!$F$2:$F$51,MATCH(V$1,'Station centroid'!$B$2:$B$51,0))-INDEX('Zone centroid'!$E$2:$E$169,MATCH($A80,'Zone centroid'!$C$2:$C$169,0)))^2)</f>
        <v>66233.894769983948</v>
      </c>
      <c r="W80">
        <f>SQRT((INDEX('Station centroid'!$E$2:$E$51,MATCH(W$1,'Station centroid'!$B$2:$B$51,0))-INDEX('Zone centroid'!$D$2:$D$169,MATCH($A80,'Zone centroid'!$C$2:$C$169,0)))^2+(INDEX('Station centroid'!$F$2:$F$51,MATCH(W$1,'Station centroid'!$B$2:$B$51,0))-INDEX('Zone centroid'!$E$2:$E$169,MATCH($A80,'Zone centroid'!$C$2:$C$169,0)))^2)</f>
        <v>81441.808084054763</v>
      </c>
      <c r="X80">
        <f>SQRT((INDEX('Station centroid'!$E$2:$E$51,MATCH(X$1,'Station centroid'!$B$2:$B$51,0))-INDEX('Zone centroid'!$D$2:$D$169,MATCH($A80,'Zone centroid'!$C$2:$C$169,0)))^2+(INDEX('Station centroid'!$F$2:$F$51,MATCH(X$1,'Station centroid'!$B$2:$B$51,0))-INDEX('Zone centroid'!$E$2:$E$169,MATCH($A80,'Zone centroid'!$C$2:$C$169,0)))^2)</f>
        <v>63420.221491591263</v>
      </c>
      <c r="Y80">
        <f>SQRT((INDEX('Station centroid'!$E$2:$E$51,MATCH(Y$1,'Station centroid'!$B$2:$B$51,0))-INDEX('Zone centroid'!$D$2:$D$169,MATCH($A80,'Zone centroid'!$C$2:$C$169,0)))^2+(INDEX('Station centroid'!$F$2:$F$51,MATCH(Y$1,'Station centroid'!$B$2:$B$51,0))-INDEX('Zone centroid'!$E$2:$E$169,MATCH($A80,'Zone centroid'!$C$2:$C$169,0)))^2)</f>
        <v>61380.771354961049</v>
      </c>
      <c r="Z80">
        <f>SQRT((INDEX('Station centroid'!$E$2:$E$51,MATCH(Z$1,'Station centroid'!$B$2:$B$51,0))-INDEX('Zone centroid'!$D$2:$D$169,MATCH($A80,'Zone centroid'!$C$2:$C$169,0)))^2+(INDEX('Station centroid'!$F$2:$F$51,MATCH(Z$1,'Station centroid'!$B$2:$B$51,0))-INDEX('Zone centroid'!$E$2:$E$169,MATCH($A80,'Zone centroid'!$C$2:$C$169,0)))^2)</f>
        <v>39177.819842228302</v>
      </c>
      <c r="AA80">
        <f>SQRT((INDEX('Station centroid'!$E$2:$E$51,MATCH(AA$1,'Station centroid'!$B$2:$B$51,0))-INDEX('Zone centroid'!$D$2:$D$169,MATCH($A80,'Zone centroid'!$C$2:$C$169,0)))^2+(INDEX('Station centroid'!$F$2:$F$51,MATCH(AA$1,'Station centroid'!$B$2:$B$51,0))-INDEX('Zone centroid'!$E$2:$E$169,MATCH($A80,'Zone centroid'!$C$2:$C$169,0)))^2)</f>
        <v>64937.857532068301</v>
      </c>
      <c r="AB80">
        <f>SQRT((INDEX('Station centroid'!$E$2:$E$51,MATCH(AB$1,'Station centroid'!$B$2:$B$51,0))-INDEX('Zone centroid'!$D$2:$D$169,MATCH($A80,'Zone centroid'!$C$2:$C$169,0)))^2+(INDEX('Station centroid'!$F$2:$F$51,MATCH(AB$1,'Station centroid'!$B$2:$B$51,0))-INDEX('Zone centroid'!$E$2:$E$169,MATCH($A80,'Zone centroid'!$C$2:$C$169,0)))^2)</f>
        <v>644223.57962511736</v>
      </c>
      <c r="AC80">
        <f>SQRT((INDEX('Station centroid'!$E$2:$E$51,MATCH(AC$1,'Station centroid'!$B$2:$B$51,0))-INDEX('Zone centroid'!$D$2:$D$169,MATCH($A80,'Zone centroid'!$C$2:$C$169,0)))^2+(INDEX('Station centroid'!$F$2:$F$51,MATCH(AC$1,'Station centroid'!$B$2:$B$51,0))-INDEX('Zone centroid'!$E$2:$E$169,MATCH($A80,'Zone centroid'!$C$2:$C$169,0)))^2)</f>
        <v>45611.339544293136</v>
      </c>
      <c r="AD80">
        <f>SQRT((INDEX('Station centroid'!$E$2:$E$51,MATCH(AD$1,'Station centroid'!$B$2:$B$51,0))-INDEX('Zone centroid'!$D$2:$D$169,MATCH($A80,'Zone centroid'!$C$2:$C$169,0)))^2+(INDEX('Station centroid'!$F$2:$F$51,MATCH(AD$1,'Station centroid'!$B$2:$B$51,0))-INDEX('Zone centroid'!$E$2:$E$169,MATCH($A80,'Zone centroid'!$C$2:$C$169,0)))^2)</f>
        <v>138087.44566187941</v>
      </c>
      <c r="AE80">
        <f>SQRT((INDEX('Station centroid'!$E$2:$E$51,MATCH(AE$1,'Station centroid'!$B$2:$B$51,0))-INDEX('Zone centroid'!$D$2:$D$169,MATCH($A80,'Zone centroid'!$C$2:$C$169,0)))^2+(INDEX('Station centroid'!$F$2:$F$51,MATCH(AE$1,'Station centroid'!$B$2:$B$51,0))-INDEX('Zone centroid'!$E$2:$E$169,MATCH($A80,'Zone centroid'!$C$2:$C$169,0)))^2)</f>
        <v>92651.047953357789</v>
      </c>
      <c r="AF80">
        <f>SQRT((INDEX('Station centroid'!$E$2:$E$51,MATCH(AF$1,'Station centroid'!$B$2:$B$51,0))-INDEX('Zone centroid'!$D$2:$D$169,MATCH($A80,'Zone centroid'!$C$2:$C$169,0)))^2+(INDEX('Station centroid'!$F$2:$F$51,MATCH(AF$1,'Station centroid'!$B$2:$B$51,0))-INDEX('Zone centroid'!$E$2:$E$169,MATCH($A80,'Zone centroid'!$C$2:$C$169,0)))^2)</f>
        <v>90111.980880296353</v>
      </c>
      <c r="AG80">
        <f>SQRT((INDEX('Station centroid'!$E$2:$E$51,MATCH(AG$1,'Station centroid'!$B$2:$B$51,0))-INDEX('Zone centroid'!$D$2:$D$169,MATCH($A80,'Zone centroid'!$C$2:$C$169,0)))^2+(INDEX('Station centroid'!$F$2:$F$51,MATCH(AG$1,'Station centroid'!$B$2:$B$51,0))-INDEX('Zone centroid'!$E$2:$E$169,MATCH($A80,'Zone centroid'!$C$2:$C$169,0)))^2)</f>
        <v>66377.499984887196</v>
      </c>
      <c r="AH80">
        <f>SQRT((INDEX('Station centroid'!$E$2:$E$51,MATCH(AH$1,'Station centroid'!$B$2:$B$51,0))-INDEX('Zone centroid'!$D$2:$D$169,MATCH($A80,'Zone centroid'!$C$2:$C$169,0)))^2+(INDEX('Station centroid'!$F$2:$F$51,MATCH(AH$1,'Station centroid'!$B$2:$B$51,0))-INDEX('Zone centroid'!$E$2:$E$169,MATCH($A80,'Zone centroid'!$C$2:$C$169,0)))^2)</f>
        <v>114538.26103083634</v>
      </c>
      <c r="AI80">
        <f>SQRT((INDEX('Station centroid'!$E$2:$E$51,MATCH(AI$1,'Station centroid'!$B$2:$B$51,0))-INDEX('Zone centroid'!$D$2:$D$169,MATCH($A80,'Zone centroid'!$C$2:$C$169,0)))^2+(INDEX('Station centroid'!$F$2:$F$51,MATCH(AI$1,'Station centroid'!$B$2:$B$51,0))-INDEX('Zone centroid'!$E$2:$E$169,MATCH($A80,'Zone centroid'!$C$2:$C$169,0)))^2)</f>
        <v>71262.557763824996</v>
      </c>
      <c r="AJ80">
        <f>SQRT((INDEX('Station centroid'!$E$2:$E$51,MATCH(AJ$1,'Station centroid'!$B$2:$B$51,0))-INDEX('Zone centroid'!$D$2:$D$169,MATCH($A80,'Zone centroid'!$C$2:$C$169,0)))^2+(INDEX('Station centroid'!$F$2:$F$51,MATCH(AJ$1,'Station centroid'!$B$2:$B$51,0))-INDEX('Zone centroid'!$E$2:$E$169,MATCH($A80,'Zone centroid'!$C$2:$C$169,0)))^2)</f>
        <v>68453.148332184821</v>
      </c>
      <c r="AK80">
        <f>SQRT((INDEX('Station centroid'!$E$2:$E$51,MATCH(AK$1,'Station centroid'!$B$2:$B$51,0))-INDEX('Zone centroid'!$D$2:$D$169,MATCH($A80,'Zone centroid'!$C$2:$C$169,0)))^2+(INDEX('Station centroid'!$F$2:$F$51,MATCH(AK$1,'Station centroid'!$B$2:$B$51,0))-INDEX('Zone centroid'!$E$2:$E$169,MATCH($A80,'Zone centroid'!$C$2:$C$169,0)))^2)</f>
        <v>71150.330051834593</v>
      </c>
      <c r="AL80">
        <f>SQRT((INDEX('Station centroid'!$E$2:$E$51,MATCH(AL$1,'Station centroid'!$B$2:$B$51,0))-INDEX('Zone centroid'!$D$2:$D$169,MATCH($A80,'Zone centroid'!$C$2:$C$169,0)))^2+(INDEX('Station centroid'!$F$2:$F$51,MATCH(AL$1,'Station centroid'!$B$2:$B$51,0))-INDEX('Zone centroid'!$E$2:$E$169,MATCH($A80,'Zone centroid'!$C$2:$C$169,0)))^2)</f>
        <v>28529.899934391622</v>
      </c>
      <c r="AM80">
        <f>SQRT((INDEX('Station centroid'!$E$2:$E$51,MATCH(AM$1,'Station centroid'!$B$2:$B$51,0))-INDEX('Zone centroid'!$D$2:$D$169,MATCH($A80,'Zone centroid'!$C$2:$C$169,0)))^2+(INDEX('Station centroid'!$F$2:$F$51,MATCH(AM$1,'Station centroid'!$B$2:$B$51,0))-INDEX('Zone centroid'!$E$2:$E$169,MATCH($A80,'Zone centroid'!$C$2:$C$169,0)))^2)</f>
        <v>88882.768789457201</v>
      </c>
      <c r="AN80">
        <f>SQRT((INDEX('Station centroid'!$E$2:$E$51,MATCH(AN$1,'Station centroid'!$B$2:$B$51,0))-INDEX('Zone centroid'!$D$2:$D$169,MATCH($A80,'Zone centroid'!$C$2:$C$169,0)))^2+(INDEX('Station centroid'!$F$2:$F$51,MATCH(AN$1,'Station centroid'!$B$2:$B$51,0))-INDEX('Zone centroid'!$E$2:$E$169,MATCH($A80,'Zone centroid'!$C$2:$C$169,0)))^2)</f>
        <v>53178.886647980857</v>
      </c>
      <c r="AO80">
        <f>SQRT((INDEX('Station centroid'!$E$2:$E$51,MATCH(AO$1,'Station centroid'!$B$2:$B$51,0))-INDEX('Zone centroid'!$D$2:$D$169,MATCH($A80,'Zone centroid'!$C$2:$C$169,0)))^2+(INDEX('Station centroid'!$F$2:$F$51,MATCH(AO$1,'Station centroid'!$B$2:$B$51,0))-INDEX('Zone centroid'!$E$2:$E$169,MATCH($A80,'Zone centroid'!$C$2:$C$169,0)))^2)</f>
        <v>51301.576847276374</v>
      </c>
      <c r="AP80">
        <f>SQRT((INDEX('Station centroid'!$E$2:$E$51,MATCH(AP$1,'Station centroid'!$B$2:$B$51,0))-INDEX('Zone centroid'!$D$2:$D$169,MATCH($A80,'Zone centroid'!$C$2:$C$169,0)))^2+(INDEX('Station centroid'!$F$2:$F$51,MATCH(AP$1,'Station centroid'!$B$2:$B$51,0))-INDEX('Zone centroid'!$E$2:$E$169,MATCH($A80,'Zone centroid'!$C$2:$C$169,0)))^2)</f>
        <v>56041.553426564635</v>
      </c>
      <c r="AQ80">
        <f>SQRT((INDEX('Station centroid'!$E$2:$E$51,MATCH(AQ$1,'Station centroid'!$B$2:$B$51,0))-INDEX('Zone centroid'!$D$2:$D$169,MATCH($A80,'Zone centroid'!$C$2:$C$169,0)))^2+(INDEX('Station centroid'!$F$2:$F$51,MATCH(AQ$1,'Station centroid'!$B$2:$B$51,0))-INDEX('Zone centroid'!$E$2:$E$169,MATCH($A80,'Zone centroid'!$C$2:$C$169,0)))^2)</f>
        <v>56665.748595286372</v>
      </c>
      <c r="AR80">
        <f>SQRT((INDEX('Station centroid'!$E$2:$E$51,MATCH(AR$1,'Station centroid'!$B$2:$B$51,0))-INDEX('Zone centroid'!$D$2:$D$169,MATCH($A80,'Zone centroid'!$C$2:$C$169,0)))^2+(INDEX('Station centroid'!$F$2:$F$51,MATCH(AR$1,'Station centroid'!$B$2:$B$51,0))-INDEX('Zone centroid'!$E$2:$E$169,MATCH($A80,'Zone centroid'!$C$2:$C$169,0)))^2)</f>
        <v>37310.2529158139</v>
      </c>
      <c r="AS80">
        <f>SQRT((INDEX('Station centroid'!$E$2:$E$51,MATCH(AS$1,'Station centroid'!$B$2:$B$51,0))-INDEX('Zone centroid'!$D$2:$D$169,MATCH($A80,'Zone centroid'!$C$2:$C$169,0)))^2+(INDEX('Station centroid'!$F$2:$F$51,MATCH(AS$1,'Station centroid'!$B$2:$B$51,0))-INDEX('Zone centroid'!$E$2:$E$169,MATCH($A80,'Zone centroid'!$C$2:$C$169,0)))^2)</f>
        <v>126018.58731043966</v>
      </c>
      <c r="AT80">
        <f>SQRT((INDEX('Station centroid'!$E$2:$E$51,MATCH(AT$1,'Station centroid'!$B$2:$B$51,0))-INDEX('Zone centroid'!$D$2:$D$169,MATCH($A80,'Zone centroid'!$C$2:$C$169,0)))^2+(INDEX('Station centroid'!$F$2:$F$51,MATCH(AT$1,'Station centroid'!$B$2:$B$51,0))-INDEX('Zone centroid'!$E$2:$E$169,MATCH($A80,'Zone centroid'!$C$2:$C$169,0)))^2)</f>
        <v>108353.62651892228</v>
      </c>
      <c r="AU80">
        <f>SQRT((INDEX('Station centroid'!$E$2:$E$51,MATCH(AU$1,'Station centroid'!$B$2:$B$51,0))-INDEX('Zone centroid'!$D$2:$D$169,MATCH($A80,'Zone centroid'!$C$2:$C$169,0)))^2+(INDEX('Station centroid'!$F$2:$F$51,MATCH(AU$1,'Station centroid'!$B$2:$B$51,0))-INDEX('Zone centroid'!$E$2:$E$169,MATCH($A80,'Zone centroid'!$C$2:$C$169,0)))^2)</f>
        <v>3874.4248211186286</v>
      </c>
      <c r="AV80">
        <f>SQRT((INDEX('Station centroid'!$E$2:$E$51,MATCH(AV$1,'Station centroid'!$B$2:$B$51,0))-INDEX('Zone centroid'!$D$2:$D$169,MATCH($A80,'Zone centroid'!$C$2:$C$169,0)))^2+(INDEX('Station centroid'!$F$2:$F$51,MATCH(AV$1,'Station centroid'!$B$2:$B$51,0))-INDEX('Zone centroid'!$E$2:$E$169,MATCH($A80,'Zone centroid'!$C$2:$C$169,0)))^2)</f>
        <v>10286.629317419776</v>
      </c>
      <c r="AW80">
        <f>SQRT((INDEX('Station centroid'!$E$2:$E$51,MATCH(AW$1,'Station centroid'!$B$2:$B$51,0))-INDEX('Zone centroid'!$D$2:$D$169,MATCH($A80,'Zone centroid'!$C$2:$C$169,0)))^2+(INDEX('Station centroid'!$F$2:$F$51,MATCH(AW$1,'Station centroid'!$B$2:$B$51,0))-INDEX('Zone centroid'!$E$2:$E$169,MATCH($A80,'Zone centroid'!$C$2:$C$169,0)))^2)</f>
        <v>17753.228712873592</v>
      </c>
      <c r="AX80">
        <f>SQRT((INDEX('Station centroid'!$E$2:$E$51,MATCH(AX$1,'Station centroid'!$B$2:$B$51,0))-INDEX('Zone centroid'!$D$2:$D$169,MATCH($A80,'Zone centroid'!$C$2:$C$169,0)))^2+(INDEX('Station centroid'!$F$2:$F$51,MATCH(AX$1,'Station centroid'!$B$2:$B$51,0))-INDEX('Zone centroid'!$E$2:$E$169,MATCH($A80,'Zone centroid'!$C$2:$C$169,0)))^2)</f>
        <v>33535.695998522257</v>
      </c>
      <c r="AY80">
        <f>SQRT((INDEX('Station centroid'!$E$2:$E$51,MATCH(AY$1,'Station centroid'!$B$2:$B$51,0))-INDEX('Zone centroid'!$D$2:$D$169,MATCH($A80,'Zone centroid'!$C$2:$C$169,0)))^2+(INDEX('Station centroid'!$F$2:$F$51,MATCH(AY$1,'Station centroid'!$B$2:$B$51,0))-INDEX('Zone centroid'!$E$2:$E$169,MATCH($A80,'Zone centroid'!$C$2:$C$169,0)))^2)</f>
        <v>644223.57962511736</v>
      </c>
    </row>
    <row r="81" spans="1:51" x14ac:dyDescent="0.3">
      <c r="A81">
        <v>5022</v>
      </c>
      <c r="B81">
        <f>SQRT((INDEX('Station centroid'!$E$2:$E$51,MATCH(B$1,'Station centroid'!$B$2:$B$51,0))-INDEX('Zone centroid'!$D$2:$D$169,MATCH($A81,'Zone centroid'!$C$2:$C$169,0)))^2+(INDEX('Station centroid'!$F$2:$F$51,MATCH(B$1,'Station centroid'!$B$2:$B$51,0))-INDEX('Zone centroid'!$E$2:$E$169,MATCH($A81,'Zone centroid'!$C$2:$C$169,0)))^2)</f>
        <v>87707.38613590358</v>
      </c>
      <c r="C81">
        <f>SQRT((INDEX('Station centroid'!$E$2:$E$51,MATCH(C$1,'Station centroid'!$B$2:$B$51,0))-INDEX('Zone centroid'!$D$2:$D$169,MATCH($A81,'Zone centroid'!$C$2:$C$169,0)))^2+(INDEX('Station centroid'!$F$2:$F$51,MATCH(C$1,'Station centroid'!$B$2:$B$51,0))-INDEX('Zone centroid'!$E$2:$E$169,MATCH($A81,'Zone centroid'!$C$2:$C$169,0)))^2)</f>
        <v>96888.587536175779</v>
      </c>
      <c r="D81">
        <f>SQRT((INDEX('Station centroid'!$E$2:$E$51,MATCH(D$1,'Station centroid'!$B$2:$B$51,0))-INDEX('Zone centroid'!$D$2:$D$169,MATCH($A81,'Zone centroid'!$C$2:$C$169,0)))^2+(INDEX('Station centroid'!$F$2:$F$51,MATCH(D$1,'Station centroid'!$B$2:$B$51,0))-INDEX('Zone centroid'!$E$2:$E$169,MATCH($A81,'Zone centroid'!$C$2:$C$169,0)))^2)</f>
        <v>118093.86521687948</v>
      </c>
      <c r="E81">
        <f>SQRT((INDEX('Station centroid'!$E$2:$E$51,MATCH(E$1,'Station centroid'!$B$2:$B$51,0))-INDEX('Zone centroid'!$D$2:$D$169,MATCH($A81,'Zone centroid'!$C$2:$C$169,0)))^2+(INDEX('Station centroid'!$F$2:$F$51,MATCH(E$1,'Station centroid'!$B$2:$B$51,0))-INDEX('Zone centroid'!$E$2:$E$169,MATCH($A81,'Zone centroid'!$C$2:$C$169,0)))^2)</f>
        <v>96623.331090163731</v>
      </c>
      <c r="F81">
        <f>SQRT((INDEX('Station centroid'!$E$2:$E$51,MATCH(F$1,'Station centroid'!$B$2:$B$51,0))-INDEX('Zone centroid'!$D$2:$D$169,MATCH($A81,'Zone centroid'!$C$2:$C$169,0)))^2+(INDEX('Station centroid'!$F$2:$F$51,MATCH(F$1,'Station centroid'!$B$2:$B$51,0))-INDEX('Zone centroid'!$E$2:$E$169,MATCH($A81,'Zone centroid'!$C$2:$C$169,0)))^2)</f>
        <v>78723.177964838324</v>
      </c>
      <c r="G81">
        <f>SQRT((INDEX('Station centroid'!$E$2:$E$51,MATCH(G$1,'Station centroid'!$B$2:$B$51,0))-INDEX('Zone centroid'!$D$2:$D$169,MATCH($A81,'Zone centroid'!$C$2:$C$169,0)))^2+(INDEX('Station centroid'!$F$2:$F$51,MATCH(G$1,'Station centroid'!$B$2:$B$51,0))-INDEX('Zone centroid'!$E$2:$E$169,MATCH($A81,'Zone centroid'!$C$2:$C$169,0)))^2)</f>
        <v>614690.21663354954</v>
      </c>
      <c r="H81">
        <f>SQRT((INDEX('Station centroid'!$E$2:$E$51,MATCH(H$1,'Station centroid'!$B$2:$B$51,0))-INDEX('Zone centroid'!$D$2:$D$169,MATCH($A81,'Zone centroid'!$C$2:$C$169,0)))^2+(INDEX('Station centroid'!$F$2:$F$51,MATCH(H$1,'Station centroid'!$B$2:$B$51,0))-INDEX('Zone centroid'!$E$2:$E$169,MATCH($A81,'Zone centroid'!$C$2:$C$169,0)))^2)</f>
        <v>27026.493333120365</v>
      </c>
      <c r="I81">
        <f>SQRT((INDEX('Station centroid'!$E$2:$E$51,MATCH(I$1,'Station centroid'!$B$2:$B$51,0))-INDEX('Zone centroid'!$D$2:$D$169,MATCH($A81,'Zone centroid'!$C$2:$C$169,0)))^2+(INDEX('Station centroid'!$F$2:$F$51,MATCH(I$1,'Station centroid'!$B$2:$B$51,0))-INDEX('Zone centroid'!$E$2:$E$169,MATCH($A81,'Zone centroid'!$C$2:$C$169,0)))^2)</f>
        <v>52692.475832643293</v>
      </c>
      <c r="J81">
        <f>SQRT((INDEX('Station centroid'!$E$2:$E$51,MATCH(J$1,'Station centroid'!$B$2:$B$51,0))-INDEX('Zone centroid'!$D$2:$D$169,MATCH($A81,'Zone centroid'!$C$2:$C$169,0)))^2+(INDEX('Station centroid'!$F$2:$F$51,MATCH(J$1,'Station centroid'!$B$2:$B$51,0))-INDEX('Zone centroid'!$E$2:$E$169,MATCH($A81,'Zone centroid'!$C$2:$C$169,0)))^2)</f>
        <v>614690.21663354954</v>
      </c>
      <c r="K81">
        <f>SQRT((INDEX('Station centroid'!$E$2:$E$51,MATCH(K$1,'Station centroid'!$B$2:$B$51,0))-INDEX('Zone centroid'!$D$2:$D$169,MATCH($A81,'Zone centroid'!$C$2:$C$169,0)))^2+(INDEX('Station centroid'!$F$2:$F$51,MATCH(K$1,'Station centroid'!$B$2:$B$51,0))-INDEX('Zone centroid'!$E$2:$E$169,MATCH($A81,'Zone centroid'!$C$2:$C$169,0)))^2)</f>
        <v>115662.09901477536</v>
      </c>
      <c r="L81">
        <f>SQRT((INDEX('Station centroid'!$E$2:$E$51,MATCH(L$1,'Station centroid'!$B$2:$B$51,0))-INDEX('Zone centroid'!$D$2:$D$169,MATCH($A81,'Zone centroid'!$C$2:$C$169,0)))^2+(INDEX('Station centroid'!$F$2:$F$51,MATCH(L$1,'Station centroid'!$B$2:$B$51,0))-INDEX('Zone centroid'!$E$2:$E$169,MATCH($A81,'Zone centroid'!$C$2:$C$169,0)))^2)</f>
        <v>68656.439963240133</v>
      </c>
      <c r="M81">
        <f>SQRT((INDEX('Station centroid'!$E$2:$E$51,MATCH(M$1,'Station centroid'!$B$2:$B$51,0))-INDEX('Zone centroid'!$D$2:$D$169,MATCH($A81,'Zone centroid'!$C$2:$C$169,0)))^2+(INDEX('Station centroid'!$F$2:$F$51,MATCH(M$1,'Station centroid'!$B$2:$B$51,0))-INDEX('Zone centroid'!$E$2:$E$169,MATCH($A81,'Zone centroid'!$C$2:$C$169,0)))^2)</f>
        <v>74823.950051502921</v>
      </c>
      <c r="N81">
        <f>SQRT((INDEX('Station centroid'!$E$2:$E$51,MATCH(N$1,'Station centroid'!$B$2:$B$51,0))-INDEX('Zone centroid'!$D$2:$D$169,MATCH($A81,'Zone centroid'!$C$2:$C$169,0)))^2+(INDEX('Station centroid'!$F$2:$F$51,MATCH(N$1,'Station centroid'!$B$2:$B$51,0))-INDEX('Zone centroid'!$E$2:$E$169,MATCH($A81,'Zone centroid'!$C$2:$C$169,0)))^2)</f>
        <v>95233.12053079014</v>
      </c>
      <c r="O81">
        <f>SQRT((INDEX('Station centroid'!$E$2:$E$51,MATCH(O$1,'Station centroid'!$B$2:$B$51,0))-INDEX('Zone centroid'!$D$2:$D$169,MATCH($A81,'Zone centroid'!$C$2:$C$169,0)))^2+(INDEX('Station centroid'!$F$2:$F$51,MATCH(O$1,'Station centroid'!$B$2:$B$51,0))-INDEX('Zone centroid'!$E$2:$E$169,MATCH($A81,'Zone centroid'!$C$2:$C$169,0)))^2)</f>
        <v>115977.45481529157</v>
      </c>
      <c r="P81">
        <f>SQRT((INDEX('Station centroid'!$E$2:$E$51,MATCH(P$1,'Station centroid'!$B$2:$B$51,0))-INDEX('Zone centroid'!$D$2:$D$169,MATCH($A81,'Zone centroid'!$C$2:$C$169,0)))^2+(INDEX('Station centroid'!$F$2:$F$51,MATCH(P$1,'Station centroid'!$B$2:$B$51,0))-INDEX('Zone centroid'!$E$2:$E$169,MATCH($A81,'Zone centroid'!$C$2:$C$169,0)))^2)</f>
        <v>118323.75723963554</v>
      </c>
      <c r="Q81">
        <f>SQRT((INDEX('Station centroid'!$E$2:$E$51,MATCH(Q$1,'Station centroid'!$B$2:$B$51,0))-INDEX('Zone centroid'!$D$2:$D$169,MATCH($A81,'Zone centroid'!$C$2:$C$169,0)))^2+(INDEX('Station centroid'!$F$2:$F$51,MATCH(Q$1,'Station centroid'!$B$2:$B$51,0))-INDEX('Zone centroid'!$E$2:$E$169,MATCH($A81,'Zone centroid'!$C$2:$C$169,0)))^2)</f>
        <v>104745.12065649887</v>
      </c>
      <c r="R81">
        <f>SQRT((INDEX('Station centroid'!$E$2:$E$51,MATCH(R$1,'Station centroid'!$B$2:$B$51,0))-INDEX('Zone centroid'!$D$2:$D$169,MATCH($A81,'Zone centroid'!$C$2:$C$169,0)))^2+(INDEX('Station centroid'!$F$2:$F$51,MATCH(R$1,'Station centroid'!$B$2:$B$51,0))-INDEX('Zone centroid'!$E$2:$E$169,MATCH($A81,'Zone centroid'!$C$2:$C$169,0)))^2)</f>
        <v>103784.35417497232</v>
      </c>
      <c r="S81">
        <f>SQRT((INDEX('Station centroid'!$E$2:$E$51,MATCH(S$1,'Station centroid'!$B$2:$B$51,0))-INDEX('Zone centroid'!$D$2:$D$169,MATCH($A81,'Zone centroid'!$C$2:$C$169,0)))^2+(INDEX('Station centroid'!$F$2:$F$51,MATCH(S$1,'Station centroid'!$B$2:$B$51,0))-INDEX('Zone centroid'!$E$2:$E$169,MATCH($A81,'Zone centroid'!$C$2:$C$169,0)))^2)</f>
        <v>100064.03258127272</v>
      </c>
      <c r="T81">
        <f>SQRT((INDEX('Station centroid'!$E$2:$E$51,MATCH(T$1,'Station centroid'!$B$2:$B$51,0))-INDEX('Zone centroid'!$D$2:$D$169,MATCH($A81,'Zone centroid'!$C$2:$C$169,0)))^2+(INDEX('Station centroid'!$F$2:$F$51,MATCH(T$1,'Station centroid'!$B$2:$B$51,0))-INDEX('Zone centroid'!$E$2:$E$169,MATCH($A81,'Zone centroid'!$C$2:$C$169,0)))^2)</f>
        <v>95503.715651672901</v>
      </c>
      <c r="U81">
        <f>SQRT((INDEX('Station centroid'!$E$2:$E$51,MATCH(U$1,'Station centroid'!$B$2:$B$51,0))-INDEX('Zone centroid'!$D$2:$D$169,MATCH($A81,'Zone centroid'!$C$2:$C$169,0)))^2+(INDEX('Station centroid'!$F$2:$F$51,MATCH(U$1,'Station centroid'!$B$2:$B$51,0))-INDEX('Zone centroid'!$E$2:$E$169,MATCH($A81,'Zone centroid'!$C$2:$C$169,0)))^2)</f>
        <v>96314.907967595514</v>
      </c>
      <c r="V81">
        <f>SQRT((INDEX('Station centroid'!$E$2:$E$51,MATCH(V$1,'Station centroid'!$B$2:$B$51,0))-INDEX('Zone centroid'!$D$2:$D$169,MATCH($A81,'Zone centroid'!$C$2:$C$169,0)))^2+(INDEX('Station centroid'!$F$2:$F$51,MATCH(V$1,'Station centroid'!$B$2:$B$51,0))-INDEX('Zone centroid'!$E$2:$E$169,MATCH($A81,'Zone centroid'!$C$2:$C$169,0)))^2)</f>
        <v>94680.805055836463</v>
      </c>
      <c r="W81">
        <f>SQRT((INDEX('Station centroid'!$E$2:$E$51,MATCH(W$1,'Station centroid'!$B$2:$B$51,0))-INDEX('Zone centroid'!$D$2:$D$169,MATCH($A81,'Zone centroid'!$C$2:$C$169,0)))^2+(INDEX('Station centroid'!$F$2:$F$51,MATCH(W$1,'Station centroid'!$B$2:$B$51,0))-INDEX('Zone centroid'!$E$2:$E$169,MATCH($A81,'Zone centroid'!$C$2:$C$169,0)))^2)</f>
        <v>101593.4904784751</v>
      </c>
      <c r="X81">
        <f>SQRT((INDEX('Station centroid'!$E$2:$E$51,MATCH(X$1,'Station centroid'!$B$2:$B$51,0))-INDEX('Zone centroid'!$D$2:$D$169,MATCH($A81,'Zone centroid'!$C$2:$C$169,0)))^2+(INDEX('Station centroid'!$F$2:$F$51,MATCH(X$1,'Station centroid'!$B$2:$B$51,0))-INDEX('Zone centroid'!$E$2:$E$169,MATCH($A81,'Zone centroid'!$C$2:$C$169,0)))^2)</f>
        <v>92095.794929966767</v>
      </c>
      <c r="Y81">
        <f>SQRT((INDEX('Station centroid'!$E$2:$E$51,MATCH(Y$1,'Station centroid'!$B$2:$B$51,0))-INDEX('Zone centroid'!$D$2:$D$169,MATCH($A81,'Zone centroid'!$C$2:$C$169,0)))^2+(INDEX('Station centroid'!$F$2:$F$51,MATCH(Y$1,'Station centroid'!$B$2:$B$51,0))-INDEX('Zone centroid'!$E$2:$E$169,MATCH($A81,'Zone centroid'!$C$2:$C$169,0)))^2)</f>
        <v>90253.34538248436</v>
      </c>
      <c r="Z81">
        <f>SQRT((INDEX('Station centroid'!$E$2:$E$51,MATCH(Z$1,'Station centroid'!$B$2:$B$51,0))-INDEX('Zone centroid'!$D$2:$D$169,MATCH($A81,'Zone centroid'!$C$2:$C$169,0)))^2+(INDEX('Station centroid'!$F$2:$F$51,MATCH(Z$1,'Station centroid'!$B$2:$B$51,0))-INDEX('Zone centroid'!$E$2:$E$169,MATCH($A81,'Zone centroid'!$C$2:$C$169,0)))^2)</f>
        <v>43663.809733119931</v>
      </c>
      <c r="AA81">
        <f>SQRT((INDEX('Station centroid'!$E$2:$E$51,MATCH(AA$1,'Station centroid'!$B$2:$B$51,0))-INDEX('Zone centroid'!$D$2:$D$169,MATCH($A81,'Zone centroid'!$C$2:$C$169,0)))^2+(INDEX('Station centroid'!$F$2:$F$51,MATCH(AA$1,'Station centroid'!$B$2:$B$51,0))-INDEX('Zone centroid'!$E$2:$E$169,MATCH($A81,'Zone centroid'!$C$2:$C$169,0)))^2)</f>
        <v>43629.58224204307</v>
      </c>
      <c r="AB81">
        <f>SQRT((INDEX('Station centroid'!$E$2:$E$51,MATCH(AB$1,'Station centroid'!$B$2:$B$51,0))-INDEX('Zone centroid'!$D$2:$D$169,MATCH($A81,'Zone centroid'!$C$2:$C$169,0)))^2+(INDEX('Station centroid'!$F$2:$F$51,MATCH(AB$1,'Station centroid'!$B$2:$B$51,0))-INDEX('Zone centroid'!$E$2:$E$169,MATCH($A81,'Zone centroid'!$C$2:$C$169,0)))^2)</f>
        <v>614690.21663354954</v>
      </c>
      <c r="AC81">
        <f>SQRT((INDEX('Station centroid'!$E$2:$E$51,MATCH(AC$1,'Station centroid'!$B$2:$B$51,0))-INDEX('Zone centroid'!$D$2:$D$169,MATCH($A81,'Zone centroid'!$C$2:$C$169,0)))^2+(INDEX('Station centroid'!$F$2:$F$51,MATCH(AC$1,'Station centroid'!$B$2:$B$51,0))-INDEX('Zone centroid'!$E$2:$E$169,MATCH($A81,'Zone centroid'!$C$2:$C$169,0)))^2)</f>
        <v>17960.293876905238</v>
      </c>
      <c r="AD81">
        <f>SQRT((INDEX('Station centroid'!$E$2:$E$51,MATCH(AD$1,'Station centroid'!$B$2:$B$51,0))-INDEX('Zone centroid'!$D$2:$D$169,MATCH($A81,'Zone centroid'!$C$2:$C$169,0)))^2+(INDEX('Station centroid'!$F$2:$F$51,MATCH(AD$1,'Station centroid'!$B$2:$B$51,0))-INDEX('Zone centroid'!$E$2:$E$169,MATCH($A81,'Zone centroid'!$C$2:$C$169,0)))^2)</f>
        <v>115463.85955407216</v>
      </c>
      <c r="AE81">
        <f>SQRT((INDEX('Station centroid'!$E$2:$E$51,MATCH(AE$1,'Station centroid'!$B$2:$B$51,0))-INDEX('Zone centroid'!$D$2:$D$169,MATCH($A81,'Zone centroid'!$C$2:$C$169,0)))^2+(INDEX('Station centroid'!$F$2:$F$51,MATCH(AE$1,'Station centroid'!$B$2:$B$51,0))-INDEX('Zone centroid'!$E$2:$E$169,MATCH($A81,'Zone centroid'!$C$2:$C$169,0)))^2)</f>
        <v>111349.46287510957</v>
      </c>
      <c r="AF81">
        <f>SQRT((INDEX('Station centroid'!$E$2:$E$51,MATCH(AF$1,'Station centroid'!$B$2:$B$51,0))-INDEX('Zone centroid'!$D$2:$D$169,MATCH($A81,'Zone centroid'!$C$2:$C$169,0)))^2+(INDEX('Station centroid'!$F$2:$F$51,MATCH(AF$1,'Station centroid'!$B$2:$B$51,0))-INDEX('Zone centroid'!$E$2:$E$169,MATCH($A81,'Zone centroid'!$C$2:$C$169,0)))^2)</f>
        <v>109215.47300062796</v>
      </c>
      <c r="AG81">
        <f>SQRT((INDEX('Station centroid'!$E$2:$E$51,MATCH(AG$1,'Station centroid'!$B$2:$B$51,0))-INDEX('Zone centroid'!$D$2:$D$169,MATCH($A81,'Zone centroid'!$C$2:$C$169,0)))^2+(INDEX('Station centroid'!$F$2:$F$51,MATCH(AG$1,'Station centroid'!$B$2:$B$51,0))-INDEX('Zone centroid'!$E$2:$E$169,MATCH($A81,'Zone centroid'!$C$2:$C$169,0)))^2)</f>
        <v>94617.601592006642</v>
      </c>
      <c r="AH81">
        <f>SQRT((INDEX('Station centroid'!$E$2:$E$51,MATCH(AH$1,'Station centroid'!$B$2:$B$51,0))-INDEX('Zone centroid'!$D$2:$D$169,MATCH($A81,'Zone centroid'!$C$2:$C$169,0)))^2+(INDEX('Station centroid'!$F$2:$F$51,MATCH(AH$1,'Station centroid'!$B$2:$B$51,0))-INDEX('Zone centroid'!$E$2:$E$169,MATCH($A81,'Zone centroid'!$C$2:$C$169,0)))^2)</f>
        <v>98736.577625356265</v>
      </c>
      <c r="AI81">
        <f>SQRT((INDEX('Station centroid'!$E$2:$E$51,MATCH(AI$1,'Station centroid'!$B$2:$B$51,0))-INDEX('Zone centroid'!$D$2:$D$169,MATCH($A81,'Zone centroid'!$C$2:$C$169,0)))^2+(INDEX('Station centroid'!$F$2:$F$51,MATCH(AI$1,'Station centroid'!$B$2:$B$51,0))-INDEX('Zone centroid'!$E$2:$E$169,MATCH($A81,'Zone centroid'!$C$2:$C$169,0)))^2)</f>
        <v>96523.516569499741</v>
      </c>
      <c r="AJ81">
        <f>SQRT((INDEX('Station centroid'!$E$2:$E$51,MATCH(AJ$1,'Station centroid'!$B$2:$B$51,0))-INDEX('Zone centroid'!$D$2:$D$169,MATCH($A81,'Zone centroid'!$C$2:$C$169,0)))^2+(INDEX('Station centroid'!$F$2:$F$51,MATCH(AJ$1,'Station centroid'!$B$2:$B$51,0))-INDEX('Zone centroid'!$E$2:$E$169,MATCH($A81,'Zone centroid'!$C$2:$C$169,0)))^2)</f>
        <v>95675.800055228683</v>
      </c>
      <c r="AK81">
        <f>SQRT((INDEX('Station centroid'!$E$2:$E$51,MATCH(AK$1,'Station centroid'!$B$2:$B$51,0))-INDEX('Zone centroid'!$D$2:$D$169,MATCH($A81,'Zone centroid'!$C$2:$C$169,0)))^2+(INDEX('Station centroid'!$F$2:$F$51,MATCH(AK$1,'Station centroid'!$B$2:$B$51,0))-INDEX('Zone centroid'!$E$2:$E$169,MATCH($A81,'Zone centroid'!$C$2:$C$169,0)))^2)</f>
        <v>93838.940060536683</v>
      </c>
      <c r="AL81">
        <f>SQRT((INDEX('Station centroid'!$E$2:$E$51,MATCH(AL$1,'Station centroid'!$B$2:$B$51,0))-INDEX('Zone centroid'!$D$2:$D$169,MATCH($A81,'Zone centroid'!$C$2:$C$169,0)))^2+(INDEX('Station centroid'!$F$2:$F$51,MATCH(AL$1,'Station centroid'!$B$2:$B$51,0))-INDEX('Zone centroid'!$E$2:$E$169,MATCH($A81,'Zone centroid'!$C$2:$C$169,0)))^2)</f>
        <v>5593.3230504236526</v>
      </c>
      <c r="AM81">
        <f>SQRT((INDEX('Station centroid'!$E$2:$E$51,MATCH(AM$1,'Station centroid'!$B$2:$B$51,0))-INDEX('Zone centroid'!$D$2:$D$169,MATCH($A81,'Zone centroid'!$C$2:$C$169,0)))^2+(INDEX('Station centroid'!$F$2:$F$51,MATCH(AM$1,'Station centroid'!$B$2:$B$51,0))-INDEX('Zone centroid'!$E$2:$E$169,MATCH($A81,'Zone centroid'!$C$2:$C$169,0)))^2)</f>
        <v>109577.8211561998</v>
      </c>
      <c r="AN81">
        <f>SQRT((INDEX('Station centroid'!$E$2:$E$51,MATCH(AN$1,'Station centroid'!$B$2:$B$51,0))-INDEX('Zone centroid'!$D$2:$D$169,MATCH($A81,'Zone centroid'!$C$2:$C$169,0)))^2+(INDEX('Station centroid'!$F$2:$F$51,MATCH(AN$1,'Station centroid'!$B$2:$B$51,0))-INDEX('Zone centroid'!$E$2:$E$169,MATCH($A81,'Zone centroid'!$C$2:$C$169,0)))^2)</f>
        <v>65914.284709452739</v>
      </c>
      <c r="AO81">
        <f>SQRT((INDEX('Station centroid'!$E$2:$E$51,MATCH(AO$1,'Station centroid'!$B$2:$B$51,0))-INDEX('Zone centroid'!$D$2:$D$169,MATCH($A81,'Zone centroid'!$C$2:$C$169,0)))^2+(INDEX('Station centroid'!$F$2:$F$51,MATCH(AO$1,'Station centroid'!$B$2:$B$51,0))-INDEX('Zone centroid'!$E$2:$E$169,MATCH($A81,'Zone centroid'!$C$2:$C$169,0)))^2)</f>
        <v>62335.975202261863</v>
      </c>
      <c r="AP81">
        <f>SQRT((INDEX('Station centroid'!$E$2:$E$51,MATCH(AP$1,'Station centroid'!$B$2:$B$51,0))-INDEX('Zone centroid'!$D$2:$D$169,MATCH($A81,'Zone centroid'!$C$2:$C$169,0)))^2+(INDEX('Station centroid'!$F$2:$F$51,MATCH(AP$1,'Station centroid'!$B$2:$B$51,0))-INDEX('Zone centroid'!$E$2:$E$169,MATCH($A81,'Zone centroid'!$C$2:$C$169,0)))^2)</f>
        <v>72873.502076972378</v>
      </c>
      <c r="AQ81">
        <f>SQRT((INDEX('Station centroid'!$E$2:$E$51,MATCH(AQ$1,'Station centroid'!$B$2:$B$51,0))-INDEX('Zone centroid'!$D$2:$D$169,MATCH($A81,'Zone centroid'!$C$2:$C$169,0)))^2+(INDEX('Station centroid'!$F$2:$F$51,MATCH(AQ$1,'Station centroid'!$B$2:$B$51,0))-INDEX('Zone centroid'!$E$2:$E$169,MATCH($A81,'Zone centroid'!$C$2:$C$169,0)))^2)</f>
        <v>37325.283813846625</v>
      </c>
      <c r="AR81">
        <f>SQRT((INDEX('Station centroid'!$E$2:$E$51,MATCH(AR$1,'Station centroid'!$B$2:$B$51,0))-INDEX('Zone centroid'!$D$2:$D$169,MATCH($A81,'Zone centroid'!$C$2:$C$169,0)))^2+(INDEX('Station centroid'!$F$2:$F$51,MATCH(AR$1,'Station centroid'!$B$2:$B$51,0))-INDEX('Zone centroid'!$E$2:$E$169,MATCH($A81,'Zone centroid'!$C$2:$C$169,0)))^2)</f>
        <v>31689.036945322274</v>
      </c>
      <c r="AS81">
        <f>SQRT((INDEX('Station centroid'!$E$2:$E$51,MATCH(AS$1,'Station centroid'!$B$2:$B$51,0))-INDEX('Zone centroid'!$D$2:$D$169,MATCH($A81,'Zone centroid'!$C$2:$C$169,0)))^2+(INDEX('Station centroid'!$F$2:$F$51,MATCH(AS$1,'Station centroid'!$B$2:$B$51,0))-INDEX('Zone centroid'!$E$2:$E$169,MATCH($A81,'Zone centroid'!$C$2:$C$169,0)))^2)</f>
        <v>107679.00524493576</v>
      </c>
      <c r="AT81">
        <f>SQRT((INDEX('Station centroid'!$E$2:$E$51,MATCH(AT$1,'Station centroid'!$B$2:$B$51,0))-INDEX('Zone centroid'!$D$2:$D$169,MATCH($A81,'Zone centroid'!$C$2:$C$169,0)))^2+(INDEX('Station centroid'!$F$2:$F$51,MATCH(AT$1,'Station centroid'!$B$2:$B$51,0))-INDEX('Zone centroid'!$E$2:$E$169,MATCH($A81,'Zone centroid'!$C$2:$C$169,0)))^2)</f>
        <v>96017.593183656179</v>
      </c>
      <c r="AU81">
        <f>SQRT((INDEX('Station centroid'!$E$2:$E$51,MATCH(AU$1,'Station centroid'!$B$2:$B$51,0))-INDEX('Zone centroid'!$D$2:$D$169,MATCH($A81,'Zone centroid'!$C$2:$C$169,0)))^2+(INDEX('Station centroid'!$F$2:$F$51,MATCH(AU$1,'Station centroid'!$B$2:$B$51,0))-INDEX('Zone centroid'!$E$2:$E$169,MATCH($A81,'Zone centroid'!$C$2:$C$169,0)))^2)</f>
        <v>32722.06725490461</v>
      </c>
      <c r="AV81">
        <f>SQRT((INDEX('Station centroid'!$E$2:$E$51,MATCH(AV$1,'Station centroid'!$B$2:$B$51,0))-INDEX('Zone centroid'!$D$2:$D$169,MATCH($A81,'Zone centroid'!$C$2:$C$169,0)))^2+(INDEX('Station centroid'!$F$2:$F$51,MATCH(AV$1,'Station centroid'!$B$2:$B$51,0))-INDEX('Zone centroid'!$E$2:$E$169,MATCH($A81,'Zone centroid'!$C$2:$C$169,0)))^2)</f>
        <v>27066.961383095848</v>
      </c>
      <c r="AW81">
        <f>SQRT((INDEX('Station centroid'!$E$2:$E$51,MATCH(AW$1,'Station centroid'!$B$2:$B$51,0))-INDEX('Zone centroid'!$D$2:$D$169,MATCH($A81,'Zone centroid'!$C$2:$C$169,0)))^2+(INDEX('Station centroid'!$F$2:$F$51,MATCH(AW$1,'Station centroid'!$B$2:$B$51,0))-INDEX('Zone centroid'!$E$2:$E$169,MATCH($A81,'Zone centroid'!$C$2:$C$169,0)))^2)</f>
        <v>23931.063531978685</v>
      </c>
      <c r="AX81">
        <f>SQRT((INDEX('Station centroid'!$E$2:$E$51,MATCH(AX$1,'Station centroid'!$B$2:$B$51,0))-INDEX('Zone centroid'!$D$2:$D$169,MATCH($A81,'Zone centroid'!$C$2:$C$169,0)))^2+(INDEX('Station centroid'!$F$2:$F$51,MATCH(AX$1,'Station centroid'!$B$2:$B$51,0))-INDEX('Zone centroid'!$E$2:$E$169,MATCH($A81,'Zone centroid'!$C$2:$C$169,0)))^2)</f>
        <v>24224.009891950187</v>
      </c>
      <c r="AY81">
        <f>SQRT((INDEX('Station centroid'!$E$2:$E$51,MATCH(AY$1,'Station centroid'!$B$2:$B$51,0))-INDEX('Zone centroid'!$D$2:$D$169,MATCH($A81,'Zone centroid'!$C$2:$C$169,0)))^2+(INDEX('Station centroid'!$F$2:$F$51,MATCH(AY$1,'Station centroid'!$B$2:$B$51,0))-INDEX('Zone centroid'!$E$2:$E$169,MATCH($A81,'Zone centroid'!$C$2:$C$169,0)))^2)</f>
        <v>614690.21663354954</v>
      </c>
    </row>
    <row r="82" spans="1:51" x14ac:dyDescent="0.3">
      <c r="A82">
        <v>5023</v>
      </c>
      <c r="B82">
        <f>SQRT((INDEX('Station centroid'!$E$2:$E$51,MATCH(B$1,'Station centroid'!$B$2:$B$51,0))-INDEX('Zone centroid'!$D$2:$D$169,MATCH($A82,'Zone centroid'!$C$2:$C$169,0)))^2+(INDEX('Station centroid'!$F$2:$F$51,MATCH(B$1,'Station centroid'!$B$2:$B$51,0))-INDEX('Zone centroid'!$E$2:$E$169,MATCH($A82,'Zone centroid'!$C$2:$C$169,0)))^2)</f>
        <v>69019.714751601903</v>
      </c>
      <c r="C82">
        <f>SQRT((INDEX('Station centroid'!$E$2:$E$51,MATCH(C$1,'Station centroid'!$B$2:$B$51,0))-INDEX('Zone centroid'!$D$2:$D$169,MATCH($A82,'Zone centroid'!$C$2:$C$169,0)))^2+(INDEX('Station centroid'!$F$2:$F$51,MATCH(C$1,'Station centroid'!$B$2:$B$51,0))-INDEX('Zone centroid'!$E$2:$E$169,MATCH($A82,'Zone centroid'!$C$2:$C$169,0)))^2)</f>
        <v>92737.718660074868</v>
      </c>
      <c r="D82">
        <f>SQRT((INDEX('Station centroid'!$E$2:$E$51,MATCH(D$1,'Station centroid'!$B$2:$B$51,0))-INDEX('Zone centroid'!$D$2:$D$169,MATCH($A82,'Zone centroid'!$C$2:$C$169,0)))^2+(INDEX('Station centroid'!$F$2:$F$51,MATCH(D$1,'Station centroid'!$B$2:$B$51,0))-INDEX('Zone centroid'!$E$2:$E$169,MATCH($A82,'Zone centroid'!$C$2:$C$169,0)))^2)</f>
        <v>134079.38316035952</v>
      </c>
      <c r="E82">
        <f>SQRT((INDEX('Station centroid'!$E$2:$E$51,MATCH(E$1,'Station centroid'!$B$2:$B$51,0))-INDEX('Zone centroid'!$D$2:$D$169,MATCH($A82,'Zone centroid'!$C$2:$C$169,0)))^2+(INDEX('Station centroid'!$F$2:$F$51,MATCH(E$1,'Station centroid'!$B$2:$B$51,0))-INDEX('Zone centroid'!$E$2:$E$169,MATCH($A82,'Zone centroid'!$C$2:$C$169,0)))^2)</f>
        <v>78008.706194112732</v>
      </c>
      <c r="F82">
        <f>SQRT((INDEX('Station centroid'!$E$2:$E$51,MATCH(F$1,'Station centroid'!$B$2:$B$51,0))-INDEX('Zone centroid'!$D$2:$D$169,MATCH($A82,'Zone centroid'!$C$2:$C$169,0)))^2+(INDEX('Station centroid'!$F$2:$F$51,MATCH(F$1,'Station centroid'!$B$2:$B$51,0))-INDEX('Zone centroid'!$E$2:$E$169,MATCH($A82,'Zone centroid'!$C$2:$C$169,0)))^2)</f>
        <v>67072.624728152732</v>
      </c>
      <c r="G82">
        <f>SQRT((INDEX('Station centroid'!$E$2:$E$51,MATCH(G$1,'Station centroid'!$B$2:$B$51,0))-INDEX('Zone centroid'!$D$2:$D$169,MATCH($A82,'Zone centroid'!$C$2:$C$169,0)))^2+(INDEX('Station centroid'!$F$2:$F$51,MATCH(G$1,'Station centroid'!$B$2:$B$51,0))-INDEX('Zone centroid'!$E$2:$E$169,MATCH($A82,'Zone centroid'!$C$2:$C$169,0)))^2)</f>
        <v>637798.0352376448</v>
      </c>
      <c r="H82">
        <f>SQRT((INDEX('Station centroid'!$E$2:$E$51,MATCH(H$1,'Station centroid'!$B$2:$B$51,0))-INDEX('Zone centroid'!$D$2:$D$169,MATCH($A82,'Zone centroid'!$C$2:$C$169,0)))^2+(INDEX('Station centroid'!$F$2:$F$51,MATCH(H$1,'Station centroid'!$B$2:$B$51,0))-INDEX('Zone centroid'!$E$2:$E$169,MATCH($A82,'Zone centroid'!$C$2:$C$169,0)))^2)</f>
        <v>34638.881757429772</v>
      </c>
      <c r="I82">
        <f>SQRT((INDEX('Station centroid'!$E$2:$E$51,MATCH(I$1,'Station centroid'!$B$2:$B$51,0))-INDEX('Zone centroid'!$D$2:$D$169,MATCH($A82,'Zone centroid'!$C$2:$C$169,0)))^2+(INDEX('Station centroid'!$F$2:$F$51,MATCH(I$1,'Station centroid'!$B$2:$B$51,0))-INDEX('Zone centroid'!$E$2:$E$169,MATCH($A82,'Zone centroid'!$C$2:$C$169,0)))^2)</f>
        <v>43862.948489285329</v>
      </c>
      <c r="J82">
        <f>SQRT((INDEX('Station centroid'!$E$2:$E$51,MATCH(J$1,'Station centroid'!$B$2:$B$51,0))-INDEX('Zone centroid'!$D$2:$D$169,MATCH($A82,'Zone centroid'!$C$2:$C$169,0)))^2+(INDEX('Station centroid'!$F$2:$F$51,MATCH(J$1,'Station centroid'!$B$2:$B$51,0))-INDEX('Zone centroid'!$E$2:$E$169,MATCH($A82,'Zone centroid'!$C$2:$C$169,0)))^2)</f>
        <v>637798.0352376448</v>
      </c>
      <c r="K82">
        <f>SQRT((INDEX('Station centroid'!$E$2:$E$51,MATCH(K$1,'Station centroid'!$B$2:$B$51,0))-INDEX('Zone centroid'!$D$2:$D$169,MATCH($A82,'Zone centroid'!$C$2:$C$169,0)))^2+(INDEX('Station centroid'!$F$2:$F$51,MATCH(K$1,'Station centroid'!$B$2:$B$51,0))-INDEX('Zone centroid'!$E$2:$E$169,MATCH($A82,'Zone centroid'!$C$2:$C$169,0)))^2)</f>
        <v>97039.394240193491</v>
      </c>
      <c r="L82">
        <f>SQRT((INDEX('Station centroid'!$E$2:$E$51,MATCH(L$1,'Station centroid'!$B$2:$B$51,0))-INDEX('Zone centroid'!$D$2:$D$169,MATCH($A82,'Zone centroid'!$C$2:$C$169,0)))^2+(INDEX('Station centroid'!$F$2:$F$51,MATCH(L$1,'Station centroid'!$B$2:$B$51,0))-INDEX('Zone centroid'!$E$2:$E$169,MATCH($A82,'Zone centroid'!$C$2:$C$169,0)))^2)</f>
        <v>53494.704836516277</v>
      </c>
      <c r="M82">
        <f>SQRT((INDEX('Station centroid'!$E$2:$E$51,MATCH(M$1,'Station centroid'!$B$2:$B$51,0))-INDEX('Zone centroid'!$D$2:$D$169,MATCH($A82,'Zone centroid'!$C$2:$C$169,0)))^2+(INDEX('Station centroid'!$F$2:$F$51,MATCH(M$1,'Station centroid'!$B$2:$B$51,0))-INDEX('Zone centroid'!$E$2:$E$169,MATCH($A82,'Zone centroid'!$C$2:$C$169,0)))^2)</f>
        <v>57805.544074161284</v>
      </c>
      <c r="N82">
        <f>SQRT((INDEX('Station centroid'!$E$2:$E$51,MATCH(N$1,'Station centroid'!$B$2:$B$51,0))-INDEX('Zone centroid'!$D$2:$D$169,MATCH($A82,'Zone centroid'!$C$2:$C$169,0)))^2+(INDEX('Station centroid'!$F$2:$F$51,MATCH(N$1,'Station centroid'!$B$2:$B$51,0))-INDEX('Zone centroid'!$E$2:$E$169,MATCH($A82,'Zone centroid'!$C$2:$C$169,0)))^2)</f>
        <v>76555.316159441223</v>
      </c>
      <c r="O82">
        <f>SQRT((INDEX('Station centroid'!$E$2:$E$51,MATCH(O$1,'Station centroid'!$B$2:$B$51,0))-INDEX('Zone centroid'!$D$2:$D$169,MATCH($A82,'Zone centroid'!$C$2:$C$169,0)))^2+(INDEX('Station centroid'!$F$2:$F$51,MATCH(O$1,'Station centroid'!$B$2:$B$51,0))-INDEX('Zone centroid'!$E$2:$E$169,MATCH($A82,'Zone centroid'!$C$2:$C$169,0)))^2)</f>
        <v>99498.099849559949</v>
      </c>
      <c r="P82">
        <f>SQRT((INDEX('Station centroid'!$E$2:$E$51,MATCH(P$1,'Station centroid'!$B$2:$B$51,0))-INDEX('Zone centroid'!$D$2:$D$169,MATCH($A82,'Zone centroid'!$C$2:$C$169,0)))^2+(INDEX('Station centroid'!$F$2:$F$51,MATCH(P$1,'Station centroid'!$B$2:$B$51,0))-INDEX('Zone centroid'!$E$2:$E$169,MATCH($A82,'Zone centroid'!$C$2:$C$169,0)))^2)</f>
        <v>101836.04135915831</v>
      </c>
      <c r="Q82">
        <f>SQRT((INDEX('Station centroid'!$E$2:$E$51,MATCH(Q$1,'Station centroid'!$B$2:$B$51,0))-INDEX('Zone centroid'!$D$2:$D$169,MATCH($A82,'Zone centroid'!$C$2:$C$169,0)))^2+(INDEX('Station centroid'!$F$2:$F$51,MATCH(Q$1,'Station centroid'!$B$2:$B$51,0))-INDEX('Zone centroid'!$E$2:$E$169,MATCH($A82,'Zone centroid'!$C$2:$C$169,0)))^2)</f>
        <v>87012.071676431806</v>
      </c>
      <c r="R82">
        <f>SQRT((INDEX('Station centroid'!$E$2:$E$51,MATCH(R$1,'Station centroid'!$B$2:$B$51,0))-INDEX('Zone centroid'!$D$2:$D$169,MATCH($A82,'Zone centroid'!$C$2:$C$169,0)))^2+(INDEX('Station centroid'!$F$2:$F$51,MATCH(R$1,'Station centroid'!$B$2:$B$51,0))-INDEX('Zone centroid'!$E$2:$E$169,MATCH($A82,'Zone centroid'!$C$2:$C$169,0)))^2)</f>
        <v>84871.134078413816</v>
      </c>
      <c r="S82">
        <f>SQRT((INDEX('Station centroid'!$E$2:$E$51,MATCH(S$1,'Station centroid'!$B$2:$B$51,0))-INDEX('Zone centroid'!$D$2:$D$169,MATCH($A82,'Zone centroid'!$C$2:$C$169,0)))^2+(INDEX('Station centroid'!$F$2:$F$51,MATCH(S$1,'Station centroid'!$B$2:$B$51,0))-INDEX('Zone centroid'!$E$2:$E$169,MATCH($A82,'Zone centroid'!$C$2:$C$169,0)))^2)</f>
        <v>81378.699202838136</v>
      </c>
      <c r="T82">
        <f>SQRT((INDEX('Station centroid'!$E$2:$E$51,MATCH(T$1,'Station centroid'!$B$2:$B$51,0))-INDEX('Zone centroid'!$D$2:$D$169,MATCH($A82,'Zone centroid'!$C$2:$C$169,0)))^2+(INDEX('Station centroid'!$F$2:$F$51,MATCH(T$1,'Station centroid'!$B$2:$B$51,0))-INDEX('Zone centroid'!$E$2:$E$169,MATCH($A82,'Zone centroid'!$C$2:$C$169,0)))^2)</f>
        <v>75278.21275399407</v>
      </c>
      <c r="U82">
        <f>SQRT((INDEX('Station centroid'!$E$2:$E$51,MATCH(U$1,'Station centroid'!$B$2:$B$51,0))-INDEX('Zone centroid'!$D$2:$D$169,MATCH($A82,'Zone centroid'!$C$2:$C$169,0)))^2+(INDEX('Station centroid'!$F$2:$F$51,MATCH(U$1,'Station centroid'!$B$2:$B$51,0))-INDEX('Zone centroid'!$E$2:$E$169,MATCH($A82,'Zone centroid'!$C$2:$C$169,0)))^2)</f>
        <v>74706.264869329359</v>
      </c>
      <c r="V82">
        <f>SQRT((INDEX('Station centroid'!$E$2:$E$51,MATCH(V$1,'Station centroid'!$B$2:$B$51,0))-INDEX('Zone centroid'!$D$2:$D$169,MATCH($A82,'Zone centroid'!$C$2:$C$169,0)))^2+(INDEX('Station centroid'!$F$2:$F$51,MATCH(V$1,'Station centroid'!$B$2:$B$51,0))-INDEX('Zone centroid'!$E$2:$E$169,MATCH($A82,'Zone centroid'!$C$2:$C$169,0)))^2)</f>
        <v>71907.799690028798</v>
      </c>
      <c r="W82">
        <f>SQRT((INDEX('Station centroid'!$E$2:$E$51,MATCH(W$1,'Station centroid'!$B$2:$B$51,0))-INDEX('Zone centroid'!$D$2:$D$169,MATCH($A82,'Zone centroid'!$C$2:$C$169,0)))^2+(INDEX('Station centroid'!$F$2:$F$51,MATCH(W$1,'Station centroid'!$B$2:$B$51,0))-INDEX('Zone centroid'!$E$2:$E$169,MATCH($A82,'Zone centroid'!$C$2:$C$169,0)))^2)</f>
        <v>83655.154566350597</v>
      </c>
      <c r="X82">
        <f>SQRT((INDEX('Station centroid'!$E$2:$E$51,MATCH(X$1,'Station centroid'!$B$2:$B$51,0))-INDEX('Zone centroid'!$D$2:$D$169,MATCH($A82,'Zone centroid'!$C$2:$C$169,0)))^2+(INDEX('Station centroid'!$F$2:$F$51,MATCH(X$1,'Station centroid'!$B$2:$B$51,0))-INDEX('Zone centroid'!$E$2:$E$169,MATCH($A82,'Zone centroid'!$C$2:$C$169,0)))^2)</f>
        <v>69216.176271320379</v>
      </c>
      <c r="Y82">
        <f>SQRT((INDEX('Station centroid'!$E$2:$E$51,MATCH(Y$1,'Station centroid'!$B$2:$B$51,0))-INDEX('Zone centroid'!$D$2:$D$169,MATCH($A82,'Zone centroid'!$C$2:$C$169,0)))^2+(INDEX('Station centroid'!$F$2:$F$51,MATCH(Y$1,'Station centroid'!$B$2:$B$51,0))-INDEX('Zone centroid'!$E$2:$E$169,MATCH($A82,'Zone centroid'!$C$2:$C$169,0)))^2)</f>
        <v>67287.069773099851</v>
      </c>
      <c r="Z82">
        <f>SQRT((INDEX('Station centroid'!$E$2:$E$51,MATCH(Z$1,'Station centroid'!$B$2:$B$51,0))-INDEX('Zone centroid'!$D$2:$D$169,MATCH($A82,'Zone centroid'!$C$2:$C$169,0)))^2+(INDEX('Station centroid'!$F$2:$F$51,MATCH(Z$1,'Station centroid'!$B$2:$B$51,0))-INDEX('Zone centroid'!$E$2:$E$169,MATCH($A82,'Zone centroid'!$C$2:$C$169,0)))^2)</f>
        <v>35521.705068452138</v>
      </c>
      <c r="AA82">
        <f>SQRT((INDEX('Station centroid'!$E$2:$E$51,MATCH(AA$1,'Station centroid'!$B$2:$B$51,0))-INDEX('Zone centroid'!$D$2:$D$169,MATCH($A82,'Zone centroid'!$C$2:$C$169,0)))^2+(INDEX('Station centroid'!$F$2:$F$51,MATCH(AA$1,'Station centroid'!$B$2:$B$51,0))-INDEX('Zone centroid'!$E$2:$E$169,MATCH($A82,'Zone centroid'!$C$2:$C$169,0)))^2)</f>
        <v>57493.436270023027</v>
      </c>
      <c r="AB82">
        <f>SQRT((INDEX('Station centroid'!$E$2:$E$51,MATCH(AB$1,'Station centroid'!$B$2:$B$51,0))-INDEX('Zone centroid'!$D$2:$D$169,MATCH($A82,'Zone centroid'!$C$2:$C$169,0)))^2+(INDEX('Station centroid'!$F$2:$F$51,MATCH(AB$1,'Station centroid'!$B$2:$B$51,0))-INDEX('Zone centroid'!$E$2:$E$169,MATCH($A82,'Zone centroid'!$C$2:$C$169,0)))^2)</f>
        <v>637798.0352376448</v>
      </c>
      <c r="AC82">
        <f>SQRT((INDEX('Station centroid'!$E$2:$E$51,MATCH(AC$1,'Station centroid'!$B$2:$B$51,0))-INDEX('Zone centroid'!$D$2:$D$169,MATCH($A82,'Zone centroid'!$C$2:$C$169,0)))^2+(INDEX('Station centroid'!$F$2:$F$51,MATCH(AC$1,'Station centroid'!$B$2:$B$51,0))-INDEX('Zone centroid'!$E$2:$E$169,MATCH($A82,'Zone centroid'!$C$2:$C$169,0)))^2)</f>
        <v>39482.411385131978</v>
      </c>
      <c r="AD82">
        <f>SQRT((INDEX('Station centroid'!$E$2:$E$51,MATCH(AD$1,'Station centroid'!$B$2:$B$51,0))-INDEX('Zone centroid'!$D$2:$D$169,MATCH($A82,'Zone centroid'!$C$2:$C$169,0)))^2+(INDEX('Station centroid'!$F$2:$F$51,MATCH(AD$1,'Station centroid'!$B$2:$B$51,0))-INDEX('Zone centroid'!$E$2:$E$169,MATCH($A82,'Zone centroid'!$C$2:$C$169,0)))^2)</f>
        <v>130731.01063145844</v>
      </c>
      <c r="AE82">
        <f>SQRT((INDEX('Station centroid'!$E$2:$E$51,MATCH(AE$1,'Station centroid'!$B$2:$B$51,0))-INDEX('Zone centroid'!$D$2:$D$169,MATCH($A82,'Zone centroid'!$C$2:$C$169,0)))^2+(INDEX('Station centroid'!$F$2:$F$51,MATCH(AE$1,'Station centroid'!$B$2:$B$51,0))-INDEX('Zone centroid'!$E$2:$E$169,MATCH($A82,'Zone centroid'!$C$2:$C$169,0)))^2)</f>
        <v>94431.090089310121</v>
      </c>
      <c r="AF82">
        <f>SQRT((INDEX('Station centroid'!$E$2:$E$51,MATCH(AF$1,'Station centroid'!$B$2:$B$51,0))-INDEX('Zone centroid'!$D$2:$D$169,MATCH($A82,'Zone centroid'!$C$2:$C$169,0)))^2+(INDEX('Station centroid'!$F$2:$F$51,MATCH(AF$1,'Station centroid'!$B$2:$B$51,0))-INDEX('Zone centroid'!$E$2:$E$169,MATCH($A82,'Zone centroid'!$C$2:$C$169,0)))^2)</f>
        <v>92015.162180321655</v>
      </c>
      <c r="AG82">
        <f>SQRT((INDEX('Station centroid'!$E$2:$E$51,MATCH(AG$1,'Station centroid'!$B$2:$B$51,0))-INDEX('Zone centroid'!$D$2:$D$169,MATCH($A82,'Zone centroid'!$C$2:$C$169,0)))^2+(INDEX('Station centroid'!$F$2:$F$51,MATCH(AG$1,'Station centroid'!$B$2:$B$51,0))-INDEX('Zone centroid'!$E$2:$E$169,MATCH($A82,'Zone centroid'!$C$2:$C$169,0)))^2)</f>
        <v>71938.922601215672</v>
      </c>
      <c r="AH82">
        <f>SQRT((INDEX('Station centroid'!$E$2:$E$51,MATCH(AH$1,'Station centroid'!$B$2:$B$51,0))-INDEX('Zone centroid'!$D$2:$D$169,MATCH($A82,'Zone centroid'!$C$2:$C$169,0)))^2+(INDEX('Station centroid'!$F$2:$F$51,MATCH(AH$1,'Station centroid'!$B$2:$B$51,0))-INDEX('Zone centroid'!$E$2:$E$169,MATCH($A82,'Zone centroid'!$C$2:$C$169,0)))^2)</f>
        <v>108060.2729985817</v>
      </c>
      <c r="AI82">
        <f>SQRT((INDEX('Station centroid'!$E$2:$E$51,MATCH(AI$1,'Station centroid'!$B$2:$B$51,0))-INDEX('Zone centroid'!$D$2:$D$169,MATCH($A82,'Zone centroid'!$C$2:$C$169,0)))^2+(INDEX('Station centroid'!$F$2:$F$51,MATCH(AI$1,'Station centroid'!$B$2:$B$51,0))-INDEX('Zone centroid'!$E$2:$E$169,MATCH($A82,'Zone centroid'!$C$2:$C$169,0)))^2)</f>
        <v>75419.316669819367</v>
      </c>
      <c r="AJ82">
        <f>SQRT((INDEX('Station centroid'!$E$2:$E$51,MATCH(AJ$1,'Station centroid'!$B$2:$B$51,0))-INDEX('Zone centroid'!$D$2:$D$169,MATCH($A82,'Zone centroid'!$C$2:$C$169,0)))^2+(INDEX('Station centroid'!$F$2:$F$51,MATCH(AJ$1,'Station centroid'!$B$2:$B$51,0))-INDEX('Zone centroid'!$E$2:$E$169,MATCH($A82,'Zone centroid'!$C$2:$C$169,0)))^2)</f>
        <v>73499.654265636491</v>
      </c>
      <c r="AK82">
        <f>SQRT((INDEX('Station centroid'!$E$2:$E$51,MATCH(AK$1,'Station centroid'!$B$2:$B$51,0))-INDEX('Zone centroid'!$D$2:$D$169,MATCH($A82,'Zone centroid'!$C$2:$C$169,0)))^2+(INDEX('Station centroid'!$F$2:$F$51,MATCH(AK$1,'Station centroid'!$B$2:$B$51,0))-INDEX('Zone centroid'!$E$2:$E$169,MATCH($A82,'Zone centroid'!$C$2:$C$169,0)))^2)</f>
        <v>74242.472485262755</v>
      </c>
      <c r="AL82">
        <f>SQRT((INDEX('Station centroid'!$E$2:$E$51,MATCH(AL$1,'Station centroid'!$B$2:$B$51,0))-INDEX('Zone centroid'!$D$2:$D$169,MATCH($A82,'Zone centroid'!$C$2:$C$169,0)))^2+(INDEX('Station centroid'!$F$2:$F$51,MATCH(AL$1,'Station centroid'!$B$2:$B$51,0))-INDEX('Zone centroid'!$E$2:$E$169,MATCH($A82,'Zone centroid'!$C$2:$C$169,0)))^2)</f>
        <v>20922.023684777705</v>
      </c>
      <c r="AM82">
        <f>SQRT((INDEX('Station centroid'!$E$2:$E$51,MATCH(AM$1,'Station centroid'!$B$2:$B$51,0))-INDEX('Zone centroid'!$D$2:$D$169,MATCH($A82,'Zone centroid'!$C$2:$C$169,0)))^2+(INDEX('Station centroid'!$F$2:$F$51,MATCH(AM$1,'Station centroid'!$B$2:$B$51,0))-INDEX('Zone centroid'!$E$2:$E$169,MATCH($A82,'Zone centroid'!$C$2:$C$169,0)))^2)</f>
        <v>91341.632310683548</v>
      </c>
      <c r="AN82">
        <f>SQRT((INDEX('Station centroid'!$E$2:$E$51,MATCH(AN$1,'Station centroid'!$B$2:$B$51,0))-INDEX('Zone centroid'!$D$2:$D$169,MATCH($A82,'Zone centroid'!$C$2:$C$169,0)))^2+(INDEX('Station centroid'!$F$2:$F$51,MATCH(AN$1,'Station centroid'!$B$2:$B$51,0))-INDEX('Zone centroid'!$E$2:$E$169,MATCH($A82,'Zone centroid'!$C$2:$C$169,0)))^2)</f>
        <v>52483.236485174923</v>
      </c>
      <c r="AO82">
        <f>SQRT((INDEX('Station centroid'!$E$2:$E$51,MATCH(AO$1,'Station centroid'!$B$2:$B$51,0))-INDEX('Zone centroid'!$D$2:$D$169,MATCH($A82,'Zone centroid'!$C$2:$C$169,0)))^2+(INDEX('Station centroid'!$F$2:$F$51,MATCH(AO$1,'Station centroid'!$B$2:$B$51,0))-INDEX('Zone centroid'!$E$2:$E$169,MATCH($A82,'Zone centroid'!$C$2:$C$169,0)))^2)</f>
        <v>50021.422916356583</v>
      </c>
      <c r="AP82">
        <f>SQRT((INDEX('Station centroid'!$E$2:$E$51,MATCH(AP$1,'Station centroid'!$B$2:$B$51,0))-INDEX('Zone centroid'!$D$2:$D$169,MATCH($A82,'Zone centroid'!$C$2:$C$169,0)))^2+(INDEX('Station centroid'!$F$2:$F$51,MATCH(AP$1,'Station centroid'!$B$2:$B$51,0))-INDEX('Zone centroid'!$E$2:$E$169,MATCH($A82,'Zone centroid'!$C$2:$C$169,0)))^2)</f>
        <v>56779.208819448148</v>
      </c>
      <c r="AQ82">
        <f>SQRT((INDEX('Station centroid'!$E$2:$E$51,MATCH(AQ$1,'Station centroid'!$B$2:$B$51,0))-INDEX('Zone centroid'!$D$2:$D$169,MATCH($A82,'Zone centroid'!$C$2:$C$169,0)))^2+(INDEX('Station centroid'!$F$2:$F$51,MATCH(AQ$1,'Station centroid'!$B$2:$B$51,0))-INDEX('Zone centroid'!$E$2:$E$169,MATCH($A82,'Zone centroid'!$C$2:$C$169,0)))^2)</f>
        <v>49329.336011993917</v>
      </c>
      <c r="AR82">
        <f>SQRT((INDEX('Station centroid'!$E$2:$E$51,MATCH(AR$1,'Station centroid'!$B$2:$B$51,0))-INDEX('Zone centroid'!$D$2:$D$169,MATCH($A82,'Zone centroid'!$C$2:$C$169,0)))^2+(INDEX('Station centroid'!$F$2:$F$51,MATCH(AR$1,'Station centroid'!$B$2:$B$51,0))-INDEX('Zone centroid'!$E$2:$E$169,MATCH($A82,'Zone centroid'!$C$2:$C$169,0)))^2)</f>
        <v>31263.281718367307</v>
      </c>
      <c r="AS82">
        <f>SQRT((INDEX('Station centroid'!$E$2:$E$51,MATCH(AS$1,'Station centroid'!$B$2:$B$51,0))-INDEX('Zone centroid'!$D$2:$D$169,MATCH($A82,'Zone centroid'!$C$2:$C$169,0)))^2+(INDEX('Station centroid'!$F$2:$F$51,MATCH(AS$1,'Station centroid'!$B$2:$B$51,0))-INDEX('Zone centroid'!$E$2:$E$169,MATCH($A82,'Zone centroid'!$C$2:$C$169,0)))^2)</f>
        <v>119195.1909458553</v>
      </c>
      <c r="AT82">
        <f>SQRT((INDEX('Station centroid'!$E$2:$E$51,MATCH(AT$1,'Station centroid'!$B$2:$B$51,0))-INDEX('Zone centroid'!$D$2:$D$169,MATCH($A82,'Zone centroid'!$C$2:$C$169,0)))^2+(INDEX('Station centroid'!$F$2:$F$51,MATCH(AT$1,'Station centroid'!$B$2:$B$51,0))-INDEX('Zone centroid'!$E$2:$E$169,MATCH($A82,'Zone centroid'!$C$2:$C$169,0)))^2)</f>
        <v>102423.20989220215</v>
      </c>
      <c r="AU82">
        <f>SQRT((INDEX('Station centroid'!$E$2:$E$51,MATCH(AU$1,'Station centroid'!$B$2:$B$51,0))-INDEX('Zone centroid'!$D$2:$D$169,MATCH($A82,'Zone centroid'!$C$2:$C$169,0)))^2+(INDEX('Station centroid'!$F$2:$F$51,MATCH(AU$1,'Station centroid'!$B$2:$B$51,0))-INDEX('Zone centroid'!$E$2:$E$169,MATCH($A82,'Zone centroid'!$C$2:$C$169,0)))^2)</f>
        <v>9380.584825825099</v>
      </c>
      <c r="AV82">
        <f>SQRT((INDEX('Station centroid'!$E$2:$E$51,MATCH(AV$1,'Station centroid'!$B$2:$B$51,0))-INDEX('Zone centroid'!$D$2:$D$169,MATCH($A82,'Zone centroid'!$C$2:$C$169,0)))^2+(INDEX('Station centroid'!$F$2:$F$51,MATCH(AV$1,'Station centroid'!$B$2:$B$51,0))-INDEX('Zone centroid'!$E$2:$E$169,MATCH($A82,'Zone centroid'!$C$2:$C$169,0)))^2)</f>
        <v>6794.9800142458407</v>
      </c>
      <c r="AW82">
        <f>SQRT((INDEX('Station centroid'!$E$2:$E$51,MATCH(AW$1,'Station centroid'!$B$2:$B$51,0))-INDEX('Zone centroid'!$D$2:$D$169,MATCH($A82,'Zone centroid'!$C$2:$C$169,0)))^2+(INDEX('Station centroid'!$F$2:$F$51,MATCH(AW$1,'Station centroid'!$B$2:$B$51,0))-INDEX('Zone centroid'!$E$2:$E$169,MATCH($A82,'Zone centroid'!$C$2:$C$169,0)))^2)</f>
        <v>11892.70820005265</v>
      </c>
      <c r="AX82">
        <f>SQRT((INDEX('Station centroid'!$E$2:$E$51,MATCH(AX$1,'Station centroid'!$B$2:$B$51,0))-INDEX('Zone centroid'!$D$2:$D$169,MATCH($A82,'Zone centroid'!$C$2:$C$169,0)))^2+(INDEX('Station centroid'!$F$2:$F$51,MATCH(AX$1,'Station centroid'!$B$2:$B$51,0))-INDEX('Zone centroid'!$E$2:$E$169,MATCH($A82,'Zone centroid'!$C$2:$C$169,0)))^2)</f>
        <v>26666.128913760644</v>
      </c>
      <c r="AY82">
        <f>SQRT((INDEX('Station centroid'!$E$2:$E$51,MATCH(AY$1,'Station centroid'!$B$2:$B$51,0))-INDEX('Zone centroid'!$D$2:$D$169,MATCH($A82,'Zone centroid'!$C$2:$C$169,0)))^2+(INDEX('Station centroid'!$F$2:$F$51,MATCH(AY$1,'Station centroid'!$B$2:$B$51,0))-INDEX('Zone centroid'!$E$2:$E$169,MATCH($A82,'Zone centroid'!$C$2:$C$169,0)))^2)</f>
        <v>637798.0352376448</v>
      </c>
    </row>
    <row r="83" spans="1:51" x14ac:dyDescent="0.3">
      <c r="A83">
        <v>5024</v>
      </c>
      <c r="B83">
        <f>SQRT((INDEX('Station centroid'!$E$2:$E$51,MATCH(B$1,'Station centroid'!$B$2:$B$51,0))-INDEX('Zone centroid'!$D$2:$D$169,MATCH($A83,'Zone centroid'!$C$2:$C$169,0)))^2+(INDEX('Station centroid'!$F$2:$F$51,MATCH(B$1,'Station centroid'!$B$2:$B$51,0))-INDEX('Zone centroid'!$E$2:$E$169,MATCH($A83,'Zone centroid'!$C$2:$C$169,0)))^2)</f>
        <v>77760.028174457941</v>
      </c>
      <c r="C83">
        <f>SQRT((INDEX('Station centroid'!$E$2:$E$51,MATCH(C$1,'Station centroid'!$B$2:$B$51,0))-INDEX('Zone centroid'!$D$2:$D$169,MATCH($A83,'Zone centroid'!$C$2:$C$169,0)))^2+(INDEX('Station centroid'!$F$2:$F$51,MATCH(C$1,'Station centroid'!$B$2:$B$51,0))-INDEX('Zone centroid'!$E$2:$E$169,MATCH($A83,'Zone centroid'!$C$2:$C$169,0)))^2)</f>
        <v>81872.791249811431</v>
      </c>
      <c r="D83">
        <f>SQRT((INDEX('Station centroid'!$E$2:$E$51,MATCH(D$1,'Station centroid'!$B$2:$B$51,0))-INDEX('Zone centroid'!$D$2:$D$169,MATCH($A83,'Zone centroid'!$C$2:$C$169,0)))^2+(INDEX('Station centroid'!$F$2:$F$51,MATCH(D$1,'Station centroid'!$B$2:$B$51,0))-INDEX('Zone centroid'!$E$2:$E$169,MATCH($A83,'Zone centroid'!$C$2:$C$169,0)))^2)</f>
        <v>109554.11501108708</v>
      </c>
      <c r="E83">
        <f>SQRT((INDEX('Station centroid'!$E$2:$E$51,MATCH(E$1,'Station centroid'!$B$2:$B$51,0))-INDEX('Zone centroid'!$D$2:$D$169,MATCH($A83,'Zone centroid'!$C$2:$C$169,0)))^2+(INDEX('Station centroid'!$F$2:$F$51,MATCH(E$1,'Station centroid'!$B$2:$B$51,0))-INDEX('Zone centroid'!$E$2:$E$169,MATCH($A83,'Zone centroid'!$C$2:$C$169,0)))^2)</f>
        <v>86448.242288547437</v>
      </c>
      <c r="F83">
        <f>SQRT((INDEX('Station centroid'!$E$2:$E$51,MATCH(F$1,'Station centroid'!$B$2:$B$51,0))-INDEX('Zone centroid'!$D$2:$D$169,MATCH($A83,'Zone centroid'!$C$2:$C$169,0)))^2+(INDEX('Station centroid'!$F$2:$F$51,MATCH(F$1,'Station centroid'!$B$2:$B$51,0))-INDEX('Zone centroid'!$E$2:$E$169,MATCH($A83,'Zone centroid'!$C$2:$C$169,0)))^2)</f>
        <v>65312.532039139362</v>
      </c>
      <c r="G83">
        <f>SQRT((INDEX('Station centroid'!$E$2:$E$51,MATCH(G$1,'Station centroid'!$B$2:$B$51,0))-INDEX('Zone centroid'!$D$2:$D$169,MATCH($A83,'Zone centroid'!$C$2:$C$169,0)))^2+(INDEX('Station centroid'!$F$2:$F$51,MATCH(G$1,'Station centroid'!$B$2:$B$51,0))-INDEX('Zone centroid'!$E$2:$E$169,MATCH($A83,'Zone centroid'!$C$2:$C$169,0)))^2)</f>
        <v>620377.11140885914</v>
      </c>
      <c r="H83">
        <f>SQRT((INDEX('Station centroid'!$E$2:$E$51,MATCH(H$1,'Station centroid'!$B$2:$B$51,0))-INDEX('Zone centroid'!$D$2:$D$169,MATCH($A83,'Zone centroid'!$C$2:$C$169,0)))^2+(INDEX('Station centroid'!$F$2:$F$51,MATCH(H$1,'Station centroid'!$B$2:$B$51,0))-INDEX('Zone centroid'!$E$2:$E$169,MATCH($A83,'Zone centroid'!$C$2:$C$169,0)))^2)</f>
        <v>12448.372293806122</v>
      </c>
      <c r="I83">
        <f>SQRT((INDEX('Station centroid'!$E$2:$E$51,MATCH(I$1,'Station centroid'!$B$2:$B$51,0))-INDEX('Zone centroid'!$D$2:$D$169,MATCH($A83,'Zone centroid'!$C$2:$C$169,0)))^2+(INDEX('Station centroid'!$F$2:$F$51,MATCH(I$1,'Station centroid'!$B$2:$B$51,0))-INDEX('Zone centroid'!$E$2:$E$169,MATCH($A83,'Zone centroid'!$C$2:$C$169,0)))^2)</f>
        <v>39066.048784509789</v>
      </c>
      <c r="J83">
        <f>SQRT((INDEX('Station centroid'!$E$2:$E$51,MATCH(J$1,'Station centroid'!$B$2:$B$51,0))-INDEX('Zone centroid'!$D$2:$D$169,MATCH($A83,'Zone centroid'!$C$2:$C$169,0)))^2+(INDEX('Station centroid'!$F$2:$F$51,MATCH(J$1,'Station centroid'!$B$2:$B$51,0))-INDEX('Zone centroid'!$E$2:$E$169,MATCH($A83,'Zone centroid'!$C$2:$C$169,0)))^2)</f>
        <v>620377.11140885914</v>
      </c>
      <c r="K83">
        <f>SQRT((INDEX('Station centroid'!$E$2:$E$51,MATCH(K$1,'Station centroid'!$B$2:$B$51,0))-INDEX('Zone centroid'!$D$2:$D$169,MATCH($A83,'Zone centroid'!$C$2:$C$169,0)))^2+(INDEX('Station centroid'!$F$2:$F$51,MATCH(K$1,'Station centroid'!$B$2:$B$51,0))-INDEX('Zone centroid'!$E$2:$E$169,MATCH($A83,'Zone centroid'!$C$2:$C$169,0)))^2)</f>
        <v>105226.17304142396</v>
      </c>
      <c r="L83">
        <f>SQRT((INDEX('Station centroid'!$E$2:$E$51,MATCH(L$1,'Station centroid'!$B$2:$B$51,0))-INDEX('Zone centroid'!$D$2:$D$169,MATCH($A83,'Zone centroid'!$C$2:$C$169,0)))^2+(INDEX('Station centroid'!$F$2:$F$51,MATCH(L$1,'Station centroid'!$B$2:$B$51,0))-INDEX('Zone centroid'!$E$2:$E$169,MATCH($A83,'Zone centroid'!$C$2:$C$169,0)))^2)</f>
        <v>57020.035134906713</v>
      </c>
      <c r="M83">
        <f>SQRT((INDEX('Station centroid'!$E$2:$E$51,MATCH(M$1,'Station centroid'!$B$2:$B$51,0))-INDEX('Zone centroid'!$D$2:$D$169,MATCH($A83,'Zone centroid'!$C$2:$C$169,0)))^2+(INDEX('Station centroid'!$F$2:$F$51,MATCH(M$1,'Station centroid'!$B$2:$B$51,0))-INDEX('Zone centroid'!$E$2:$E$169,MATCH($A83,'Zone centroid'!$C$2:$C$169,0)))^2)</f>
        <v>64054.727282924279</v>
      </c>
      <c r="N83">
        <f>SQRT((INDEX('Station centroid'!$E$2:$E$51,MATCH(N$1,'Station centroid'!$B$2:$B$51,0))-INDEX('Zone centroid'!$D$2:$D$169,MATCH($A83,'Zone centroid'!$C$2:$C$169,0)))^2+(INDEX('Station centroid'!$F$2:$F$51,MATCH(N$1,'Station centroid'!$B$2:$B$51,0))-INDEX('Zone centroid'!$E$2:$E$169,MATCH($A83,'Zone centroid'!$C$2:$C$169,0)))^2)</f>
        <v>85130.026548991533</v>
      </c>
      <c r="O83">
        <f>SQRT((INDEX('Station centroid'!$E$2:$E$51,MATCH(O$1,'Station centroid'!$B$2:$B$51,0))-INDEX('Zone centroid'!$D$2:$D$169,MATCH($A83,'Zone centroid'!$C$2:$C$169,0)))^2+(INDEX('Station centroid'!$F$2:$F$51,MATCH(O$1,'Station centroid'!$B$2:$B$51,0))-INDEX('Zone centroid'!$E$2:$E$169,MATCH($A83,'Zone centroid'!$C$2:$C$169,0)))^2)</f>
        <v>104166.60682643454</v>
      </c>
      <c r="P83">
        <f>SQRT((INDEX('Station centroid'!$E$2:$E$51,MATCH(P$1,'Station centroid'!$B$2:$B$51,0))-INDEX('Zone centroid'!$D$2:$D$169,MATCH($A83,'Zone centroid'!$C$2:$C$169,0)))^2+(INDEX('Station centroid'!$F$2:$F$51,MATCH(P$1,'Station centroid'!$B$2:$B$51,0))-INDEX('Zone centroid'!$E$2:$E$169,MATCH($A83,'Zone centroid'!$C$2:$C$169,0)))^2)</f>
        <v>106494.2220459129</v>
      </c>
      <c r="Q83">
        <f>SQRT((INDEX('Station centroid'!$E$2:$E$51,MATCH(Q$1,'Station centroid'!$B$2:$B$51,0))-INDEX('Zone centroid'!$D$2:$D$169,MATCH($A83,'Zone centroid'!$C$2:$C$169,0)))^2+(INDEX('Station centroid'!$F$2:$F$51,MATCH(Q$1,'Station centroid'!$B$2:$B$51,0))-INDEX('Zone centroid'!$E$2:$E$169,MATCH($A83,'Zone centroid'!$C$2:$C$169,0)))^2)</f>
        <v>93825.092400404843</v>
      </c>
      <c r="R83">
        <f>SQRT((INDEX('Station centroid'!$E$2:$E$51,MATCH(R$1,'Station centroid'!$B$2:$B$51,0))-INDEX('Zone centroid'!$D$2:$D$169,MATCH($A83,'Zone centroid'!$C$2:$C$169,0)))^2+(INDEX('Station centroid'!$F$2:$F$51,MATCH(R$1,'Station centroid'!$B$2:$B$51,0))-INDEX('Zone centroid'!$E$2:$E$169,MATCH($A83,'Zone centroid'!$C$2:$C$169,0)))^2)</f>
        <v>93723.253961842871</v>
      </c>
      <c r="S83">
        <f>SQRT((INDEX('Station centroid'!$E$2:$E$51,MATCH(S$1,'Station centroid'!$B$2:$B$51,0))-INDEX('Zone centroid'!$D$2:$D$169,MATCH($A83,'Zone centroid'!$C$2:$C$169,0)))^2+(INDEX('Station centroid'!$F$2:$F$51,MATCH(S$1,'Station centroid'!$B$2:$B$51,0))-INDEX('Zone centroid'!$E$2:$E$169,MATCH($A83,'Zone centroid'!$C$2:$C$169,0)))^2)</f>
        <v>89885.100609756293</v>
      </c>
      <c r="T83">
        <f>SQRT((INDEX('Station centroid'!$E$2:$E$51,MATCH(T$1,'Station centroid'!$B$2:$B$51,0))-INDEX('Zone centroid'!$D$2:$D$169,MATCH($A83,'Zone centroid'!$C$2:$C$169,0)))^2+(INDEX('Station centroid'!$F$2:$F$51,MATCH(T$1,'Station centroid'!$B$2:$B$51,0))-INDEX('Zone centroid'!$E$2:$E$169,MATCH($A83,'Zone centroid'!$C$2:$C$169,0)))^2)</f>
        <v>86722.373116950592</v>
      </c>
      <c r="U83">
        <f>SQRT((INDEX('Station centroid'!$E$2:$E$51,MATCH(U$1,'Station centroid'!$B$2:$B$51,0))-INDEX('Zone centroid'!$D$2:$D$169,MATCH($A83,'Zone centroid'!$C$2:$C$169,0)))^2+(INDEX('Station centroid'!$F$2:$F$51,MATCH(U$1,'Station centroid'!$B$2:$B$51,0))-INDEX('Zone centroid'!$E$2:$E$169,MATCH($A83,'Zone centroid'!$C$2:$C$169,0)))^2)</f>
        <v>89103.145595014736</v>
      </c>
      <c r="V83">
        <f>SQRT((INDEX('Station centroid'!$E$2:$E$51,MATCH(V$1,'Station centroid'!$B$2:$B$51,0))-INDEX('Zone centroid'!$D$2:$D$169,MATCH($A83,'Zone centroid'!$C$2:$C$169,0)))^2+(INDEX('Station centroid'!$F$2:$F$51,MATCH(V$1,'Station centroid'!$B$2:$B$51,0))-INDEX('Zone centroid'!$E$2:$E$169,MATCH($A83,'Zone centroid'!$C$2:$C$169,0)))^2)</f>
        <v>89556.51801338252</v>
      </c>
      <c r="W83">
        <f>SQRT((INDEX('Station centroid'!$E$2:$E$51,MATCH(W$1,'Station centroid'!$B$2:$B$51,0))-INDEX('Zone centroid'!$D$2:$D$169,MATCH($A83,'Zone centroid'!$C$2:$C$169,0)))^2+(INDEX('Station centroid'!$F$2:$F$51,MATCH(W$1,'Station centroid'!$B$2:$B$51,0))-INDEX('Zone centroid'!$E$2:$E$169,MATCH($A83,'Zone centroid'!$C$2:$C$169,0)))^2)</f>
        <v>90856.056191098294</v>
      </c>
      <c r="X83">
        <f>SQRT((INDEX('Station centroid'!$E$2:$E$51,MATCH(X$1,'Station centroid'!$B$2:$B$51,0))-INDEX('Zone centroid'!$D$2:$D$169,MATCH($A83,'Zone centroid'!$C$2:$C$169,0)))^2+(INDEX('Station centroid'!$F$2:$F$51,MATCH(X$1,'Station centroid'!$B$2:$B$51,0))-INDEX('Zone centroid'!$E$2:$E$169,MATCH($A83,'Zone centroid'!$C$2:$C$169,0)))^2)</f>
        <v>87290.989212532659</v>
      </c>
      <c r="Y83">
        <f>SQRT((INDEX('Station centroid'!$E$2:$E$51,MATCH(Y$1,'Station centroid'!$B$2:$B$51,0))-INDEX('Zone centroid'!$D$2:$D$169,MATCH($A83,'Zone centroid'!$C$2:$C$169,0)))^2+(INDEX('Station centroid'!$F$2:$F$51,MATCH(Y$1,'Station centroid'!$B$2:$B$51,0))-INDEX('Zone centroid'!$E$2:$E$169,MATCH($A83,'Zone centroid'!$C$2:$C$169,0)))^2)</f>
        <v>85729.096622617042</v>
      </c>
      <c r="Z83">
        <f>SQRT((INDEX('Station centroid'!$E$2:$E$51,MATCH(Z$1,'Station centroid'!$B$2:$B$51,0))-INDEX('Zone centroid'!$D$2:$D$169,MATCH($A83,'Zone centroid'!$C$2:$C$169,0)))^2+(INDEX('Station centroid'!$F$2:$F$51,MATCH(Z$1,'Station centroid'!$B$2:$B$51,0))-INDEX('Zone centroid'!$E$2:$E$169,MATCH($A83,'Zone centroid'!$C$2:$C$169,0)))^2)</f>
        <v>30309.020470317071</v>
      </c>
      <c r="AA83">
        <f>SQRT((INDEX('Station centroid'!$E$2:$E$51,MATCH(AA$1,'Station centroid'!$B$2:$B$51,0))-INDEX('Zone centroid'!$D$2:$D$169,MATCH($A83,'Zone centroid'!$C$2:$C$169,0)))^2+(INDEX('Station centroid'!$F$2:$F$51,MATCH(AA$1,'Station centroid'!$B$2:$B$51,0))-INDEX('Zone centroid'!$E$2:$E$169,MATCH($A83,'Zone centroid'!$C$2:$C$169,0)))^2)</f>
        <v>33098.500665365485</v>
      </c>
      <c r="AB83">
        <f>SQRT((INDEX('Station centroid'!$E$2:$E$51,MATCH(AB$1,'Station centroid'!$B$2:$B$51,0))-INDEX('Zone centroid'!$D$2:$D$169,MATCH($A83,'Zone centroid'!$C$2:$C$169,0)))^2+(INDEX('Station centroid'!$F$2:$F$51,MATCH(AB$1,'Station centroid'!$B$2:$B$51,0))-INDEX('Zone centroid'!$E$2:$E$169,MATCH($A83,'Zone centroid'!$C$2:$C$169,0)))^2)</f>
        <v>620377.11140885914</v>
      </c>
      <c r="AC83">
        <f>SQRT((INDEX('Station centroid'!$E$2:$E$51,MATCH(AC$1,'Station centroid'!$B$2:$B$51,0))-INDEX('Zone centroid'!$D$2:$D$169,MATCH($A83,'Zone centroid'!$C$2:$C$169,0)))^2+(INDEX('Station centroid'!$F$2:$F$51,MATCH(AC$1,'Station centroid'!$B$2:$B$51,0))-INDEX('Zone centroid'!$E$2:$E$169,MATCH($A83,'Zone centroid'!$C$2:$C$169,0)))^2)</f>
        <v>30808.854933359664</v>
      </c>
      <c r="AD83">
        <f>SQRT((INDEX('Station centroid'!$E$2:$E$51,MATCH(AD$1,'Station centroid'!$B$2:$B$51,0))-INDEX('Zone centroid'!$D$2:$D$169,MATCH($A83,'Zone centroid'!$C$2:$C$169,0)))^2+(INDEX('Station centroid'!$F$2:$F$51,MATCH(AD$1,'Station centroid'!$B$2:$B$51,0))-INDEX('Zone centroid'!$E$2:$E$169,MATCH($A83,'Zone centroid'!$C$2:$C$169,0)))^2)</f>
        <v>106359.45775633918</v>
      </c>
      <c r="AE83">
        <f>SQRT((INDEX('Station centroid'!$E$2:$E$51,MATCH(AE$1,'Station centroid'!$B$2:$B$51,0))-INDEX('Zone centroid'!$D$2:$D$169,MATCH($A83,'Zone centroid'!$C$2:$C$169,0)))^2+(INDEX('Station centroid'!$F$2:$F$51,MATCH(AE$1,'Station centroid'!$B$2:$B$51,0))-INDEX('Zone centroid'!$E$2:$E$169,MATCH($A83,'Zone centroid'!$C$2:$C$169,0)))^2)</f>
        <v>99839.046562131203</v>
      </c>
      <c r="AF83">
        <f>SQRT((INDEX('Station centroid'!$E$2:$E$51,MATCH(AF$1,'Station centroid'!$B$2:$B$51,0))-INDEX('Zone centroid'!$D$2:$D$169,MATCH($A83,'Zone centroid'!$C$2:$C$169,0)))^2+(INDEX('Station centroid'!$F$2:$F$51,MATCH(AF$1,'Station centroid'!$B$2:$B$51,0))-INDEX('Zone centroid'!$E$2:$E$169,MATCH($A83,'Zone centroid'!$C$2:$C$169,0)))^2)</f>
        <v>97899.34707796009</v>
      </c>
      <c r="AG83">
        <f>SQRT((INDEX('Station centroid'!$E$2:$E$51,MATCH(AG$1,'Station centroid'!$B$2:$B$51,0))-INDEX('Zone centroid'!$D$2:$D$169,MATCH($A83,'Zone centroid'!$C$2:$C$169,0)))^2+(INDEX('Station centroid'!$F$2:$F$51,MATCH(AG$1,'Station centroid'!$B$2:$B$51,0))-INDEX('Zone centroid'!$E$2:$E$169,MATCH($A83,'Zone centroid'!$C$2:$C$169,0)))^2)</f>
        <v>89271.535382022528</v>
      </c>
      <c r="AH83">
        <f>SQRT((INDEX('Station centroid'!$E$2:$E$51,MATCH(AH$1,'Station centroid'!$B$2:$B$51,0))-INDEX('Zone centroid'!$D$2:$D$169,MATCH($A83,'Zone centroid'!$C$2:$C$169,0)))^2+(INDEX('Station centroid'!$F$2:$F$51,MATCH(AH$1,'Station centroid'!$B$2:$B$51,0))-INDEX('Zone centroid'!$E$2:$E$169,MATCH($A83,'Zone centroid'!$C$2:$C$169,0)))^2)</f>
        <v>86121.671508209838</v>
      </c>
      <c r="AI83">
        <f>SQRT((INDEX('Station centroid'!$E$2:$E$51,MATCH(AI$1,'Station centroid'!$B$2:$B$51,0))-INDEX('Zone centroid'!$D$2:$D$169,MATCH($A83,'Zone centroid'!$C$2:$C$169,0)))^2+(INDEX('Station centroid'!$F$2:$F$51,MATCH(AI$1,'Station centroid'!$B$2:$B$51,0))-INDEX('Zone centroid'!$E$2:$E$169,MATCH($A83,'Zone centroid'!$C$2:$C$169,0)))^2)</f>
        <v>88666.908283995625</v>
      </c>
      <c r="AJ83">
        <f>SQRT((INDEX('Station centroid'!$E$2:$E$51,MATCH(AJ$1,'Station centroid'!$B$2:$B$51,0))-INDEX('Zone centroid'!$D$2:$D$169,MATCH($A83,'Zone centroid'!$C$2:$C$169,0)))^2+(INDEX('Station centroid'!$F$2:$F$51,MATCH(AJ$1,'Station centroid'!$B$2:$B$51,0))-INDEX('Zone centroid'!$E$2:$E$169,MATCH($A83,'Zone centroid'!$C$2:$C$169,0)))^2)</f>
        <v>89334.950736361279</v>
      </c>
      <c r="AK83">
        <f>SQRT((INDEX('Station centroid'!$E$2:$E$51,MATCH(AK$1,'Station centroid'!$B$2:$B$51,0))-INDEX('Zone centroid'!$D$2:$D$169,MATCH($A83,'Zone centroid'!$C$2:$C$169,0)))^2+(INDEX('Station centroid'!$F$2:$F$51,MATCH(AK$1,'Station centroid'!$B$2:$B$51,0))-INDEX('Zone centroid'!$E$2:$E$169,MATCH($A83,'Zone centroid'!$C$2:$C$169,0)))^2)</f>
        <v>84507.882491427968</v>
      </c>
      <c r="AL83">
        <f>SQRT((INDEX('Station centroid'!$E$2:$E$51,MATCH(AL$1,'Station centroid'!$B$2:$B$51,0))-INDEX('Zone centroid'!$D$2:$D$169,MATCH($A83,'Zone centroid'!$C$2:$C$169,0)))^2+(INDEX('Station centroid'!$F$2:$F$51,MATCH(AL$1,'Station centroid'!$B$2:$B$51,0))-INDEX('Zone centroid'!$E$2:$E$169,MATCH($A83,'Zone centroid'!$C$2:$C$169,0)))^2)</f>
        <v>9932.6046426100711</v>
      </c>
      <c r="AM83">
        <f>SQRT((INDEX('Station centroid'!$E$2:$E$51,MATCH(AM$1,'Station centroid'!$B$2:$B$51,0))-INDEX('Zone centroid'!$D$2:$D$169,MATCH($A83,'Zone centroid'!$C$2:$C$169,0)))^2+(INDEX('Station centroid'!$F$2:$F$51,MATCH(AM$1,'Station centroid'!$B$2:$B$51,0))-INDEX('Zone centroid'!$E$2:$E$169,MATCH($A83,'Zone centroid'!$C$2:$C$169,0)))^2)</f>
        <v>98936.122118870757</v>
      </c>
      <c r="AN83">
        <f>SQRT((INDEX('Station centroid'!$E$2:$E$51,MATCH(AN$1,'Station centroid'!$B$2:$B$51,0))-INDEX('Zone centroid'!$D$2:$D$169,MATCH($A83,'Zone centroid'!$C$2:$C$169,0)))^2+(INDEX('Station centroid'!$F$2:$F$51,MATCH(AN$1,'Station centroid'!$B$2:$B$51,0))-INDEX('Zone centroid'!$E$2:$E$169,MATCH($A83,'Zone centroid'!$C$2:$C$169,0)))^2)</f>
        <v>53530.694881336982</v>
      </c>
      <c r="AO83">
        <f>SQRT((INDEX('Station centroid'!$E$2:$E$51,MATCH(AO$1,'Station centroid'!$B$2:$B$51,0))-INDEX('Zone centroid'!$D$2:$D$169,MATCH($A83,'Zone centroid'!$C$2:$C$169,0)))^2+(INDEX('Station centroid'!$F$2:$F$51,MATCH(AO$1,'Station centroid'!$B$2:$B$51,0))-INDEX('Zone centroid'!$E$2:$E$169,MATCH($A83,'Zone centroid'!$C$2:$C$169,0)))^2)</f>
        <v>49598.292256054592</v>
      </c>
      <c r="AP83">
        <f>SQRT((INDEX('Station centroid'!$E$2:$E$51,MATCH(AP$1,'Station centroid'!$B$2:$B$51,0))-INDEX('Zone centroid'!$D$2:$D$169,MATCH($A83,'Zone centroid'!$C$2:$C$169,0)))^2+(INDEX('Station centroid'!$F$2:$F$51,MATCH(AP$1,'Station centroid'!$B$2:$B$51,0))-INDEX('Zone centroid'!$E$2:$E$169,MATCH($A83,'Zone centroid'!$C$2:$C$169,0)))^2)</f>
        <v>61610.519742674602</v>
      </c>
      <c r="AQ83">
        <f>SQRT((INDEX('Station centroid'!$E$2:$E$51,MATCH(AQ$1,'Station centroid'!$B$2:$B$51,0))-INDEX('Zone centroid'!$D$2:$D$169,MATCH($A83,'Zone centroid'!$C$2:$C$169,0)))^2+(INDEX('Station centroid'!$F$2:$F$51,MATCH(AQ$1,'Station centroid'!$B$2:$B$51,0))-INDEX('Zone centroid'!$E$2:$E$169,MATCH($A83,'Zone centroid'!$C$2:$C$169,0)))^2)</f>
        <v>25362.768134495895</v>
      </c>
      <c r="AR83">
        <f>SQRT((INDEX('Station centroid'!$E$2:$E$51,MATCH(AR$1,'Station centroid'!$B$2:$B$51,0))-INDEX('Zone centroid'!$D$2:$D$169,MATCH($A83,'Zone centroid'!$C$2:$C$169,0)))^2+(INDEX('Station centroid'!$F$2:$F$51,MATCH(AR$1,'Station centroid'!$B$2:$B$51,0))-INDEX('Zone centroid'!$E$2:$E$169,MATCH($A83,'Zone centroid'!$C$2:$C$169,0)))^2)</f>
        <v>17024.930412838698</v>
      </c>
      <c r="AS83">
        <f>SQRT((INDEX('Station centroid'!$E$2:$E$51,MATCH(AS$1,'Station centroid'!$B$2:$B$51,0))-INDEX('Zone centroid'!$D$2:$D$169,MATCH($A83,'Zone centroid'!$C$2:$C$169,0)))^2+(INDEX('Station centroid'!$F$2:$F$51,MATCH(AS$1,'Station centroid'!$B$2:$B$51,0))-INDEX('Zone centroid'!$E$2:$E$169,MATCH($A83,'Zone centroid'!$C$2:$C$169,0)))^2)</f>
        <v>96162.336957869862</v>
      </c>
      <c r="AT83">
        <f>SQRT((INDEX('Station centroid'!$E$2:$E$51,MATCH(AT$1,'Station centroid'!$B$2:$B$51,0))-INDEX('Zone centroid'!$D$2:$D$169,MATCH($A83,'Zone centroid'!$C$2:$C$169,0)))^2+(INDEX('Station centroid'!$F$2:$F$51,MATCH(AT$1,'Station centroid'!$B$2:$B$51,0))-INDEX('Zone centroid'!$E$2:$E$169,MATCH($A83,'Zone centroid'!$C$2:$C$169,0)))^2)</f>
        <v>82306.740311605696</v>
      </c>
      <c r="AU83">
        <f>SQRT((INDEX('Station centroid'!$E$2:$E$51,MATCH(AU$1,'Station centroid'!$B$2:$B$51,0))-INDEX('Zone centroid'!$D$2:$D$169,MATCH($A83,'Zone centroid'!$C$2:$C$169,0)))^2+(INDEX('Station centroid'!$F$2:$F$51,MATCH(AU$1,'Station centroid'!$B$2:$B$51,0))-INDEX('Zone centroid'!$E$2:$E$169,MATCH($A83,'Zone centroid'!$C$2:$C$169,0)))^2)</f>
        <v>32929.76282718264</v>
      </c>
      <c r="AV83">
        <f>SQRT((INDEX('Station centroid'!$E$2:$E$51,MATCH(AV$1,'Station centroid'!$B$2:$B$51,0))-INDEX('Zone centroid'!$D$2:$D$169,MATCH($A83,'Zone centroid'!$C$2:$C$169,0)))^2+(INDEX('Station centroid'!$F$2:$F$51,MATCH(AV$1,'Station centroid'!$B$2:$B$51,0))-INDEX('Zone centroid'!$E$2:$E$169,MATCH($A83,'Zone centroid'!$C$2:$C$169,0)))^2)</f>
        <v>24494.103651981248</v>
      </c>
      <c r="AW83">
        <f>SQRT((INDEX('Station centroid'!$E$2:$E$51,MATCH(AW$1,'Station centroid'!$B$2:$B$51,0))-INDEX('Zone centroid'!$D$2:$D$169,MATCH($A83,'Zone centroid'!$C$2:$C$169,0)))^2+(INDEX('Station centroid'!$F$2:$F$51,MATCH(AW$1,'Station centroid'!$B$2:$B$51,0))-INDEX('Zone centroid'!$E$2:$E$169,MATCH($A83,'Zone centroid'!$C$2:$C$169,0)))^2)</f>
        <v>17736.983263554164</v>
      </c>
      <c r="AX83">
        <f>SQRT((INDEX('Station centroid'!$E$2:$E$51,MATCH(AX$1,'Station centroid'!$B$2:$B$51,0))-INDEX('Zone centroid'!$D$2:$D$169,MATCH($A83,'Zone centroid'!$C$2:$C$169,0)))^2+(INDEX('Station centroid'!$F$2:$F$51,MATCH(AX$1,'Station centroid'!$B$2:$B$51,0))-INDEX('Zone centroid'!$E$2:$E$169,MATCH($A83,'Zone centroid'!$C$2:$C$169,0)))^2)</f>
        <v>9609.6009524485507</v>
      </c>
      <c r="AY83">
        <f>SQRT((INDEX('Station centroid'!$E$2:$E$51,MATCH(AY$1,'Station centroid'!$B$2:$B$51,0))-INDEX('Zone centroid'!$D$2:$D$169,MATCH($A83,'Zone centroid'!$C$2:$C$169,0)))^2+(INDEX('Station centroid'!$F$2:$F$51,MATCH(AY$1,'Station centroid'!$B$2:$B$51,0))-INDEX('Zone centroid'!$E$2:$E$169,MATCH($A83,'Zone centroid'!$C$2:$C$169,0)))^2)</f>
        <v>620377.11140885914</v>
      </c>
    </row>
    <row r="84" spans="1:51" x14ac:dyDescent="0.3">
      <c r="A84">
        <v>5025</v>
      </c>
      <c r="B84">
        <f>SQRT((INDEX('Station centroid'!$E$2:$E$51,MATCH(B$1,'Station centroid'!$B$2:$B$51,0))-INDEX('Zone centroid'!$D$2:$D$169,MATCH($A84,'Zone centroid'!$C$2:$C$169,0)))^2+(INDEX('Station centroid'!$F$2:$F$51,MATCH(B$1,'Station centroid'!$B$2:$B$51,0))-INDEX('Zone centroid'!$E$2:$E$169,MATCH($A84,'Zone centroid'!$C$2:$C$169,0)))^2)</f>
        <v>58652.315987456917</v>
      </c>
      <c r="C84">
        <f>SQRT((INDEX('Station centroid'!$E$2:$E$51,MATCH(C$1,'Station centroid'!$B$2:$B$51,0))-INDEX('Zone centroid'!$D$2:$D$169,MATCH($A84,'Zone centroid'!$C$2:$C$169,0)))^2+(INDEX('Station centroid'!$F$2:$F$51,MATCH(C$1,'Station centroid'!$B$2:$B$51,0))-INDEX('Zone centroid'!$E$2:$E$169,MATCH($A84,'Zone centroid'!$C$2:$C$169,0)))^2)</f>
        <v>82334.062194423503</v>
      </c>
      <c r="D84">
        <f>SQRT((INDEX('Station centroid'!$E$2:$E$51,MATCH(D$1,'Station centroid'!$B$2:$B$51,0))-INDEX('Zone centroid'!$D$2:$D$169,MATCH($A84,'Zone centroid'!$C$2:$C$169,0)))^2+(INDEX('Station centroid'!$F$2:$F$51,MATCH(D$1,'Station centroid'!$B$2:$B$51,0))-INDEX('Zone centroid'!$E$2:$E$169,MATCH($A84,'Zone centroid'!$C$2:$C$169,0)))^2)</f>
        <v>131104.5919678731</v>
      </c>
      <c r="E84">
        <f>SQRT((INDEX('Station centroid'!$E$2:$E$51,MATCH(E$1,'Station centroid'!$B$2:$B$51,0))-INDEX('Zone centroid'!$D$2:$D$169,MATCH($A84,'Zone centroid'!$C$2:$C$169,0)))^2+(INDEX('Station centroid'!$F$2:$F$51,MATCH(E$1,'Station centroid'!$B$2:$B$51,0))-INDEX('Zone centroid'!$E$2:$E$169,MATCH($A84,'Zone centroid'!$C$2:$C$169,0)))^2)</f>
        <v>67643.586084265233</v>
      </c>
      <c r="F84">
        <f>SQRT((INDEX('Station centroid'!$E$2:$E$51,MATCH(F$1,'Station centroid'!$B$2:$B$51,0))-INDEX('Zone centroid'!$D$2:$D$169,MATCH($A84,'Zone centroid'!$C$2:$C$169,0)))^2+(INDEX('Station centroid'!$F$2:$F$51,MATCH(F$1,'Station centroid'!$B$2:$B$51,0))-INDEX('Zone centroid'!$E$2:$E$169,MATCH($A84,'Zone centroid'!$C$2:$C$169,0)))^2)</f>
        <v>55737.165954537049</v>
      </c>
      <c r="G84">
        <f>SQRT((INDEX('Station centroid'!$E$2:$E$51,MATCH(G$1,'Station centroid'!$B$2:$B$51,0))-INDEX('Zone centroid'!$D$2:$D$169,MATCH($A84,'Zone centroid'!$C$2:$C$169,0)))^2+(INDEX('Station centroid'!$F$2:$F$51,MATCH(G$1,'Station centroid'!$B$2:$B$51,0))-INDEX('Zone centroid'!$E$2:$E$169,MATCH($A84,'Zone centroid'!$C$2:$C$169,0)))^2)</f>
        <v>644152.87408192165</v>
      </c>
      <c r="H84">
        <f>SQRT((INDEX('Station centroid'!$E$2:$E$51,MATCH(H$1,'Station centroid'!$B$2:$B$51,0))-INDEX('Zone centroid'!$D$2:$D$169,MATCH($A84,'Zone centroid'!$C$2:$C$169,0)))^2+(INDEX('Station centroid'!$F$2:$F$51,MATCH(H$1,'Station centroid'!$B$2:$B$51,0))-INDEX('Zone centroid'!$E$2:$E$169,MATCH($A84,'Zone centroid'!$C$2:$C$169,0)))^2)</f>
        <v>31435.852963856436</v>
      </c>
      <c r="I84">
        <f>SQRT((INDEX('Station centroid'!$E$2:$E$51,MATCH(I$1,'Station centroid'!$B$2:$B$51,0))-INDEX('Zone centroid'!$D$2:$D$169,MATCH($A84,'Zone centroid'!$C$2:$C$169,0)))^2+(INDEX('Station centroid'!$F$2:$F$51,MATCH(I$1,'Station centroid'!$B$2:$B$51,0))-INDEX('Zone centroid'!$E$2:$E$169,MATCH($A84,'Zone centroid'!$C$2:$C$169,0)))^2)</f>
        <v>33149.834528602078</v>
      </c>
      <c r="J84">
        <f>SQRT((INDEX('Station centroid'!$E$2:$E$51,MATCH(J$1,'Station centroid'!$B$2:$B$51,0))-INDEX('Zone centroid'!$D$2:$D$169,MATCH($A84,'Zone centroid'!$C$2:$C$169,0)))^2+(INDEX('Station centroid'!$F$2:$F$51,MATCH(J$1,'Station centroid'!$B$2:$B$51,0))-INDEX('Zone centroid'!$E$2:$E$169,MATCH($A84,'Zone centroid'!$C$2:$C$169,0)))^2)</f>
        <v>644152.87408192165</v>
      </c>
      <c r="K84">
        <f>SQRT((INDEX('Station centroid'!$E$2:$E$51,MATCH(K$1,'Station centroid'!$B$2:$B$51,0))-INDEX('Zone centroid'!$D$2:$D$169,MATCH($A84,'Zone centroid'!$C$2:$C$169,0)))^2+(INDEX('Station centroid'!$F$2:$F$51,MATCH(K$1,'Station centroid'!$B$2:$B$51,0))-INDEX('Zone centroid'!$E$2:$E$169,MATCH($A84,'Zone centroid'!$C$2:$C$169,0)))^2)</f>
        <v>86726.661957576216</v>
      </c>
      <c r="L84">
        <f>SQRT((INDEX('Station centroid'!$E$2:$E$51,MATCH(L$1,'Station centroid'!$B$2:$B$51,0))-INDEX('Zone centroid'!$D$2:$D$169,MATCH($A84,'Zone centroid'!$C$2:$C$169,0)))^2+(INDEX('Station centroid'!$F$2:$F$51,MATCH(L$1,'Station centroid'!$B$2:$B$51,0))-INDEX('Zone centroid'!$E$2:$E$169,MATCH($A84,'Zone centroid'!$C$2:$C$169,0)))^2)</f>
        <v>42207.730750491646</v>
      </c>
      <c r="M84">
        <f>SQRT((INDEX('Station centroid'!$E$2:$E$51,MATCH(M$1,'Station centroid'!$B$2:$B$51,0))-INDEX('Zone centroid'!$D$2:$D$169,MATCH($A84,'Zone centroid'!$C$2:$C$169,0)))^2+(INDEX('Station centroid'!$F$2:$F$51,MATCH(M$1,'Station centroid'!$B$2:$B$51,0))-INDEX('Zone centroid'!$E$2:$E$169,MATCH($A84,'Zone centroid'!$C$2:$C$169,0)))^2)</f>
        <v>46848.656875195498</v>
      </c>
      <c r="N84">
        <f>SQRT((INDEX('Station centroid'!$E$2:$E$51,MATCH(N$1,'Station centroid'!$B$2:$B$51,0))-INDEX('Zone centroid'!$D$2:$D$169,MATCH($A84,'Zone centroid'!$C$2:$C$169,0)))^2+(INDEX('Station centroid'!$F$2:$F$51,MATCH(N$1,'Station centroid'!$B$2:$B$51,0))-INDEX('Zone centroid'!$E$2:$E$169,MATCH($A84,'Zone centroid'!$C$2:$C$169,0)))^2)</f>
        <v>66210.846467871132</v>
      </c>
      <c r="O84">
        <f>SQRT((INDEX('Station centroid'!$E$2:$E$51,MATCH(O$1,'Station centroid'!$B$2:$B$51,0))-INDEX('Zone centroid'!$D$2:$D$169,MATCH($A84,'Zone centroid'!$C$2:$C$169,0)))^2+(INDEX('Station centroid'!$F$2:$F$51,MATCH(O$1,'Station centroid'!$B$2:$B$51,0))-INDEX('Zone centroid'!$E$2:$E$169,MATCH($A84,'Zone centroid'!$C$2:$C$169,0)))^2)</f>
        <v>88556.157024190019</v>
      </c>
      <c r="P84">
        <f>SQRT((INDEX('Station centroid'!$E$2:$E$51,MATCH(P$1,'Station centroid'!$B$2:$B$51,0))-INDEX('Zone centroid'!$D$2:$D$169,MATCH($A84,'Zone centroid'!$C$2:$C$169,0)))^2+(INDEX('Station centroid'!$F$2:$F$51,MATCH(P$1,'Station centroid'!$B$2:$B$51,0))-INDEX('Zone centroid'!$E$2:$E$169,MATCH($A84,'Zone centroid'!$C$2:$C$169,0)))^2)</f>
        <v>90900.458005469918</v>
      </c>
      <c r="Q84">
        <f>SQRT((INDEX('Station centroid'!$E$2:$E$51,MATCH(Q$1,'Station centroid'!$B$2:$B$51,0))-INDEX('Zone centroid'!$D$2:$D$169,MATCH($A84,'Zone centroid'!$C$2:$C$169,0)))^2+(INDEX('Station centroid'!$F$2:$F$51,MATCH(Q$1,'Station centroid'!$B$2:$B$51,0))-INDEX('Zone centroid'!$E$2:$E$169,MATCH($A84,'Zone centroid'!$C$2:$C$169,0)))^2)</f>
        <v>76364.625427382969</v>
      </c>
      <c r="R84">
        <f>SQRT((INDEX('Station centroid'!$E$2:$E$51,MATCH(R$1,'Station centroid'!$B$2:$B$51,0))-INDEX('Zone centroid'!$D$2:$D$169,MATCH($A84,'Zone centroid'!$C$2:$C$169,0)))^2+(INDEX('Station centroid'!$F$2:$F$51,MATCH(R$1,'Station centroid'!$B$2:$B$51,0))-INDEX('Zone centroid'!$E$2:$E$169,MATCH($A84,'Zone centroid'!$C$2:$C$169,0)))^2)</f>
        <v>74649.065044889183</v>
      </c>
      <c r="S84">
        <f>SQRT((INDEX('Station centroid'!$E$2:$E$51,MATCH(S$1,'Station centroid'!$B$2:$B$51,0))-INDEX('Zone centroid'!$D$2:$D$169,MATCH($A84,'Zone centroid'!$C$2:$C$169,0)))^2+(INDEX('Station centroid'!$F$2:$F$51,MATCH(S$1,'Station centroid'!$B$2:$B$51,0))-INDEX('Zone centroid'!$E$2:$E$169,MATCH($A84,'Zone centroid'!$C$2:$C$169,0)))^2)</f>
        <v>71052.106714058857</v>
      </c>
      <c r="T84">
        <f>SQRT((INDEX('Station centroid'!$E$2:$E$51,MATCH(T$1,'Station centroid'!$B$2:$B$51,0))-INDEX('Zone centroid'!$D$2:$D$169,MATCH($A84,'Zone centroid'!$C$2:$C$169,0)))^2+(INDEX('Station centroid'!$F$2:$F$51,MATCH(T$1,'Station centroid'!$B$2:$B$51,0))-INDEX('Zone centroid'!$E$2:$E$169,MATCH($A84,'Zone centroid'!$C$2:$C$169,0)))^2)</f>
        <v>65719.933255562544</v>
      </c>
      <c r="U84">
        <f>SQRT((INDEX('Station centroid'!$E$2:$E$51,MATCH(U$1,'Station centroid'!$B$2:$B$51,0))-INDEX('Zone centroid'!$D$2:$D$169,MATCH($A84,'Zone centroid'!$C$2:$C$169,0)))^2+(INDEX('Station centroid'!$F$2:$F$51,MATCH(U$1,'Station centroid'!$B$2:$B$51,0))-INDEX('Zone centroid'!$E$2:$E$169,MATCH($A84,'Zone centroid'!$C$2:$C$169,0)))^2)</f>
        <v>66268.92728788052</v>
      </c>
      <c r="V84">
        <f>SQRT((INDEX('Station centroid'!$E$2:$E$51,MATCH(V$1,'Station centroid'!$B$2:$B$51,0))-INDEX('Zone centroid'!$D$2:$D$169,MATCH($A84,'Zone centroid'!$C$2:$C$169,0)))^2+(INDEX('Station centroid'!$F$2:$F$51,MATCH(V$1,'Station centroid'!$B$2:$B$51,0))-INDEX('Zone centroid'!$E$2:$E$169,MATCH($A84,'Zone centroid'!$C$2:$C$169,0)))^2)</f>
        <v>65160.209297402544</v>
      </c>
      <c r="W84">
        <f>SQRT((INDEX('Station centroid'!$E$2:$E$51,MATCH(W$1,'Station centroid'!$B$2:$B$51,0))-INDEX('Zone centroid'!$D$2:$D$169,MATCH($A84,'Zone centroid'!$C$2:$C$169,0)))^2+(INDEX('Station centroid'!$F$2:$F$51,MATCH(W$1,'Station centroid'!$B$2:$B$51,0))-INDEX('Zone centroid'!$E$2:$E$169,MATCH($A84,'Zone centroid'!$C$2:$C$169,0)))^2)</f>
        <v>73063.405219576292</v>
      </c>
      <c r="X84">
        <f>SQRT((INDEX('Station centroid'!$E$2:$E$51,MATCH(X$1,'Station centroid'!$B$2:$B$51,0))-INDEX('Zone centroid'!$D$2:$D$169,MATCH($A84,'Zone centroid'!$C$2:$C$169,0)))^2+(INDEX('Station centroid'!$F$2:$F$51,MATCH(X$1,'Station centroid'!$B$2:$B$51,0))-INDEX('Zone centroid'!$E$2:$E$169,MATCH($A84,'Zone centroid'!$C$2:$C$169,0)))^2)</f>
        <v>62725.517403545549</v>
      </c>
      <c r="Y84">
        <f>SQRT((INDEX('Station centroid'!$E$2:$E$51,MATCH(Y$1,'Station centroid'!$B$2:$B$51,0))-INDEX('Zone centroid'!$D$2:$D$169,MATCH($A84,'Zone centroid'!$C$2:$C$169,0)))^2+(INDEX('Station centroid'!$F$2:$F$51,MATCH(Y$1,'Station centroid'!$B$2:$B$51,0))-INDEX('Zone centroid'!$E$2:$E$169,MATCH($A84,'Zone centroid'!$C$2:$C$169,0)))^2)</f>
        <v>61032.056817790486</v>
      </c>
      <c r="Z84">
        <f>SQRT((INDEX('Station centroid'!$E$2:$E$51,MATCH(Z$1,'Station centroid'!$B$2:$B$51,0))-INDEX('Zone centroid'!$D$2:$D$169,MATCH($A84,'Zone centroid'!$C$2:$C$169,0)))^2+(INDEX('Station centroid'!$F$2:$F$51,MATCH(Z$1,'Station centroid'!$B$2:$B$51,0))-INDEX('Zone centroid'!$E$2:$E$169,MATCH($A84,'Zone centroid'!$C$2:$C$169,0)))^2)</f>
        <v>25349.139223060389</v>
      </c>
      <c r="AA84">
        <f>SQRT((INDEX('Station centroid'!$E$2:$E$51,MATCH(AA$1,'Station centroid'!$B$2:$B$51,0))-INDEX('Zone centroid'!$D$2:$D$169,MATCH($A84,'Zone centroid'!$C$2:$C$169,0)))^2+(INDEX('Station centroid'!$F$2:$F$51,MATCH(AA$1,'Station centroid'!$B$2:$B$51,0))-INDEX('Zone centroid'!$E$2:$E$169,MATCH($A84,'Zone centroid'!$C$2:$C$169,0)))^2)</f>
        <v>55052.029865348282</v>
      </c>
      <c r="AB84">
        <f>SQRT((INDEX('Station centroid'!$E$2:$E$51,MATCH(AB$1,'Station centroid'!$B$2:$B$51,0))-INDEX('Zone centroid'!$D$2:$D$169,MATCH($A84,'Zone centroid'!$C$2:$C$169,0)))^2+(INDEX('Station centroid'!$F$2:$F$51,MATCH(AB$1,'Station centroid'!$B$2:$B$51,0))-INDEX('Zone centroid'!$E$2:$E$169,MATCH($A84,'Zone centroid'!$C$2:$C$169,0)))^2)</f>
        <v>644152.87408192165</v>
      </c>
      <c r="AC84">
        <f>SQRT((INDEX('Station centroid'!$E$2:$E$51,MATCH(AC$1,'Station centroid'!$B$2:$B$51,0))-INDEX('Zone centroid'!$D$2:$D$169,MATCH($A84,'Zone centroid'!$C$2:$C$169,0)))^2+(INDEX('Station centroid'!$F$2:$F$51,MATCH(AC$1,'Station centroid'!$B$2:$B$51,0))-INDEX('Zone centroid'!$E$2:$E$169,MATCH($A84,'Zone centroid'!$C$2:$C$169,0)))^2)</f>
        <v>47647.066834221805</v>
      </c>
      <c r="AD84">
        <f>SQRT((INDEX('Station centroid'!$E$2:$E$51,MATCH(AD$1,'Station centroid'!$B$2:$B$51,0))-INDEX('Zone centroid'!$D$2:$D$169,MATCH($A84,'Zone centroid'!$C$2:$C$169,0)))^2+(INDEX('Station centroid'!$F$2:$F$51,MATCH(AD$1,'Station centroid'!$B$2:$B$51,0))-INDEX('Zone centroid'!$E$2:$E$169,MATCH($A84,'Zone centroid'!$C$2:$C$169,0)))^2)</f>
        <v>127356.96947565334</v>
      </c>
      <c r="AE84">
        <f>SQRT((INDEX('Station centroid'!$E$2:$E$51,MATCH(AE$1,'Station centroid'!$B$2:$B$51,0))-INDEX('Zone centroid'!$D$2:$D$169,MATCH($A84,'Zone centroid'!$C$2:$C$169,0)))^2+(INDEX('Station centroid'!$F$2:$F$51,MATCH(AE$1,'Station centroid'!$B$2:$B$51,0))-INDEX('Zone centroid'!$E$2:$E$169,MATCH($A84,'Zone centroid'!$C$2:$C$169,0)))^2)</f>
        <v>83578.544859284331</v>
      </c>
      <c r="AF84">
        <f>SQRT((INDEX('Station centroid'!$E$2:$E$51,MATCH(AF$1,'Station centroid'!$B$2:$B$51,0))-INDEX('Zone centroid'!$D$2:$D$169,MATCH($A84,'Zone centroid'!$C$2:$C$169,0)))^2+(INDEX('Station centroid'!$F$2:$F$51,MATCH(AF$1,'Station centroid'!$B$2:$B$51,0))-INDEX('Zone centroid'!$E$2:$E$169,MATCH($A84,'Zone centroid'!$C$2:$C$169,0)))^2)</f>
        <v>81228.44941478876</v>
      </c>
      <c r="AG84">
        <f>SQRT((INDEX('Station centroid'!$E$2:$E$51,MATCH(AG$1,'Station centroid'!$B$2:$B$51,0))-INDEX('Zone centroid'!$D$2:$D$169,MATCH($A84,'Zone centroid'!$C$2:$C$169,0)))^2+(INDEX('Station centroid'!$F$2:$F$51,MATCH(AG$1,'Station centroid'!$B$2:$B$51,0))-INDEX('Zone centroid'!$E$2:$E$169,MATCH($A84,'Zone centroid'!$C$2:$C$169,0)))^2)</f>
        <v>64998.444433876255</v>
      </c>
      <c r="AH84">
        <f>SQRT((INDEX('Station centroid'!$E$2:$E$51,MATCH(AH$1,'Station centroid'!$B$2:$B$51,0))-INDEX('Zone centroid'!$D$2:$D$169,MATCH($A84,'Zone centroid'!$C$2:$C$169,0)))^2+(INDEX('Station centroid'!$F$2:$F$51,MATCH(AH$1,'Station centroid'!$B$2:$B$51,0))-INDEX('Zone centroid'!$E$2:$E$169,MATCH($A84,'Zone centroid'!$C$2:$C$169,0)))^2)</f>
        <v>101941.75116019933</v>
      </c>
      <c r="AI84">
        <f>SQRT((INDEX('Station centroid'!$E$2:$E$51,MATCH(AI$1,'Station centroid'!$B$2:$B$51,0))-INDEX('Zone centroid'!$D$2:$D$169,MATCH($A84,'Zone centroid'!$C$2:$C$169,0)))^2+(INDEX('Station centroid'!$F$2:$F$51,MATCH(AI$1,'Station centroid'!$B$2:$B$51,0))-INDEX('Zone centroid'!$E$2:$E$169,MATCH($A84,'Zone centroid'!$C$2:$C$169,0)))^2)</f>
        <v>66508.220562893533</v>
      </c>
      <c r="AJ84">
        <f>SQRT((INDEX('Station centroid'!$E$2:$E$51,MATCH(AJ$1,'Station centroid'!$B$2:$B$51,0))-INDEX('Zone centroid'!$D$2:$D$169,MATCH($A84,'Zone centroid'!$C$2:$C$169,0)))^2+(INDEX('Station centroid'!$F$2:$F$51,MATCH(AJ$1,'Station centroid'!$B$2:$B$51,0))-INDEX('Zone centroid'!$E$2:$E$169,MATCH($A84,'Zone centroid'!$C$2:$C$169,0)))^2)</f>
        <v>65738.491994782613</v>
      </c>
      <c r="AK84">
        <f>SQRT((INDEX('Station centroid'!$E$2:$E$51,MATCH(AK$1,'Station centroid'!$B$2:$B$51,0))-INDEX('Zone centroid'!$D$2:$D$169,MATCH($A84,'Zone centroid'!$C$2:$C$169,0)))^2+(INDEX('Station centroid'!$F$2:$F$51,MATCH(AK$1,'Station centroid'!$B$2:$B$51,0))-INDEX('Zone centroid'!$E$2:$E$169,MATCH($A84,'Zone centroid'!$C$2:$C$169,0)))^2)</f>
        <v>64316.454506953327</v>
      </c>
      <c r="AL84">
        <f>SQRT((INDEX('Station centroid'!$E$2:$E$51,MATCH(AL$1,'Station centroid'!$B$2:$B$51,0))-INDEX('Zone centroid'!$D$2:$D$169,MATCH($A84,'Zone centroid'!$C$2:$C$169,0)))^2+(INDEX('Station centroid'!$F$2:$F$51,MATCH(AL$1,'Station centroid'!$B$2:$B$51,0))-INDEX('Zone centroid'!$E$2:$E$169,MATCH($A84,'Zone centroid'!$C$2:$C$169,0)))^2)</f>
        <v>25868.375612442273</v>
      </c>
      <c r="AM84">
        <f>SQRT((INDEX('Station centroid'!$E$2:$E$51,MATCH(AM$1,'Station centroid'!$B$2:$B$51,0))-INDEX('Zone centroid'!$D$2:$D$169,MATCH($A84,'Zone centroid'!$C$2:$C$169,0)))^2+(INDEX('Station centroid'!$F$2:$F$51,MATCH(AM$1,'Station centroid'!$B$2:$B$51,0))-INDEX('Zone centroid'!$E$2:$E$169,MATCH($A84,'Zone centroid'!$C$2:$C$169,0)))^2)</f>
        <v>80871.681865781109</v>
      </c>
      <c r="AN84">
        <f>SQRT((INDEX('Station centroid'!$E$2:$E$51,MATCH(AN$1,'Station centroid'!$B$2:$B$51,0))-INDEX('Zone centroid'!$D$2:$D$169,MATCH($A84,'Zone centroid'!$C$2:$C$169,0)))^2+(INDEX('Station centroid'!$F$2:$F$51,MATCH(AN$1,'Station centroid'!$B$2:$B$51,0))-INDEX('Zone centroid'!$E$2:$E$169,MATCH($A84,'Zone centroid'!$C$2:$C$169,0)))^2)</f>
        <v>41116.325260883874</v>
      </c>
      <c r="AO84">
        <f>SQRT((INDEX('Station centroid'!$E$2:$E$51,MATCH(AO$1,'Station centroid'!$B$2:$B$51,0))-INDEX('Zone centroid'!$D$2:$D$169,MATCH($A84,'Zone centroid'!$C$2:$C$169,0)))^2+(INDEX('Station centroid'!$F$2:$F$51,MATCH(AO$1,'Station centroid'!$B$2:$B$51,0))-INDEX('Zone centroid'!$E$2:$E$169,MATCH($A84,'Zone centroid'!$C$2:$C$169,0)))^2)</f>
        <v>38699.020136910476</v>
      </c>
      <c r="AP84">
        <f>SQRT((INDEX('Station centroid'!$E$2:$E$51,MATCH(AP$1,'Station centroid'!$B$2:$B$51,0))-INDEX('Zone centroid'!$D$2:$D$169,MATCH($A84,'Zone centroid'!$C$2:$C$169,0)))^2+(INDEX('Station centroid'!$F$2:$F$51,MATCH(AP$1,'Station centroid'!$B$2:$B$51,0))-INDEX('Zone centroid'!$E$2:$E$169,MATCH($A84,'Zone centroid'!$C$2:$C$169,0)))^2)</f>
        <v>45629.525614041813</v>
      </c>
      <c r="AQ84">
        <f>SQRT((INDEX('Station centroid'!$E$2:$E$51,MATCH(AQ$1,'Station centroid'!$B$2:$B$51,0))-INDEX('Zone centroid'!$D$2:$D$169,MATCH($A84,'Zone centroid'!$C$2:$C$169,0)))^2+(INDEX('Station centroid'!$F$2:$F$51,MATCH(AQ$1,'Station centroid'!$B$2:$B$51,0))-INDEX('Zone centroid'!$E$2:$E$169,MATCH($A84,'Zone centroid'!$C$2:$C$169,0)))^2)</f>
        <v>46482.774335060931</v>
      </c>
      <c r="AR84">
        <f>SQRT((INDEX('Station centroid'!$E$2:$E$51,MATCH(AR$1,'Station centroid'!$B$2:$B$51,0))-INDEX('Zone centroid'!$D$2:$D$169,MATCH($A84,'Zone centroid'!$C$2:$C$169,0)))^2+(INDEX('Station centroid'!$F$2:$F$51,MATCH(AR$1,'Station centroid'!$B$2:$B$51,0))-INDEX('Zone centroid'!$E$2:$E$169,MATCH($A84,'Zone centroid'!$C$2:$C$169,0)))^2)</f>
        <v>24810.902128741702</v>
      </c>
      <c r="AS84">
        <f>SQRT((INDEX('Station centroid'!$E$2:$E$51,MATCH(AS$1,'Station centroid'!$B$2:$B$51,0))-INDEX('Zone centroid'!$D$2:$D$169,MATCH($A84,'Zone centroid'!$C$2:$C$169,0)))^2+(INDEX('Station centroid'!$F$2:$F$51,MATCH(AS$1,'Station centroid'!$B$2:$B$51,0))-INDEX('Zone centroid'!$E$2:$E$169,MATCH($A84,'Zone centroid'!$C$2:$C$169,0)))^2)</f>
        <v>113950.83013984103</v>
      </c>
      <c r="AT84">
        <f>SQRT((INDEX('Station centroid'!$E$2:$E$51,MATCH(AT$1,'Station centroid'!$B$2:$B$51,0))-INDEX('Zone centroid'!$D$2:$D$169,MATCH($A84,'Zone centroid'!$C$2:$C$169,0)))^2+(INDEX('Station centroid'!$F$2:$F$51,MATCH(AT$1,'Station centroid'!$B$2:$B$51,0))-INDEX('Zone centroid'!$E$2:$E$169,MATCH($A84,'Zone centroid'!$C$2:$C$169,0)))^2)</f>
        <v>95164.96773730393</v>
      </c>
      <c r="AU84">
        <f>SQRT((INDEX('Station centroid'!$E$2:$E$51,MATCH(AU$1,'Station centroid'!$B$2:$B$51,0))-INDEX('Zone centroid'!$D$2:$D$169,MATCH($A84,'Zone centroid'!$C$2:$C$169,0)))^2+(INDEX('Station centroid'!$F$2:$F$51,MATCH(AU$1,'Station centroid'!$B$2:$B$51,0))-INDEX('Zone centroid'!$E$2:$E$169,MATCH($A84,'Zone centroid'!$C$2:$C$169,0)))^2)</f>
        <v>11552.900168117951</v>
      </c>
      <c r="AV84">
        <f>SQRT((INDEX('Station centroid'!$E$2:$E$51,MATCH(AV$1,'Station centroid'!$B$2:$B$51,0))-INDEX('Zone centroid'!$D$2:$D$169,MATCH($A84,'Zone centroid'!$C$2:$C$169,0)))^2+(INDEX('Station centroid'!$F$2:$F$51,MATCH(AV$1,'Station centroid'!$B$2:$B$51,0))-INDEX('Zone centroid'!$E$2:$E$169,MATCH($A84,'Zone centroid'!$C$2:$C$169,0)))^2)</f>
        <v>4574.4022597493249</v>
      </c>
      <c r="AW84">
        <f>SQRT((INDEX('Station centroid'!$E$2:$E$51,MATCH(AW$1,'Station centroid'!$B$2:$B$51,0))-INDEX('Zone centroid'!$D$2:$D$169,MATCH($A84,'Zone centroid'!$C$2:$C$169,0)))^2+(INDEX('Station centroid'!$F$2:$F$51,MATCH(AW$1,'Station centroid'!$B$2:$B$51,0))-INDEX('Zone centroid'!$E$2:$E$169,MATCH($A84,'Zone centroid'!$C$2:$C$169,0)))^2)</f>
        <v>7461.5646088203093</v>
      </c>
      <c r="AX84">
        <f>SQRT((INDEX('Station centroid'!$E$2:$E$51,MATCH(AX$1,'Station centroid'!$B$2:$B$51,0))-INDEX('Zone centroid'!$D$2:$D$169,MATCH($A84,'Zone centroid'!$C$2:$C$169,0)))^2+(INDEX('Station centroid'!$F$2:$F$51,MATCH(AX$1,'Station centroid'!$B$2:$B$51,0))-INDEX('Zone centroid'!$E$2:$E$169,MATCH($A84,'Zone centroid'!$C$2:$C$169,0)))^2)</f>
        <v>22787.415016743373</v>
      </c>
      <c r="AY84">
        <f>SQRT((INDEX('Station centroid'!$E$2:$E$51,MATCH(AY$1,'Station centroid'!$B$2:$B$51,0))-INDEX('Zone centroid'!$D$2:$D$169,MATCH($A84,'Zone centroid'!$C$2:$C$169,0)))^2+(INDEX('Station centroid'!$F$2:$F$51,MATCH(AY$1,'Station centroid'!$B$2:$B$51,0))-INDEX('Zone centroid'!$E$2:$E$169,MATCH($A84,'Zone centroid'!$C$2:$C$169,0)))^2)</f>
        <v>644152.87408192165</v>
      </c>
    </row>
    <row r="85" spans="1:51" x14ac:dyDescent="0.3">
      <c r="A85">
        <v>5026</v>
      </c>
      <c r="B85">
        <f>SQRT((INDEX('Station centroid'!$E$2:$E$51,MATCH(B$1,'Station centroid'!$B$2:$B$51,0))-INDEX('Zone centroid'!$D$2:$D$169,MATCH($A85,'Zone centroid'!$C$2:$C$169,0)))^2+(INDEX('Station centroid'!$F$2:$F$51,MATCH(B$1,'Station centroid'!$B$2:$B$51,0))-INDEX('Zone centroid'!$E$2:$E$169,MATCH($A85,'Zone centroid'!$C$2:$C$169,0)))^2)</f>
        <v>58244.350651307759</v>
      </c>
      <c r="C85">
        <f>SQRT((INDEX('Station centroid'!$E$2:$E$51,MATCH(C$1,'Station centroid'!$B$2:$B$51,0))-INDEX('Zone centroid'!$D$2:$D$169,MATCH($A85,'Zone centroid'!$C$2:$C$169,0)))^2+(INDEX('Station centroid'!$F$2:$F$51,MATCH(C$1,'Station centroid'!$B$2:$B$51,0))-INDEX('Zone centroid'!$E$2:$E$169,MATCH($A85,'Zone centroid'!$C$2:$C$169,0)))^2)</f>
        <v>87618.212294905883</v>
      </c>
      <c r="D85">
        <f>SQRT((INDEX('Station centroid'!$E$2:$E$51,MATCH(D$1,'Station centroid'!$B$2:$B$51,0))-INDEX('Zone centroid'!$D$2:$D$169,MATCH($A85,'Zone centroid'!$C$2:$C$169,0)))^2+(INDEX('Station centroid'!$F$2:$F$51,MATCH(D$1,'Station centroid'!$B$2:$B$51,0))-INDEX('Zone centroid'!$E$2:$E$169,MATCH($A85,'Zone centroid'!$C$2:$C$169,0)))^2)</f>
        <v>138323.72458823721</v>
      </c>
      <c r="E85">
        <f>SQRT((INDEX('Station centroid'!$E$2:$E$51,MATCH(E$1,'Station centroid'!$B$2:$B$51,0))-INDEX('Zone centroid'!$D$2:$D$169,MATCH($A85,'Zone centroid'!$C$2:$C$169,0)))^2+(INDEX('Station centroid'!$F$2:$F$51,MATCH(E$1,'Station centroid'!$B$2:$B$51,0))-INDEX('Zone centroid'!$E$2:$E$169,MATCH($A85,'Zone centroid'!$C$2:$C$169,0)))^2)</f>
        <v>67207.333645513718</v>
      </c>
      <c r="F85">
        <f>SQRT((INDEX('Station centroid'!$E$2:$E$51,MATCH(F$1,'Station centroid'!$B$2:$B$51,0))-INDEX('Zone centroid'!$D$2:$D$169,MATCH($A85,'Zone centroid'!$C$2:$C$169,0)))^2+(INDEX('Station centroid'!$F$2:$F$51,MATCH(F$1,'Station centroid'!$B$2:$B$51,0))-INDEX('Zone centroid'!$E$2:$E$169,MATCH($A85,'Zone centroid'!$C$2:$C$169,0)))^2)</f>
        <v>59101.788549278303</v>
      </c>
      <c r="G85">
        <f>SQRT((INDEX('Station centroid'!$E$2:$E$51,MATCH(G$1,'Station centroid'!$B$2:$B$51,0))-INDEX('Zone centroid'!$D$2:$D$169,MATCH($A85,'Zone centroid'!$C$2:$C$169,0)))^2+(INDEX('Station centroid'!$F$2:$F$51,MATCH(G$1,'Station centroid'!$B$2:$B$51,0))-INDEX('Zone centroid'!$E$2:$E$169,MATCH($A85,'Zone centroid'!$C$2:$C$169,0)))^2)</f>
        <v>648448.17246870243</v>
      </c>
      <c r="H85">
        <f>SQRT((INDEX('Station centroid'!$E$2:$E$51,MATCH(H$1,'Station centroid'!$B$2:$B$51,0))-INDEX('Zone centroid'!$D$2:$D$169,MATCH($A85,'Zone centroid'!$C$2:$C$169,0)))^2+(INDEX('Station centroid'!$F$2:$F$51,MATCH(H$1,'Station centroid'!$B$2:$B$51,0))-INDEX('Zone centroid'!$E$2:$E$169,MATCH($A85,'Zone centroid'!$C$2:$C$169,0)))^2)</f>
        <v>38552.363482479275</v>
      </c>
      <c r="I85">
        <f>SQRT((INDEX('Station centroid'!$E$2:$E$51,MATCH(I$1,'Station centroid'!$B$2:$B$51,0))-INDEX('Zone centroid'!$D$2:$D$169,MATCH($A85,'Zone centroid'!$C$2:$C$169,0)))^2+(INDEX('Station centroid'!$F$2:$F$51,MATCH(I$1,'Station centroid'!$B$2:$B$51,0))-INDEX('Zone centroid'!$E$2:$E$169,MATCH($A85,'Zone centroid'!$C$2:$C$169,0)))^2)</f>
        <v>38411.860297227184</v>
      </c>
      <c r="J85">
        <f>SQRT((INDEX('Station centroid'!$E$2:$E$51,MATCH(J$1,'Station centroid'!$B$2:$B$51,0))-INDEX('Zone centroid'!$D$2:$D$169,MATCH($A85,'Zone centroid'!$C$2:$C$169,0)))^2+(INDEX('Station centroid'!$F$2:$F$51,MATCH(J$1,'Station centroid'!$B$2:$B$51,0))-INDEX('Zone centroid'!$E$2:$E$169,MATCH($A85,'Zone centroid'!$C$2:$C$169,0)))^2)</f>
        <v>648448.17246870243</v>
      </c>
      <c r="K85">
        <f>SQRT((INDEX('Station centroid'!$E$2:$E$51,MATCH(K$1,'Station centroid'!$B$2:$B$51,0))-INDEX('Zone centroid'!$D$2:$D$169,MATCH($A85,'Zone centroid'!$C$2:$C$169,0)))^2+(INDEX('Station centroid'!$F$2:$F$51,MATCH(K$1,'Station centroid'!$B$2:$B$51,0))-INDEX('Zone centroid'!$E$2:$E$169,MATCH($A85,'Zone centroid'!$C$2:$C$169,0)))^2)</f>
        <v>86170.807689632915</v>
      </c>
      <c r="L85">
        <f>SQRT((INDEX('Station centroid'!$E$2:$E$51,MATCH(L$1,'Station centroid'!$B$2:$B$51,0))-INDEX('Zone centroid'!$D$2:$D$169,MATCH($A85,'Zone centroid'!$C$2:$C$169,0)))^2+(INDEX('Station centroid'!$F$2:$F$51,MATCH(L$1,'Station centroid'!$B$2:$B$51,0))-INDEX('Zone centroid'!$E$2:$E$169,MATCH($A85,'Zone centroid'!$C$2:$C$169,0)))^2)</f>
        <v>44288.065500606346</v>
      </c>
      <c r="M85">
        <f>SQRT((INDEX('Station centroid'!$E$2:$E$51,MATCH(M$1,'Station centroid'!$B$2:$B$51,0))-INDEX('Zone centroid'!$D$2:$D$169,MATCH($A85,'Zone centroid'!$C$2:$C$169,0)))^2+(INDEX('Station centroid'!$F$2:$F$51,MATCH(M$1,'Station centroid'!$B$2:$B$51,0))-INDEX('Zone centroid'!$E$2:$E$169,MATCH($A85,'Zone centroid'!$C$2:$C$169,0)))^2)</f>
        <v>47712.713165044413</v>
      </c>
      <c r="N85">
        <f>SQRT((INDEX('Station centroid'!$E$2:$E$51,MATCH(N$1,'Station centroid'!$B$2:$B$51,0))-INDEX('Zone centroid'!$D$2:$D$169,MATCH($A85,'Zone centroid'!$C$2:$C$169,0)))^2+(INDEX('Station centroid'!$F$2:$F$51,MATCH(N$1,'Station centroid'!$B$2:$B$51,0))-INDEX('Zone centroid'!$E$2:$E$169,MATCH($A85,'Zone centroid'!$C$2:$C$169,0)))^2)</f>
        <v>65743.579920110846</v>
      </c>
      <c r="O85">
        <f>SQRT((INDEX('Station centroid'!$E$2:$E$51,MATCH(O$1,'Station centroid'!$B$2:$B$51,0))-INDEX('Zone centroid'!$D$2:$D$169,MATCH($A85,'Zone centroid'!$C$2:$C$169,0)))^2+(INDEX('Station centroid'!$F$2:$F$51,MATCH(O$1,'Station centroid'!$B$2:$B$51,0))-INDEX('Zone centroid'!$E$2:$E$169,MATCH($A85,'Zone centroid'!$C$2:$C$169,0)))^2)</f>
        <v>89224.219513610762</v>
      </c>
      <c r="P85">
        <f>SQRT((INDEX('Station centroid'!$E$2:$E$51,MATCH(P$1,'Station centroid'!$B$2:$B$51,0))-INDEX('Zone centroid'!$D$2:$D$169,MATCH($A85,'Zone centroid'!$C$2:$C$169,0)))^2+(INDEX('Station centroid'!$F$2:$F$51,MATCH(P$1,'Station centroid'!$B$2:$B$51,0))-INDEX('Zone centroid'!$E$2:$E$169,MATCH($A85,'Zone centroid'!$C$2:$C$169,0)))^2)</f>
        <v>91548.30298440381</v>
      </c>
      <c r="Q85">
        <f>SQRT((INDEX('Station centroid'!$E$2:$E$51,MATCH(Q$1,'Station centroid'!$B$2:$B$51,0))-INDEX('Zone centroid'!$D$2:$D$169,MATCH($A85,'Zone centroid'!$C$2:$C$169,0)))^2+(INDEX('Station centroid'!$F$2:$F$51,MATCH(Q$1,'Station centroid'!$B$2:$B$51,0))-INDEX('Zone centroid'!$E$2:$E$169,MATCH($A85,'Zone centroid'!$C$2:$C$169,0)))^2)</f>
        <v>76416.484601193908</v>
      </c>
      <c r="R85">
        <f>SQRT((INDEX('Station centroid'!$E$2:$E$51,MATCH(R$1,'Station centroid'!$B$2:$B$51,0))-INDEX('Zone centroid'!$D$2:$D$169,MATCH($A85,'Zone centroid'!$C$2:$C$169,0)))^2+(INDEX('Station centroid'!$F$2:$F$51,MATCH(R$1,'Station centroid'!$B$2:$B$51,0))-INDEX('Zone centroid'!$E$2:$E$169,MATCH($A85,'Zone centroid'!$C$2:$C$169,0)))^2)</f>
        <v>73967.936132192423</v>
      </c>
      <c r="S85">
        <f>SQRT((INDEX('Station centroid'!$E$2:$E$51,MATCH(S$1,'Station centroid'!$B$2:$B$51,0))-INDEX('Zone centroid'!$D$2:$D$169,MATCH($A85,'Zone centroid'!$C$2:$C$169,0)))^2+(INDEX('Station centroid'!$F$2:$F$51,MATCH(S$1,'Station centroid'!$B$2:$B$51,0))-INDEX('Zone centroid'!$E$2:$E$169,MATCH($A85,'Zone centroid'!$C$2:$C$169,0)))^2)</f>
        <v>70544.617691685082</v>
      </c>
      <c r="T85">
        <f>SQRT((INDEX('Station centroid'!$E$2:$E$51,MATCH(T$1,'Station centroid'!$B$2:$B$51,0))-INDEX('Zone centroid'!$D$2:$D$169,MATCH($A85,'Zone centroid'!$C$2:$C$169,0)))^2+(INDEX('Station centroid'!$F$2:$F$51,MATCH(T$1,'Station centroid'!$B$2:$B$51,0))-INDEX('Zone centroid'!$E$2:$E$169,MATCH($A85,'Zone centroid'!$C$2:$C$169,0)))^2)</f>
        <v>64131.481608610884</v>
      </c>
      <c r="U85">
        <f>SQRT((INDEX('Station centroid'!$E$2:$E$51,MATCH(U$1,'Station centroid'!$B$2:$B$51,0))-INDEX('Zone centroid'!$D$2:$D$169,MATCH($A85,'Zone centroid'!$C$2:$C$169,0)))^2+(INDEX('Station centroid'!$F$2:$F$51,MATCH(U$1,'Station centroid'!$B$2:$B$51,0))-INDEX('Zone centroid'!$E$2:$E$169,MATCH($A85,'Zone centroid'!$C$2:$C$169,0)))^2)</f>
        <v>63462.068468388228</v>
      </c>
      <c r="V85">
        <f>SQRT((INDEX('Station centroid'!$E$2:$E$51,MATCH(V$1,'Station centroid'!$B$2:$B$51,0))-INDEX('Zone centroid'!$D$2:$D$169,MATCH($A85,'Zone centroid'!$C$2:$C$169,0)))^2+(INDEX('Station centroid'!$F$2:$F$51,MATCH(V$1,'Station centroid'!$B$2:$B$51,0))-INDEX('Zone centroid'!$E$2:$E$169,MATCH($A85,'Zone centroid'!$C$2:$C$169,0)))^2)</f>
        <v>60967.030447786325</v>
      </c>
      <c r="W85">
        <f>SQRT((INDEX('Station centroid'!$E$2:$E$51,MATCH(W$1,'Station centroid'!$B$2:$B$51,0))-INDEX('Zone centroid'!$D$2:$D$169,MATCH($A85,'Zone centroid'!$C$2:$C$169,0)))^2+(INDEX('Station centroid'!$F$2:$F$51,MATCH(W$1,'Station centroid'!$B$2:$B$51,0))-INDEX('Zone centroid'!$E$2:$E$169,MATCH($A85,'Zone centroid'!$C$2:$C$169,0)))^2)</f>
        <v>73016.099545511242</v>
      </c>
      <c r="X85">
        <f>SQRT((INDEX('Station centroid'!$E$2:$E$51,MATCH(X$1,'Station centroid'!$B$2:$B$51,0))-INDEX('Zone centroid'!$D$2:$D$169,MATCH($A85,'Zone centroid'!$C$2:$C$169,0)))^2+(INDEX('Station centroid'!$F$2:$F$51,MATCH(X$1,'Station centroid'!$B$2:$B$51,0))-INDEX('Zone centroid'!$E$2:$E$169,MATCH($A85,'Zone centroid'!$C$2:$C$169,0)))^2)</f>
        <v>58349.652009266472</v>
      </c>
      <c r="Y85">
        <f>SQRT((INDEX('Station centroid'!$E$2:$E$51,MATCH(Y$1,'Station centroid'!$B$2:$B$51,0))-INDEX('Zone centroid'!$D$2:$D$169,MATCH($A85,'Zone centroid'!$C$2:$C$169,0)))^2+(INDEX('Station centroid'!$F$2:$F$51,MATCH(Y$1,'Station centroid'!$B$2:$B$51,0))-INDEX('Zone centroid'!$E$2:$E$169,MATCH($A85,'Zone centroid'!$C$2:$C$169,0)))^2)</f>
        <v>56495.276005786596</v>
      </c>
      <c r="Z85">
        <f>SQRT((INDEX('Station centroid'!$E$2:$E$51,MATCH(Z$1,'Station centroid'!$B$2:$B$51,0))-INDEX('Zone centroid'!$D$2:$D$169,MATCH($A85,'Zone centroid'!$C$2:$C$169,0)))^2+(INDEX('Station centroid'!$F$2:$F$51,MATCH(Z$1,'Station centroid'!$B$2:$B$51,0))-INDEX('Zone centroid'!$E$2:$E$169,MATCH($A85,'Zone centroid'!$C$2:$C$169,0)))^2)</f>
        <v>31357.718932506847</v>
      </c>
      <c r="AA85">
        <f>SQRT((INDEX('Station centroid'!$E$2:$E$51,MATCH(AA$1,'Station centroid'!$B$2:$B$51,0))-INDEX('Zone centroid'!$D$2:$D$169,MATCH($A85,'Zone centroid'!$C$2:$C$169,0)))^2+(INDEX('Station centroid'!$F$2:$F$51,MATCH(AA$1,'Station centroid'!$B$2:$B$51,0))-INDEX('Zone centroid'!$E$2:$E$169,MATCH($A85,'Zone centroid'!$C$2:$C$169,0)))^2)</f>
        <v>62156.764615085936</v>
      </c>
      <c r="AB85">
        <f>SQRT((INDEX('Station centroid'!$E$2:$E$51,MATCH(AB$1,'Station centroid'!$B$2:$B$51,0))-INDEX('Zone centroid'!$D$2:$D$169,MATCH($A85,'Zone centroid'!$C$2:$C$169,0)))^2+(INDEX('Station centroid'!$F$2:$F$51,MATCH(AB$1,'Station centroid'!$B$2:$B$51,0))-INDEX('Zone centroid'!$E$2:$E$169,MATCH($A85,'Zone centroid'!$C$2:$C$169,0)))^2)</f>
        <v>648448.17246870243</v>
      </c>
      <c r="AC85">
        <f>SQRT((INDEX('Station centroid'!$E$2:$E$51,MATCH(AC$1,'Station centroid'!$B$2:$B$51,0))-INDEX('Zone centroid'!$D$2:$D$169,MATCH($A85,'Zone centroid'!$C$2:$C$169,0)))^2+(INDEX('Station centroid'!$F$2:$F$51,MATCH(AC$1,'Station centroid'!$B$2:$B$51,0))-INDEX('Zone centroid'!$E$2:$E$169,MATCH($A85,'Zone centroid'!$C$2:$C$169,0)))^2)</f>
        <v>50537.458548534065</v>
      </c>
      <c r="AD85">
        <f>SQRT((INDEX('Station centroid'!$E$2:$E$51,MATCH(AD$1,'Station centroid'!$B$2:$B$51,0))-INDEX('Zone centroid'!$D$2:$D$169,MATCH($A85,'Zone centroid'!$C$2:$C$169,0)))^2+(INDEX('Station centroid'!$F$2:$F$51,MATCH(AD$1,'Station centroid'!$B$2:$B$51,0))-INDEX('Zone centroid'!$E$2:$E$169,MATCH($A85,'Zone centroid'!$C$2:$C$169,0)))^2)</f>
        <v>134601.13218142893</v>
      </c>
      <c r="AE85">
        <f>SQRT((INDEX('Station centroid'!$E$2:$E$51,MATCH(AE$1,'Station centroid'!$B$2:$B$51,0))-INDEX('Zone centroid'!$D$2:$D$169,MATCH($A85,'Zone centroid'!$C$2:$C$169,0)))^2+(INDEX('Station centroid'!$F$2:$F$51,MATCH(AE$1,'Station centroid'!$B$2:$B$51,0))-INDEX('Zone centroid'!$E$2:$E$169,MATCH($A85,'Zone centroid'!$C$2:$C$169,0)))^2)</f>
        <v>84044.782450521016</v>
      </c>
      <c r="AF85">
        <f>SQRT((INDEX('Station centroid'!$E$2:$E$51,MATCH(AF$1,'Station centroid'!$B$2:$B$51,0))-INDEX('Zone centroid'!$D$2:$D$169,MATCH($A85,'Zone centroid'!$C$2:$C$169,0)))^2+(INDEX('Station centroid'!$F$2:$F$51,MATCH(AF$1,'Station centroid'!$B$2:$B$51,0))-INDEX('Zone centroid'!$E$2:$E$169,MATCH($A85,'Zone centroid'!$C$2:$C$169,0)))^2)</f>
        <v>81554.243199669858</v>
      </c>
      <c r="AG85">
        <f>SQRT((INDEX('Station centroid'!$E$2:$E$51,MATCH(AG$1,'Station centroid'!$B$2:$B$51,0))-INDEX('Zone centroid'!$D$2:$D$169,MATCH($A85,'Zone centroid'!$C$2:$C$169,0)))^2+(INDEX('Station centroid'!$F$2:$F$51,MATCH(AG$1,'Station centroid'!$B$2:$B$51,0))-INDEX('Zone centroid'!$E$2:$E$169,MATCH($A85,'Zone centroid'!$C$2:$C$169,0)))^2)</f>
        <v>60943.287443357527</v>
      </c>
      <c r="AH85">
        <f>SQRT((INDEX('Station centroid'!$E$2:$E$51,MATCH(AH$1,'Station centroid'!$B$2:$B$51,0))-INDEX('Zone centroid'!$D$2:$D$169,MATCH($A85,'Zone centroid'!$C$2:$C$169,0)))^2+(INDEX('Station centroid'!$F$2:$F$51,MATCH(AH$1,'Station centroid'!$B$2:$B$51,0))-INDEX('Zone centroid'!$E$2:$E$169,MATCH($A85,'Zone centroid'!$C$2:$C$169,0)))^2)</f>
        <v>109100.70190648639</v>
      </c>
      <c r="AI85">
        <f>SQRT((INDEX('Station centroid'!$E$2:$E$51,MATCH(AI$1,'Station centroid'!$B$2:$B$51,0))-INDEX('Zone centroid'!$D$2:$D$169,MATCH($A85,'Zone centroid'!$C$2:$C$169,0)))^2+(INDEX('Station centroid'!$F$2:$F$51,MATCH(AI$1,'Station centroid'!$B$2:$B$51,0))-INDEX('Zone centroid'!$E$2:$E$169,MATCH($A85,'Zone centroid'!$C$2:$C$169,0)))^2)</f>
        <v>64177.171037234839</v>
      </c>
      <c r="AJ85">
        <f>SQRT((INDEX('Station centroid'!$E$2:$E$51,MATCH(AJ$1,'Station centroid'!$B$2:$B$51,0))-INDEX('Zone centroid'!$D$2:$D$169,MATCH($A85,'Zone centroid'!$C$2:$C$169,0)))^2+(INDEX('Station centroid'!$F$2:$F$51,MATCH(AJ$1,'Station centroid'!$B$2:$B$51,0))-INDEX('Zone centroid'!$E$2:$E$169,MATCH($A85,'Zone centroid'!$C$2:$C$169,0)))^2)</f>
        <v>62326.159171315034</v>
      </c>
      <c r="AK85">
        <f>SQRT((INDEX('Station centroid'!$E$2:$E$51,MATCH(AK$1,'Station centroid'!$B$2:$B$51,0))-INDEX('Zone centroid'!$D$2:$D$169,MATCH($A85,'Zone centroid'!$C$2:$C$169,0)))^2+(INDEX('Station centroid'!$F$2:$F$51,MATCH(AK$1,'Station centroid'!$B$2:$B$51,0))-INDEX('Zone centroid'!$E$2:$E$169,MATCH($A85,'Zone centroid'!$C$2:$C$169,0)))^2)</f>
        <v>63216.419584353214</v>
      </c>
      <c r="AL85">
        <f>SQRT((INDEX('Station centroid'!$E$2:$E$51,MATCH(AL$1,'Station centroid'!$B$2:$B$51,0))-INDEX('Zone centroid'!$D$2:$D$169,MATCH($A85,'Zone centroid'!$C$2:$C$169,0)))^2+(INDEX('Station centroid'!$F$2:$F$51,MATCH(AL$1,'Station centroid'!$B$2:$B$51,0))-INDEX('Zone centroid'!$E$2:$E$169,MATCH($A85,'Zone centroid'!$C$2:$C$169,0)))^2)</f>
        <v>30402.708107443297</v>
      </c>
      <c r="AM85">
        <f>SQRT((INDEX('Station centroid'!$E$2:$E$51,MATCH(AM$1,'Station centroid'!$B$2:$B$51,0))-INDEX('Zone centroid'!$D$2:$D$169,MATCH($A85,'Zone centroid'!$C$2:$C$169,0)))^2+(INDEX('Station centroid'!$F$2:$F$51,MATCH(AM$1,'Station centroid'!$B$2:$B$51,0))-INDEX('Zone centroid'!$E$2:$E$169,MATCH($A85,'Zone centroid'!$C$2:$C$169,0)))^2)</f>
        <v>80587.931211690186</v>
      </c>
      <c r="AN85">
        <f>SQRT((INDEX('Station centroid'!$E$2:$E$51,MATCH(AN$1,'Station centroid'!$B$2:$B$51,0))-INDEX('Zone centroid'!$D$2:$D$169,MATCH($A85,'Zone centroid'!$C$2:$C$169,0)))^2+(INDEX('Station centroid'!$F$2:$F$51,MATCH(AN$1,'Station centroid'!$B$2:$B$51,0))-INDEX('Zone centroid'!$E$2:$E$169,MATCH($A85,'Zone centroid'!$C$2:$C$169,0)))^2)</f>
        <v>44129.294404044093</v>
      </c>
      <c r="AO85">
        <f>SQRT((INDEX('Station centroid'!$E$2:$E$51,MATCH(AO$1,'Station centroid'!$B$2:$B$51,0))-INDEX('Zone centroid'!$D$2:$D$169,MATCH($A85,'Zone centroid'!$C$2:$C$169,0)))^2+(INDEX('Station centroid'!$F$2:$F$51,MATCH(AO$1,'Station centroid'!$B$2:$B$51,0))-INDEX('Zone centroid'!$E$2:$E$169,MATCH($A85,'Zone centroid'!$C$2:$C$169,0)))^2)</f>
        <v>42328.96624106243</v>
      </c>
      <c r="AP85">
        <f>SQRT((INDEX('Station centroid'!$E$2:$E$51,MATCH(AP$1,'Station centroid'!$B$2:$B$51,0))-INDEX('Zone centroid'!$D$2:$D$169,MATCH($A85,'Zone centroid'!$C$2:$C$169,0)))^2+(INDEX('Station centroid'!$F$2:$F$51,MATCH(AP$1,'Station centroid'!$B$2:$B$51,0))-INDEX('Zone centroid'!$E$2:$E$169,MATCH($A85,'Zone centroid'!$C$2:$C$169,0)))^2)</f>
        <v>47081.898622108456</v>
      </c>
      <c r="AQ85">
        <f>SQRT((INDEX('Station centroid'!$E$2:$E$51,MATCH(AQ$1,'Station centroid'!$B$2:$B$51,0))-INDEX('Zone centroid'!$D$2:$D$169,MATCH($A85,'Zone centroid'!$C$2:$C$169,0)))^2+(INDEX('Station centroid'!$F$2:$F$51,MATCH(AQ$1,'Station centroid'!$B$2:$B$51,0))-INDEX('Zone centroid'!$E$2:$E$169,MATCH($A85,'Zone centroid'!$C$2:$C$169,0)))^2)</f>
        <v>53617.50283073802</v>
      </c>
      <c r="AR85">
        <f>SQRT((INDEX('Station centroid'!$E$2:$E$51,MATCH(AR$1,'Station centroid'!$B$2:$B$51,0))-INDEX('Zone centroid'!$D$2:$D$169,MATCH($A85,'Zone centroid'!$C$2:$C$169,0)))^2+(INDEX('Station centroid'!$F$2:$F$51,MATCH(AR$1,'Station centroid'!$B$2:$B$51,0))-INDEX('Zone centroid'!$E$2:$E$169,MATCH($A85,'Zone centroid'!$C$2:$C$169,0)))^2)</f>
        <v>32059.844693354324</v>
      </c>
      <c r="AS85">
        <f>SQRT((INDEX('Station centroid'!$E$2:$E$51,MATCH(AS$1,'Station centroid'!$B$2:$B$51,0))-INDEX('Zone centroid'!$D$2:$D$169,MATCH($A85,'Zone centroid'!$C$2:$C$169,0)))^2+(INDEX('Station centroid'!$F$2:$F$51,MATCH(AS$1,'Station centroid'!$B$2:$B$51,0))-INDEX('Zone centroid'!$E$2:$E$169,MATCH($A85,'Zone centroid'!$C$2:$C$169,0)))^2)</f>
        <v>121189.22557149584</v>
      </c>
      <c r="AT85">
        <f>SQRT((INDEX('Station centroid'!$E$2:$E$51,MATCH(AT$1,'Station centroid'!$B$2:$B$51,0))-INDEX('Zone centroid'!$D$2:$D$169,MATCH($A85,'Zone centroid'!$C$2:$C$169,0)))^2+(INDEX('Station centroid'!$F$2:$F$51,MATCH(AT$1,'Station centroid'!$B$2:$B$51,0))-INDEX('Zone centroid'!$E$2:$E$169,MATCH($A85,'Zone centroid'!$C$2:$C$169,0)))^2)</f>
        <v>102121.00767296657</v>
      </c>
      <c r="AU85">
        <f>SQRT((INDEX('Station centroid'!$E$2:$E$51,MATCH(AU$1,'Station centroid'!$B$2:$B$51,0))-INDEX('Zone centroid'!$D$2:$D$169,MATCH($A85,'Zone centroid'!$C$2:$C$169,0)))^2+(INDEX('Station centroid'!$F$2:$F$51,MATCH(AU$1,'Station centroid'!$B$2:$B$51,0))-INDEX('Zone centroid'!$E$2:$E$169,MATCH($A85,'Zone centroid'!$C$2:$C$169,0)))^2)</f>
        <v>5537.2635438905954</v>
      </c>
      <c r="AV85">
        <f>SQRT((INDEX('Station centroid'!$E$2:$E$51,MATCH(AV$1,'Station centroid'!$B$2:$B$51,0))-INDEX('Zone centroid'!$D$2:$D$169,MATCH($A85,'Zone centroid'!$C$2:$C$169,0)))^2+(INDEX('Station centroid'!$F$2:$F$51,MATCH(AV$1,'Station centroid'!$B$2:$B$51,0))-INDEX('Zone centroid'!$E$2:$E$169,MATCH($A85,'Zone centroid'!$C$2:$C$169,0)))^2)</f>
        <v>7062.9446602673843</v>
      </c>
      <c r="AW85">
        <f>SQRT((INDEX('Station centroid'!$E$2:$E$51,MATCH(AW$1,'Station centroid'!$B$2:$B$51,0))-INDEX('Zone centroid'!$D$2:$D$169,MATCH($A85,'Zone centroid'!$C$2:$C$169,0)))^2+(INDEX('Station centroid'!$F$2:$F$51,MATCH(AW$1,'Station centroid'!$B$2:$B$51,0))-INDEX('Zone centroid'!$E$2:$E$169,MATCH($A85,'Zone centroid'!$C$2:$C$169,0)))^2)</f>
        <v>14068.622538528762</v>
      </c>
      <c r="AX85">
        <f>SQRT((INDEX('Station centroid'!$E$2:$E$51,MATCH(AX$1,'Station centroid'!$B$2:$B$51,0))-INDEX('Zone centroid'!$D$2:$D$169,MATCH($A85,'Zone centroid'!$C$2:$C$169,0)))^2+(INDEX('Station centroid'!$F$2:$F$51,MATCH(AX$1,'Station centroid'!$B$2:$B$51,0))-INDEX('Zone centroid'!$E$2:$E$169,MATCH($A85,'Zone centroid'!$C$2:$C$169,0)))^2)</f>
        <v>29920.780850193427</v>
      </c>
      <c r="AY85">
        <f>SQRT((INDEX('Station centroid'!$E$2:$E$51,MATCH(AY$1,'Station centroid'!$B$2:$B$51,0))-INDEX('Zone centroid'!$D$2:$D$169,MATCH($A85,'Zone centroid'!$C$2:$C$169,0)))^2+(INDEX('Station centroid'!$F$2:$F$51,MATCH(AY$1,'Station centroid'!$B$2:$B$51,0))-INDEX('Zone centroid'!$E$2:$E$169,MATCH($A85,'Zone centroid'!$C$2:$C$169,0)))^2)</f>
        <v>648448.17246870243</v>
      </c>
    </row>
    <row r="86" spans="1:51" x14ac:dyDescent="0.3">
      <c r="A86">
        <v>5027</v>
      </c>
      <c r="B86">
        <f>SQRT((INDEX('Station centroid'!$E$2:$E$51,MATCH(B$1,'Station centroid'!$B$2:$B$51,0))-INDEX('Zone centroid'!$D$2:$D$169,MATCH($A86,'Zone centroid'!$C$2:$C$169,0)))^2+(INDEX('Station centroid'!$F$2:$F$51,MATCH(B$1,'Station centroid'!$B$2:$B$51,0))-INDEX('Zone centroid'!$E$2:$E$169,MATCH($A86,'Zone centroid'!$C$2:$C$169,0)))^2)</f>
        <v>56590.466157229122</v>
      </c>
      <c r="C86">
        <f>SQRT((INDEX('Station centroid'!$E$2:$E$51,MATCH(C$1,'Station centroid'!$B$2:$B$51,0))-INDEX('Zone centroid'!$D$2:$D$169,MATCH($A86,'Zone centroid'!$C$2:$C$169,0)))^2+(INDEX('Station centroid'!$F$2:$F$51,MATCH(C$1,'Station centroid'!$B$2:$B$51,0))-INDEX('Zone centroid'!$E$2:$E$169,MATCH($A86,'Zone centroid'!$C$2:$C$169,0)))^2)</f>
        <v>89017.379100236358</v>
      </c>
      <c r="D86">
        <f>SQRT((INDEX('Station centroid'!$E$2:$E$51,MATCH(D$1,'Station centroid'!$B$2:$B$51,0))-INDEX('Zone centroid'!$D$2:$D$169,MATCH($A86,'Zone centroid'!$C$2:$C$169,0)))^2+(INDEX('Station centroid'!$F$2:$F$51,MATCH(D$1,'Station centroid'!$B$2:$B$51,0))-INDEX('Zone centroid'!$E$2:$E$169,MATCH($A86,'Zone centroid'!$C$2:$C$169,0)))^2)</f>
        <v>141869.45721952451</v>
      </c>
      <c r="E86">
        <f>SQRT((INDEX('Station centroid'!$E$2:$E$51,MATCH(E$1,'Station centroid'!$B$2:$B$51,0))-INDEX('Zone centroid'!$D$2:$D$169,MATCH($A86,'Zone centroid'!$C$2:$C$169,0)))^2+(INDEX('Station centroid'!$F$2:$F$51,MATCH(E$1,'Station centroid'!$B$2:$B$51,0))-INDEX('Zone centroid'!$E$2:$E$169,MATCH($A86,'Zone centroid'!$C$2:$C$169,0)))^2)</f>
        <v>65497.620014466178</v>
      </c>
      <c r="F86">
        <f>SQRT((INDEX('Station centroid'!$E$2:$E$51,MATCH(F$1,'Station centroid'!$B$2:$B$51,0))-INDEX('Zone centroid'!$D$2:$D$169,MATCH($A86,'Zone centroid'!$C$2:$C$169,0)))^2+(INDEX('Station centroid'!$F$2:$F$51,MATCH(F$1,'Station centroid'!$B$2:$B$51,0))-INDEX('Zone centroid'!$E$2:$E$169,MATCH($A86,'Zone centroid'!$C$2:$C$169,0)))^2)</f>
        <v>59415.677987914976</v>
      </c>
      <c r="G86">
        <f>SQRT((INDEX('Station centroid'!$E$2:$E$51,MATCH(G$1,'Station centroid'!$B$2:$B$51,0))-INDEX('Zone centroid'!$D$2:$D$169,MATCH($A86,'Zone centroid'!$C$2:$C$169,0)))^2+(INDEX('Station centroid'!$F$2:$F$51,MATCH(G$1,'Station centroid'!$B$2:$B$51,0))-INDEX('Zone centroid'!$E$2:$E$169,MATCH($A86,'Zone centroid'!$C$2:$C$169,0)))^2)</f>
        <v>651875.24438423035</v>
      </c>
      <c r="H86">
        <f>SQRT((INDEX('Station centroid'!$E$2:$E$51,MATCH(H$1,'Station centroid'!$B$2:$B$51,0))-INDEX('Zone centroid'!$D$2:$D$169,MATCH($A86,'Zone centroid'!$C$2:$C$169,0)))^2+(INDEX('Station centroid'!$F$2:$F$51,MATCH(H$1,'Station centroid'!$B$2:$B$51,0))-INDEX('Zone centroid'!$E$2:$E$169,MATCH($A86,'Zone centroid'!$C$2:$C$169,0)))^2)</f>
        <v>42196.178324644548</v>
      </c>
      <c r="I86">
        <f>SQRT((INDEX('Station centroid'!$E$2:$E$51,MATCH(I$1,'Station centroid'!$B$2:$B$51,0))-INDEX('Zone centroid'!$D$2:$D$169,MATCH($A86,'Zone centroid'!$C$2:$C$169,0)))^2+(INDEX('Station centroid'!$F$2:$F$51,MATCH(I$1,'Station centroid'!$B$2:$B$51,0))-INDEX('Zone centroid'!$E$2:$E$169,MATCH($A86,'Zone centroid'!$C$2:$C$169,0)))^2)</f>
        <v>40015.846113679741</v>
      </c>
      <c r="J86">
        <f>SQRT((INDEX('Station centroid'!$E$2:$E$51,MATCH(J$1,'Station centroid'!$B$2:$B$51,0))-INDEX('Zone centroid'!$D$2:$D$169,MATCH($A86,'Zone centroid'!$C$2:$C$169,0)))^2+(INDEX('Station centroid'!$F$2:$F$51,MATCH(J$1,'Station centroid'!$B$2:$B$51,0))-INDEX('Zone centroid'!$E$2:$E$169,MATCH($A86,'Zone centroid'!$C$2:$C$169,0)))^2)</f>
        <v>651875.24438423035</v>
      </c>
      <c r="K86">
        <f>SQRT((INDEX('Station centroid'!$E$2:$E$51,MATCH(K$1,'Station centroid'!$B$2:$B$51,0))-INDEX('Zone centroid'!$D$2:$D$169,MATCH($A86,'Zone centroid'!$C$2:$C$169,0)))^2+(INDEX('Station centroid'!$F$2:$F$51,MATCH(K$1,'Station centroid'!$B$2:$B$51,0))-INDEX('Zone centroid'!$E$2:$E$169,MATCH($A86,'Zone centroid'!$C$2:$C$169,0)))^2)</f>
        <v>84345.437087513506</v>
      </c>
      <c r="L86">
        <f>SQRT((INDEX('Station centroid'!$E$2:$E$51,MATCH(L$1,'Station centroid'!$B$2:$B$51,0))-INDEX('Zone centroid'!$D$2:$D$169,MATCH($A86,'Zone centroid'!$C$2:$C$169,0)))^2+(INDEX('Station centroid'!$F$2:$F$51,MATCH(L$1,'Station centroid'!$B$2:$B$51,0))-INDEX('Zone centroid'!$E$2:$E$169,MATCH($A86,'Zone centroid'!$C$2:$C$169,0)))^2)</f>
        <v>44010.424318631587</v>
      </c>
      <c r="M86">
        <f>SQRT((INDEX('Station centroid'!$E$2:$E$51,MATCH(M$1,'Station centroid'!$B$2:$B$51,0))-INDEX('Zone centroid'!$D$2:$D$169,MATCH($A86,'Zone centroid'!$C$2:$C$169,0)))^2+(INDEX('Station centroid'!$F$2:$F$51,MATCH(M$1,'Station centroid'!$B$2:$B$51,0))-INDEX('Zone centroid'!$E$2:$E$169,MATCH($A86,'Zone centroid'!$C$2:$C$169,0)))^2)</f>
        <v>46765.346985452823</v>
      </c>
      <c r="N86">
        <f>SQRT((INDEX('Station centroid'!$E$2:$E$51,MATCH(N$1,'Station centroid'!$B$2:$B$51,0))-INDEX('Zone centroid'!$D$2:$D$169,MATCH($A86,'Zone centroid'!$C$2:$C$169,0)))^2+(INDEX('Station centroid'!$F$2:$F$51,MATCH(N$1,'Station centroid'!$B$2:$B$51,0))-INDEX('Zone centroid'!$E$2:$E$169,MATCH($A86,'Zone centroid'!$C$2:$C$169,0)))^2)</f>
        <v>64025.18375414476</v>
      </c>
      <c r="O86">
        <f>SQRT((INDEX('Station centroid'!$E$2:$E$51,MATCH(O$1,'Station centroid'!$B$2:$B$51,0))-INDEX('Zone centroid'!$D$2:$D$169,MATCH($A86,'Zone centroid'!$C$2:$C$169,0)))^2+(INDEX('Station centroid'!$F$2:$F$51,MATCH(O$1,'Station centroid'!$B$2:$B$51,0))-INDEX('Zone centroid'!$E$2:$E$169,MATCH($A86,'Zone centroid'!$C$2:$C$169,0)))^2)</f>
        <v>87981.873305545159</v>
      </c>
      <c r="P86">
        <f>SQRT((INDEX('Station centroid'!$E$2:$E$51,MATCH(P$1,'Station centroid'!$B$2:$B$51,0))-INDEX('Zone centroid'!$D$2:$D$169,MATCH($A86,'Zone centroid'!$C$2:$C$169,0)))^2+(INDEX('Station centroid'!$F$2:$F$51,MATCH(P$1,'Station centroid'!$B$2:$B$51,0))-INDEX('Zone centroid'!$E$2:$E$169,MATCH($A86,'Zone centroid'!$C$2:$C$169,0)))^2)</f>
        <v>90290.299316284247</v>
      </c>
      <c r="Q86">
        <f>SQRT((INDEX('Station centroid'!$E$2:$E$51,MATCH(Q$1,'Station centroid'!$B$2:$B$51,0))-INDEX('Zone centroid'!$D$2:$D$169,MATCH($A86,'Zone centroid'!$C$2:$C$169,0)))^2+(INDEX('Station centroid'!$F$2:$F$51,MATCH(Q$1,'Station centroid'!$B$2:$B$51,0))-INDEX('Zone centroid'!$E$2:$E$169,MATCH($A86,'Zone centroid'!$C$2:$C$169,0)))^2)</f>
        <v>74907.713157488019</v>
      </c>
      <c r="R86">
        <f>SQRT((INDEX('Station centroid'!$E$2:$E$51,MATCH(R$1,'Station centroid'!$B$2:$B$51,0))-INDEX('Zone centroid'!$D$2:$D$169,MATCH($A86,'Zone centroid'!$C$2:$C$169,0)))^2+(INDEX('Station centroid'!$F$2:$F$51,MATCH(R$1,'Station centroid'!$B$2:$B$51,0))-INDEX('Zone centroid'!$E$2:$E$169,MATCH($A86,'Zone centroid'!$C$2:$C$169,0)))^2)</f>
        <v>72118.173180524318</v>
      </c>
      <c r="S86">
        <f>SQRT((INDEX('Station centroid'!$E$2:$E$51,MATCH(S$1,'Station centroid'!$B$2:$B$51,0))-INDEX('Zone centroid'!$D$2:$D$169,MATCH($A86,'Zone centroid'!$C$2:$C$169,0)))^2+(INDEX('Station centroid'!$F$2:$F$51,MATCH(S$1,'Station centroid'!$B$2:$B$51,0))-INDEX('Zone centroid'!$E$2:$E$169,MATCH($A86,'Zone centroid'!$C$2:$C$169,0)))^2)</f>
        <v>68788.257727507589</v>
      </c>
      <c r="T86">
        <f>SQRT((INDEX('Station centroid'!$E$2:$E$51,MATCH(T$1,'Station centroid'!$B$2:$B$51,0))-INDEX('Zone centroid'!$D$2:$D$169,MATCH($A86,'Zone centroid'!$C$2:$C$169,0)))^2+(INDEX('Station centroid'!$F$2:$F$51,MATCH(T$1,'Station centroid'!$B$2:$B$51,0))-INDEX('Zone centroid'!$E$2:$E$169,MATCH($A86,'Zone centroid'!$C$2:$C$169,0)))^2)</f>
        <v>61901.662361164388</v>
      </c>
      <c r="U86">
        <f>SQRT((INDEX('Station centroid'!$E$2:$E$51,MATCH(U$1,'Station centroid'!$B$2:$B$51,0))-INDEX('Zone centroid'!$D$2:$D$169,MATCH($A86,'Zone centroid'!$C$2:$C$169,0)))^2+(INDEX('Station centroid'!$F$2:$F$51,MATCH(U$1,'Station centroid'!$B$2:$B$51,0))-INDEX('Zone centroid'!$E$2:$E$169,MATCH($A86,'Zone centroid'!$C$2:$C$169,0)))^2)</f>
        <v>60711.617375971749</v>
      </c>
      <c r="V86">
        <f>SQRT((INDEX('Station centroid'!$E$2:$E$51,MATCH(V$1,'Station centroid'!$B$2:$B$51,0))-INDEX('Zone centroid'!$D$2:$D$169,MATCH($A86,'Zone centroid'!$C$2:$C$169,0)))^2+(INDEX('Station centroid'!$F$2:$F$51,MATCH(V$1,'Station centroid'!$B$2:$B$51,0))-INDEX('Zone centroid'!$E$2:$E$169,MATCH($A86,'Zone centroid'!$C$2:$C$169,0)))^2)</f>
        <v>57695.732897340895</v>
      </c>
      <c r="W86">
        <f>SQRT((INDEX('Station centroid'!$E$2:$E$51,MATCH(W$1,'Station centroid'!$B$2:$B$51,0))-INDEX('Zone centroid'!$D$2:$D$169,MATCH($A86,'Zone centroid'!$C$2:$C$169,0)))^2+(INDEX('Station centroid'!$F$2:$F$51,MATCH(W$1,'Station centroid'!$B$2:$B$51,0))-INDEX('Zone centroid'!$E$2:$E$169,MATCH($A86,'Zone centroid'!$C$2:$C$169,0)))^2)</f>
        <v>71470.874656464133</v>
      </c>
      <c r="X86">
        <f>SQRT((INDEX('Station centroid'!$E$2:$E$51,MATCH(X$1,'Station centroid'!$B$2:$B$51,0))-INDEX('Zone centroid'!$D$2:$D$169,MATCH($A86,'Zone centroid'!$C$2:$C$169,0)))^2+(INDEX('Station centroid'!$F$2:$F$51,MATCH(X$1,'Station centroid'!$B$2:$B$51,0))-INDEX('Zone centroid'!$E$2:$E$169,MATCH($A86,'Zone centroid'!$C$2:$C$169,0)))^2)</f>
        <v>55021.270887198662</v>
      </c>
      <c r="Y86">
        <f>SQRT((INDEX('Station centroid'!$E$2:$E$51,MATCH(Y$1,'Station centroid'!$B$2:$B$51,0))-INDEX('Zone centroid'!$D$2:$D$169,MATCH($A86,'Zone centroid'!$C$2:$C$169,0)))^2+(INDEX('Station centroid'!$F$2:$F$51,MATCH(Y$1,'Station centroid'!$B$2:$B$51,0))-INDEX('Zone centroid'!$E$2:$E$169,MATCH($A86,'Zone centroid'!$C$2:$C$169,0)))^2)</f>
        <v>53117.073717308696</v>
      </c>
      <c r="Z86">
        <f>SQRT((INDEX('Station centroid'!$E$2:$E$51,MATCH(Z$1,'Station centroid'!$B$2:$B$51,0))-INDEX('Zone centroid'!$D$2:$D$169,MATCH($A86,'Zone centroid'!$C$2:$C$169,0)))^2+(INDEX('Station centroid'!$F$2:$F$51,MATCH(Z$1,'Station centroid'!$B$2:$B$51,0))-INDEX('Zone centroid'!$E$2:$E$169,MATCH($A86,'Zone centroid'!$C$2:$C$169,0)))^2)</f>
        <v>33519.208050162793</v>
      </c>
      <c r="AA86">
        <f>SQRT((INDEX('Station centroid'!$E$2:$E$51,MATCH(AA$1,'Station centroid'!$B$2:$B$51,0))-INDEX('Zone centroid'!$D$2:$D$169,MATCH($A86,'Zone centroid'!$C$2:$C$169,0)))^2+(INDEX('Station centroid'!$F$2:$F$51,MATCH(AA$1,'Station centroid'!$B$2:$B$51,0))-INDEX('Zone centroid'!$E$2:$E$169,MATCH($A86,'Zone centroid'!$C$2:$C$169,0)))^2)</f>
        <v>65811.026618152668</v>
      </c>
      <c r="AB86">
        <f>SQRT((INDEX('Station centroid'!$E$2:$E$51,MATCH(AB$1,'Station centroid'!$B$2:$B$51,0))-INDEX('Zone centroid'!$D$2:$D$169,MATCH($A86,'Zone centroid'!$C$2:$C$169,0)))^2+(INDEX('Station centroid'!$F$2:$F$51,MATCH(AB$1,'Station centroid'!$B$2:$B$51,0))-INDEX('Zone centroid'!$E$2:$E$169,MATCH($A86,'Zone centroid'!$C$2:$C$169,0)))^2)</f>
        <v>651875.24438423035</v>
      </c>
      <c r="AC86">
        <f>SQRT((INDEX('Station centroid'!$E$2:$E$51,MATCH(AC$1,'Station centroid'!$B$2:$B$51,0))-INDEX('Zone centroid'!$D$2:$D$169,MATCH($A86,'Zone centroid'!$C$2:$C$169,0)))^2+(INDEX('Station centroid'!$F$2:$F$51,MATCH(AC$1,'Station centroid'!$B$2:$B$51,0))-INDEX('Zone centroid'!$E$2:$E$169,MATCH($A86,'Zone centroid'!$C$2:$C$169,0)))^2)</f>
        <v>53698.662947831384</v>
      </c>
      <c r="AD86">
        <f>SQRT((INDEX('Station centroid'!$E$2:$E$51,MATCH(AD$1,'Station centroid'!$B$2:$B$51,0))-INDEX('Zone centroid'!$D$2:$D$169,MATCH($A86,'Zone centroid'!$C$2:$C$169,0)))^2+(INDEX('Station centroid'!$F$2:$F$51,MATCH(AD$1,'Station centroid'!$B$2:$B$51,0))-INDEX('Zone centroid'!$E$2:$E$169,MATCH($A86,'Zone centroid'!$C$2:$C$169,0)))^2)</f>
        <v>138099.05325751693</v>
      </c>
      <c r="AE86">
        <f>SQRT((INDEX('Station centroid'!$E$2:$E$51,MATCH(AE$1,'Station centroid'!$B$2:$B$51,0))-INDEX('Zone centroid'!$D$2:$D$169,MATCH($A86,'Zone centroid'!$C$2:$C$169,0)))^2+(INDEX('Station centroid'!$F$2:$F$51,MATCH(AE$1,'Station centroid'!$B$2:$B$51,0))-INDEX('Zone centroid'!$E$2:$E$169,MATCH($A86,'Zone centroid'!$C$2:$C$169,0)))^2)</f>
        <v>82715.878696507876</v>
      </c>
      <c r="AF86">
        <f>SQRT((INDEX('Station centroid'!$E$2:$E$51,MATCH(AF$1,'Station centroid'!$B$2:$B$51,0))-INDEX('Zone centroid'!$D$2:$D$169,MATCH($A86,'Zone centroid'!$C$2:$C$169,0)))^2+(INDEX('Station centroid'!$F$2:$F$51,MATCH(AF$1,'Station centroid'!$B$2:$B$51,0))-INDEX('Zone centroid'!$E$2:$E$169,MATCH($A86,'Zone centroid'!$C$2:$C$169,0)))^2)</f>
        <v>80163.271912334632</v>
      </c>
      <c r="AG86">
        <f>SQRT((INDEX('Station centroid'!$E$2:$E$51,MATCH(AG$1,'Station centroid'!$B$2:$B$51,0))-INDEX('Zone centroid'!$D$2:$D$169,MATCH($A86,'Zone centroid'!$C$2:$C$169,0)))^2+(INDEX('Station centroid'!$F$2:$F$51,MATCH(AG$1,'Station centroid'!$B$2:$B$51,0))-INDEX('Zone centroid'!$E$2:$E$169,MATCH($A86,'Zone centroid'!$C$2:$C$169,0)))^2)</f>
        <v>57720.429502938554</v>
      </c>
      <c r="AH86">
        <f>SQRT((INDEX('Station centroid'!$E$2:$E$51,MATCH(AH$1,'Station centroid'!$B$2:$B$51,0))-INDEX('Zone centroid'!$D$2:$D$169,MATCH($A86,'Zone centroid'!$C$2:$C$169,0)))^2+(INDEX('Station centroid'!$F$2:$F$51,MATCH(AH$1,'Station centroid'!$B$2:$B$51,0))-INDEX('Zone centroid'!$E$2:$E$169,MATCH($A86,'Zone centroid'!$C$2:$C$169,0)))^2)</f>
        <v>112141.38400273112</v>
      </c>
      <c r="AI86">
        <f>SQRT((INDEX('Station centroid'!$E$2:$E$51,MATCH(AI$1,'Station centroid'!$B$2:$B$51,0))-INDEX('Zone centroid'!$D$2:$D$169,MATCH($A86,'Zone centroid'!$C$2:$C$169,0)))^2+(INDEX('Station centroid'!$F$2:$F$51,MATCH(AI$1,'Station centroid'!$B$2:$B$51,0))-INDEX('Zone centroid'!$E$2:$E$169,MATCH($A86,'Zone centroid'!$C$2:$C$169,0)))^2)</f>
        <v>61622.947786052027</v>
      </c>
      <c r="AJ86">
        <f>SQRT((INDEX('Station centroid'!$E$2:$E$51,MATCH(AJ$1,'Station centroid'!$B$2:$B$51,0))-INDEX('Zone centroid'!$D$2:$D$169,MATCH($A86,'Zone centroid'!$C$2:$C$169,0)))^2+(INDEX('Station centroid'!$F$2:$F$51,MATCH(AJ$1,'Station centroid'!$B$2:$B$51,0))-INDEX('Zone centroid'!$E$2:$E$169,MATCH($A86,'Zone centroid'!$C$2:$C$169,0)))^2)</f>
        <v>59338.205720329097</v>
      </c>
      <c r="AK86">
        <f>SQRT((INDEX('Station centroid'!$E$2:$E$51,MATCH(AK$1,'Station centroid'!$B$2:$B$51,0))-INDEX('Zone centroid'!$D$2:$D$169,MATCH($A86,'Zone centroid'!$C$2:$C$169,0)))^2+(INDEX('Station centroid'!$F$2:$F$51,MATCH(AK$1,'Station centroid'!$B$2:$B$51,0))-INDEX('Zone centroid'!$E$2:$E$169,MATCH($A86,'Zone centroid'!$C$2:$C$169,0)))^2)</f>
        <v>61212.311689765455</v>
      </c>
      <c r="AL86">
        <f>SQRT((INDEX('Station centroid'!$E$2:$E$51,MATCH(AL$1,'Station centroid'!$B$2:$B$51,0))-INDEX('Zone centroid'!$D$2:$D$169,MATCH($A86,'Zone centroid'!$C$2:$C$169,0)))^2+(INDEX('Station centroid'!$F$2:$F$51,MATCH(AL$1,'Station centroid'!$B$2:$B$51,0))-INDEX('Zone centroid'!$E$2:$E$169,MATCH($A86,'Zone centroid'!$C$2:$C$169,0)))^2)</f>
        <v>34037.431080890907</v>
      </c>
      <c r="AM86">
        <f>SQRT((INDEX('Station centroid'!$E$2:$E$51,MATCH(AM$1,'Station centroid'!$B$2:$B$51,0))-INDEX('Zone centroid'!$D$2:$D$169,MATCH($A86,'Zone centroid'!$C$2:$C$169,0)))^2+(INDEX('Station centroid'!$F$2:$F$51,MATCH(AM$1,'Station centroid'!$B$2:$B$51,0))-INDEX('Zone centroid'!$E$2:$E$169,MATCH($A86,'Zone centroid'!$C$2:$C$169,0)))^2)</f>
        <v>78905.319531195782</v>
      </c>
      <c r="AN86">
        <f>SQRT((INDEX('Station centroid'!$E$2:$E$51,MATCH(AN$1,'Station centroid'!$B$2:$B$51,0))-INDEX('Zone centroid'!$D$2:$D$169,MATCH($A86,'Zone centroid'!$C$2:$C$169,0)))^2+(INDEX('Station centroid'!$F$2:$F$51,MATCH(AN$1,'Station centroid'!$B$2:$B$51,0))-INDEX('Zone centroid'!$E$2:$E$169,MATCH($A86,'Zone centroid'!$C$2:$C$169,0)))^2)</f>
        <v>44360.142172887558</v>
      </c>
      <c r="AO86">
        <f>SQRT((INDEX('Station centroid'!$E$2:$E$51,MATCH(AO$1,'Station centroid'!$B$2:$B$51,0))-INDEX('Zone centroid'!$D$2:$D$169,MATCH($A86,'Zone centroid'!$C$2:$C$169,0)))^2+(INDEX('Station centroid'!$F$2:$F$51,MATCH(AO$1,'Station centroid'!$B$2:$B$51,0))-INDEX('Zone centroid'!$E$2:$E$169,MATCH($A86,'Zone centroid'!$C$2:$C$169,0)))^2)</f>
        <v>42924.356161706164</v>
      </c>
      <c r="AP86">
        <f>SQRT((INDEX('Station centroid'!$E$2:$E$51,MATCH(AP$1,'Station centroid'!$B$2:$B$51,0))-INDEX('Zone centroid'!$D$2:$D$169,MATCH($A86,'Zone centroid'!$C$2:$C$169,0)))^2+(INDEX('Station centroid'!$F$2:$F$51,MATCH(AP$1,'Station centroid'!$B$2:$B$51,0))-INDEX('Zone centroid'!$E$2:$E$169,MATCH($A86,'Zone centroid'!$C$2:$C$169,0)))^2)</f>
        <v>46444.510505144724</v>
      </c>
      <c r="AQ86">
        <f>SQRT((INDEX('Station centroid'!$E$2:$E$51,MATCH(AQ$1,'Station centroid'!$B$2:$B$51,0))-INDEX('Zone centroid'!$D$2:$D$169,MATCH($A86,'Zone centroid'!$C$2:$C$169,0)))^2+(INDEX('Station centroid'!$F$2:$F$51,MATCH(AQ$1,'Station centroid'!$B$2:$B$51,0))-INDEX('Zone centroid'!$E$2:$E$169,MATCH($A86,'Zone centroid'!$C$2:$C$169,0)))^2)</f>
        <v>57250.962955256909</v>
      </c>
      <c r="AR86">
        <f>SQRT((INDEX('Station centroid'!$E$2:$E$51,MATCH(AR$1,'Station centroid'!$B$2:$B$51,0))-INDEX('Zone centroid'!$D$2:$D$169,MATCH($A86,'Zone centroid'!$C$2:$C$169,0)))^2+(INDEX('Station centroid'!$F$2:$F$51,MATCH(AR$1,'Station centroid'!$B$2:$B$51,0))-INDEX('Zone centroid'!$E$2:$E$169,MATCH($A86,'Zone centroid'!$C$2:$C$169,0)))^2)</f>
        <v>35355.70768973518</v>
      </c>
      <c r="AS86">
        <f>SQRT((INDEX('Station centroid'!$E$2:$E$51,MATCH(AS$1,'Station centroid'!$B$2:$B$51,0))-INDEX('Zone centroid'!$D$2:$D$169,MATCH($A86,'Zone centroid'!$C$2:$C$169,0)))^2+(INDEX('Station centroid'!$F$2:$F$51,MATCH(AS$1,'Station centroid'!$B$2:$B$51,0))-INDEX('Zone centroid'!$E$2:$E$169,MATCH($A86,'Zone centroid'!$C$2:$C$169,0)))^2)</f>
        <v>124398.16895034631</v>
      </c>
      <c r="AT86">
        <f>SQRT((INDEX('Station centroid'!$E$2:$E$51,MATCH(AT$1,'Station centroid'!$B$2:$B$51,0))-INDEX('Zone centroid'!$D$2:$D$169,MATCH($A86,'Zone centroid'!$C$2:$C$169,0)))^2+(INDEX('Station centroid'!$F$2:$F$51,MATCH(AT$1,'Station centroid'!$B$2:$B$51,0))-INDEX('Zone centroid'!$E$2:$E$169,MATCH($A86,'Zone centroid'!$C$2:$C$169,0)))^2)</f>
        <v>104883.70626499665</v>
      </c>
      <c r="AU86">
        <f>SQRT((INDEX('Station centroid'!$E$2:$E$51,MATCH(AU$1,'Station centroid'!$B$2:$B$51,0))-INDEX('Zone centroid'!$D$2:$D$169,MATCH($A86,'Zone centroid'!$C$2:$C$169,0)))^2+(INDEX('Station centroid'!$F$2:$F$51,MATCH(AU$1,'Station centroid'!$B$2:$B$51,0))-INDEX('Zone centroid'!$E$2:$E$169,MATCH($A86,'Zone centroid'!$C$2:$C$169,0)))^2)</f>
        <v>6115.5540137014423</v>
      </c>
      <c r="AV86">
        <f>SQRT((INDEX('Station centroid'!$E$2:$E$51,MATCH(AV$1,'Station centroid'!$B$2:$B$51,0))-INDEX('Zone centroid'!$D$2:$D$169,MATCH($A86,'Zone centroid'!$C$2:$C$169,0)))^2+(INDEX('Station centroid'!$F$2:$F$51,MATCH(AV$1,'Station centroid'!$B$2:$B$51,0))-INDEX('Zone centroid'!$E$2:$E$169,MATCH($A86,'Zone centroid'!$C$2:$C$169,0)))^2)</f>
        <v>10830.162406630814</v>
      </c>
      <c r="AW86">
        <f>SQRT((INDEX('Station centroid'!$E$2:$E$51,MATCH(AW$1,'Station centroid'!$B$2:$B$51,0))-INDEX('Zone centroid'!$D$2:$D$169,MATCH($A86,'Zone centroid'!$C$2:$C$169,0)))^2+(INDEX('Station centroid'!$F$2:$F$51,MATCH(AW$1,'Station centroid'!$B$2:$B$51,0))-INDEX('Zone centroid'!$E$2:$E$169,MATCH($A86,'Zone centroid'!$C$2:$C$169,0)))^2)</f>
        <v>17819.725213695059</v>
      </c>
      <c r="AX86">
        <f>SQRT((INDEX('Station centroid'!$E$2:$E$51,MATCH(AX$1,'Station centroid'!$B$2:$B$51,0))-INDEX('Zone centroid'!$D$2:$D$169,MATCH($A86,'Zone centroid'!$C$2:$C$169,0)))^2+(INDEX('Station centroid'!$F$2:$F$51,MATCH(AX$1,'Station centroid'!$B$2:$B$51,0))-INDEX('Zone centroid'!$E$2:$E$169,MATCH($A86,'Zone centroid'!$C$2:$C$169,0)))^2)</f>
        <v>33551.457598520246</v>
      </c>
      <c r="AY86">
        <f>SQRT((INDEX('Station centroid'!$E$2:$E$51,MATCH(AY$1,'Station centroid'!$B$2:$B$51,0))-INDEX('Zone centroid'!$D$2:$D$169,MATCH($A86,'Zone centroid'!$C$2:$C$169,0)))^2+(INDEX('Station centroid'!$F$2:$F$51,MATCH(AY$1,'Station centroid'!$B$2:$B$51,0))-INDEX('Zone centroid'!$E$2:$E$169,MATCH($A86,'Zone centroid'!$C$2:$C$169,0)))^2)</f>
        <v>651875.24438423035</v>
      </c>
    </row>
    <row r="87" spans="1:51" x14ac:dyDescent="0.3">
      <c r="A87">
        <v>5028</v>
      </c>
      <c r="B87">
        <f>SQRT((INDEX('Station centroid'!$E$2:$E$51,MATCH(B$1,'Station centroid'!$B$2:$B$51,0))-INDEX('Zone centroid'!$D$2:$D$169,MATCH($A87,'Zone centroid'!$C$2:$C$169,0)))^2+(INDEX('Station centroid'!$F$2:$F$51,MATCH(B$1,'Station centroid'!$B$2:$B$51,0))-INDEX('Zone centroid'!$E$2:$E$169,MATCH($A87,'Zone centroid'!$C$2:$C$169,0)))^2)</f>
        <v>78782.235988149594</v>
      </c>
      <c r="C87">
        <f>SQRT((INDEX('Station centroid'!$E$2:$E$51,MATCH(C$1,'Station centroid'!$B$2:$B$51,0))-INDEX('Zone centroid'!$D$2:$D$169,MATCH($A87,'Zone centroid'!$C$2:$C$169,0)))^2+(INDEX('Station centroid'!$F$2:$F$51,MATCH(C$1,'Station centroid'!$B$2:$B$51,0))-INDEX('Zone centroid'!$E$2:$E$169,MATCH($A87,'Zone centroid'!$C$2:$C$169,0)))^2)</f>
        <v>95947.831041432088</v>
      </c>
      <c r="D87">
        <f>SQRT((INDEX('Station centroid'!$E$2:$E$51,MATCH(D$1,'Station centroid'!$B$2:$B$51,0))-INDEX('Zone centroid'!$D$2:$D$169,MATCH($A87,'Zone centroid'!$C$2:$C$169,0)))^2+(INDEX('Station centroid'!$F$2:$F$51,MATCH(D$1,'Station centroid'!$B$2:$B$51,0))-INDEX('Zone centroid'!$E$2:$E$169,MATCH($A87,'Zone centroid'!$C$2:$C$169,0)))^2)</f>
        <v>127623.20000753192</v>
      </c>
      <c r="E87">
        <f>SQRT((INDEX('Station centroid'!$E$2:$E$51,MATCH(E$1,'Station centroid'!$B$2:$B$51,0))-INDEX('Zone centroid'!$D$2:$D$169,MATCH($A87,'Zone centroid'!$C$2:$C$169,0)))^2+(INDEX('Station centroid'!$F$2:$F$51,MATCH(E$1,'Station centroid'!$B$2:$B$51,0))-INDEX('Zone centroid'!$E$2:$E$169,MATCH($A87,'Zone centroid'!$C$2:$C$169,0)))^2)</f>
        <v>87772.467136337233</v>
      </c>
      <c r="F87">
        <f>SQRT((INDEX('Station centroid'!$E$2:$E$51,MATCH(F$1,'Station centroid'!$B$2:$B$51,0))-INDEX('Zone centroid'!$D$2:$D$169,MATCH($A87,'Zone centroid'!$C$2:$C$169,0)))^2+(INDEX('Station centroid'!$F$2:$F$51,MATCH(F$1,'Station centroid'!$B$2:$B$51,0))-INDEX('Zone centroid'!$E$2:$E$169,MATCH($A87,'Zone centroid'!$C$2:$C$169,0)))^2)</f>
        <v>73614.777699885817</v>
      </c>
      <c r="G87">
        <f>SQRT((INDEX('Station centroid'!$E$2:$E$51,MATCH(G$1,'Station centroid'!$B$2:$B$51,0))-INDEX('Zone centroid'!$D$2:$D$169,MATCH($A87,'Zone centroid'!$C$2:$C$169,0)))^2+(INDEX('Station centroid'!$F$2:$F$51,MATCH(G$1,'Station centroid'!$B$2:$B$51,0))-INDEX('Zone centroid'!$E$2:$E$169,MATCH($A87,'Zone centroid'!$C$2:$C$169,0)))^2)</f>
        <v>626531.1687673647</v>
      </c>
      <c r="H87">
        <f>SQRT((INDEX('Station centroid'!$E$2:$E$51,MATCH(H$1,'Station centroid'!$B$2:$B$51,0))-INDEX('Zone centroid'!$D$2:$D$169,MATCH($A87,'Zone centroid'!$C$2:$C$169,0)))^2+(INDEX('Station centroid'!$F$2:$F$51,MATCH(H$1,'Station centroid'!$B$2:$B$51,0))-INDEX('Zone centroid'!$E$2:$E$169,MATCH($A87,'Zone centroid'!$C$2:$C$169,0)))^2)</f>
        <v>30829.739040173536</v>
      </c>
      <c r="I87">
        <f>SQRT((INDEX('Station centroid'!$E$2:$E$51,MATCH(I$1,'Station centroid'!$B$2:$B$51,0))-INDEX('Zone centroid'!$D$2:$D$169,MATCH($A87,'Zone centroid'!$C$2:$C$169,0)))^2+(INDEX('Station centroid'!$F$2:$F$51,MATCH(I$1,'Station centroid'!$B$2:$B$51,0))-INDEX('Zone centroid'!$E$2:$E$169,MATCH($A87,'Zone centroid'!$C$2:$C$169,0)))^2)</f>
        <v>48656.948472275755</v>
      </c>
      <c r="J87">
        <f>SQRT((INDEX('Station centroid'!$E$2:$E$51,MATCH(J$1,'Station centroid'!$B$2:$B$51,0))-INDEX('Zone centroid'!$D$2:$D$169,MATCH($A87,'Zone centroid'!$C$2:$C$169,0)))^2+(INDEX('Station centroid'!$F$2:$F$51,MATCH(J$1,'Station centroid'!$B$2:$B$51,0))-INDEX('Zone centroid'!$E$2:$E$169,MATCH($A87,'Zone centroid'!$C$2:$C$169,0)))^2)</f>
        <v>626531.1687673647</v>
      </c>
      <c r="K87">
        <f>SQRT((INDEX('Station centroid'!$E$2:$E$51,MATCH(K$1,'Station centroid'!$B$2:$B$51,0))-INDEX('Zone centroid'!$D$2:$D$169,MATCH($A87,'Zone centroid'!$C$2:$C$169,0)))^2+(INDEX('Station centroid'!$F$2:$F$51,MATCH(K$1,'Station centroid'!$B$2:$B$51,0))-INDEX('Zone centroid'!$E$2:$E$169,MATCH($A87,'Zone centroid'!$C$2:$C$169,0)))^2)</f>
        <v>106856.52513180324</v>
      </c>
      <c r="L87">
        <f>SQRT((INDEX('Station centroid'!$E$2:$E$51,MATCH(L$1,'Station centroid'!$B$2:$B$51,0))-INDEX('Zone centroid'!$D$2:$D$169,MATCH($A87,'Zone centroid'!$C$2:$C$169,0)))^2+(INDEX('Station centroid'!$F$2:$F$51,MATCH(L$1,'Station centroid'!$B$2:$B$51,0))-INDEX('Zone centroid'!$E$2:$E$169,MATCH($A87,'Zone centroid'!$C$2:$C$169,0)))^2)</f>
        <v>61556.430188128979</v>
      </c>
      <c r="M87">
        <f>SQRT((INDEX('Station centroid'!$E$2:$E$51,MATCH(M$1,'Station centroid'!$B$2:$B$51,0))-INDEX('Zone centroid'!$D$2:$D$169,MATCH($A87,'Zone centroid'!$C$2:$C$169,0)))^2+(INDEX('Station centroid'!$F$2:$F$51,MATCH(M$1,'Station centroid'!$B$2:$B$51,0))-INDEX('Zone centroid'!$E$2:$E$169,MATCH($A87,'Zone centroid'!$C$2:$C$169,0)))^2)</f>
        <v>66768.953554700885</v>
      </c>
      <c r="N87">
        <f>SQRT((INDEX('Station centroid'!$E$2:$E$51,MATCH(N$1,'Station centroid'!$B$2:$B$51,0))-INDEX('Zone centroid'!$D$2:$D$169,MATCH($A87,'Zone centroid'!$C$2:$C$169,0)))^2+(INDEX('Station centroid'!$F$2:$F$51,MATCH(N$1,'Station centroid'!$B$2:$B$51,0))-INDEX('Zone centroid'!$E$2:$E$169,MATCH($A87,'Zone centroid'!$C$2:$C$169,0)))^2)</f>
        <v>86340.927735761579</v>
      </c>
      <c r="O87">
        <f>SQRT((INDEX('Station centroid'!$E$2:$E$51,MATCH(O$1,'Station centroid'!$B$2:$B$51,0))-INDEX('Zone centroid'!$D$2:$D$169,MATCH($A87,'Zone centroid'!$C$2:$C$169,0)))^2+(INDEX('Station centroid'!$F$2:$F$51,MATCH(O$1,'Station centroid'!$B$2:$B$51,0))-INDEX('Zone centroid'!$E$2:$E$169,MATCH($A87,'Zone centroid'!$C$2:$C$169,0)))^2)</f>
        <v>108416.17347643754</v>
      </c>
      <c r="P87">
        <f>SQRT((INDEX('Station centroid'!$E$2:$E$51,MATCH(P$1,'Station centroid'!$B$2:$B$51,0))-INDEX('Zone centroid'!$D$2:$D$169,MATCH($A87,'Zone centroid'!$C$2:$C$169,0)))^2+(INDEX('Station centroid'!$F$2:$F$51,MATCH(P$1,'Station centroid'!$B$2:$B$51,0))-INDEX('Zone centroid'!$E$2:$E$169,MATCH($A87,'Zone centroid'!$C$2:$C$169,0)))^2)</f>
        <v>110764.39926377157</v>
      </c>
      <c r="Q87">
        <f>SQRT((INDEX('Station centroid'!$E$2:$E$51,MATCH(Q$1,'Station centroid'!$B$2:$B$51,0))-INDEX('Zone centroid'!$D$2:$D$169,MATCH($A87,'Zone centroid'!$C$2:$C$169,0)))^2+(INDEX('Station centroid'!$F$2:$F$51,MATCH(Q$1,'Station centroid'!$B$2:$B$51,0))-INDEX('Zone centroid'!$E$2:$E$169,MATCH($A87,'Zone centroid'!$C$2:$C$169,0)))^2)</f>
        <v>96430.88712194089</v>
      </c>
      <c r="R87">
        <f>SQRT((INDEX('Station centroid'!$E$2:$E$51,MATCH(R$1,'Station centroid'!$B$2:$B$51,0))-INDEX('Zone centroid'!$D$2:$D$169,MATCH($A87,'Zone centroid'!$C$2:$C$169,0)))^2+(INDEX('Station centroid'!$F$2:$F$51,MATCH(R$1,'Station centroid'!$B$2:$B$51,0))-INDEX('Zone centroid'!$E$2:$E$169,MATCH($A87,'Zone centroid'!$C$2:$C$169,0)))^2)</f>
        <v>94779.064894817857</v>
      </c>
      <c r="S87">
        <f>SQRT((INDEX('Station centroid'!$E$2:$E$51,MATCH(S$1,'Station centroid'!$B$2:$B$51,0))-INDEX('Zone centroid'!$D$2:$D$169,MATCH($A87,'Zone centroid'!$C$2:$C$169,0)))^2+(INDEX('Station centroid'!$F$2:$F$51,MATCH(S$1,'Station centroid'!$B$2:$B$51,0))-INDEX('Zone centroid'!$E$2:$E$169,MATCH($A87,'Zone centroid'!$C$2:$C$169,0)))^2)</f>
        <v>91182.467539247969</v>
      </c>
      <c r="T87">
        <f>SQRT((INDEX('Station centroid'!$E$2:$E$51,MATCH(T$1,'Station centroid'!$B$2:$B$51,0))-INDEX('Zone centroid'!$D$2:$D$169,MATCH($A87,'Zone centroid'!$C$2:$C$169,0)))^2+(INDEX('Station centroid'!$F$2:$F$51,MATCH(T$1,'Station centroid'!$B$2:$B$51,0))-INDEX('Zone centroid'!$E$2:$E$169,MATCH($A87,'Zone centroid'!$C$2:$C$169,0)))^2)</f>
        <v>85691.487071911601</v>
      </c>
      <c r="U87">
        <f>SQRT((INDEX('Station centroid'!$E$2:$E$51,MATCH(U$1,'Station centroid'!$B$2:$B$51,0))-INDEX('Zone centroid'!$D$2:$D$169,MATCH($A87,'Zone centroid'!$C$2:$C$169,0)))^2+(INDEX('Station centroid'!$F$2:$F$51,MATCH(U$1,'Station centroid'!$B$2:$B$51,0))-INDEX('Zone centroid'!$E$2:$E$169,MATCH($A87,'Zone centroid'!$C$2:$C$169,0)))^2)</f>
        <v>85627.454561293562</v>
      </c>
      <c r="V87">
        <f>SQRT((INDEX('Station centroid'!$E$2:$E$51,MATCH(V$1,'Station centroid'!$B$2:$B$51,0))-INDEX('Zone centroid'!$D$2:$D$169,MATCH($A87,'Zone centroid'!$C$2:$C$169,0)))^2+(INDEX('Station centroid'!$F$2:$F$51,MATCH(V$1,'Station centroid'!$B$2:$B$51,0))-INDEX('Zone centroid'!$E$2:$E$169,MATCH($A87,'Zone centroid'!$C$2:$C$169,0)))^2)</f>
        <v>83149.800450279537</v>
      </c>
      <c r="W87">
        <f>SQRT((INDEX('Station centroid'!$E$2:$E$51,MATCH(W$1,'Station centroid'!$B$2:$B$51,0))-INDEX('Zone centroid'!$D$2:$D$169,MATCH($A87,'Zone centroid'!$C$2:$C$169,0)))^2+(INDEX('Station centroid'!$F$2:$F$51,MATCH(W$1,'Station centroid'!$B$2:$B$51,0))-INDEX('Zone centroid'!$E$2:$E$169,MATCH($A87,'Zone centroid'!$C$2:$C$169,0)))^2)</f>
        <v>93150.806362156698</v>
      </c>
      <c r="X87">
        <f>SQRT((INDEX('Station centroid'!$E$2:$E$51,MATCH(X$1,'Station centroid'!$B$2:$B$51,0))-INDEX('Zone centroid'!$D$2:$D$169,MATCH($A87,'Zone centroid'!$C$2:$C$169,0)))^2+(INDEX('Station centroid'!$F$2:$F$51,MATCH(X$1,'Station centroid'!$B$2:$B$51,0))-INDEX('Zone centroid'!$E$2:$E$169,MATCH($A87,'Zone centroid'!$C$2:$C$169,0)))^2)</f>
        <v>80474.233909012721</v>
      </c>
      <c r="Y87">
        <f>SQRT((INDEX('Station centroid'!$E$2:$E$51,MATCH(Y$1,'Station centroid'!$B$2:$B$51,0))-INDEX('Zone centroid'!$D$2:$D$169,MATCH($A87,'Zone centroid'!$C$2:$C$169,0)))^2+(INDEX('Station centroid'!$F$2:$F$51,MATCH(Y$1,'Station centroid'!$B$2:$B$51,0))-INDEX('Zone centroid'!$E$2:$E$169,MATCH($A87,'Zone centroid'!$C$2:$C$169,0)))^2)</f>
        <v>78554.837979910619</v>
      </c>
      <c r="Z87">
        <f>SQRT((INDEX('Station centroid'!$E$2:$E$51,MATCH(Z$1,'Station centroid'!$B$2:$B$51,0))-INDEX('Zone centroid'!$D$2:$D$169,MATCH($A87,'Zone centroid'!$C$2:$C$169,0)))^2+(INDEX('Station centroid'!$F$2:$F$51,MATCH(Z$1,'Station centroid'!$B$2:$B$51,0))-INDEX('Zone centroid'!$E$2:$E$169,MATCH($A87,'Zone centroid'!$C$2:$C$169,0)))^2)</f>
        <v>39692.25144571795</v>
      </c>
      <c r="AA87">
        <f>SQRT((INDEX('Station centroid'!$E$2:$E$51,MATCH(AA$1,'Station centroid'!$B$2:$B$51,0))-INDEX('Zone centroid'!$D$2:$D$169,MATCH($A87,'Zone centroid'!$C$2:$C$169,0)))^2+(INDEX('Station centroid'!$F$2:$F$51,MATCH(AA$1,'Station centroid'!$B$2:$B$51,0))-INDEX('Zone centroid'!$E$2:$E$169,MATCH($A87,'Zone centroid'!$C$2:$C$169,0)))^2)</f>
        <v>51596.459605434167</v>
      </c>
      <c r="AB87">
        <f>SQRT((INDEX('Station centroid'!$E$2:$E$51,MATCH(AB$1,'Station centroid'!$B$2:$B$51,0))-INDEX('Zone centroid'!$D$2:$D$169,MATCH($A87,'Zone centroid'!$C$2:$C$169,0)))^2+(INDEX('Station centroid'!$F$2:$F$51,MATCH(AB$1,'Station centroid'!$B$2:$B$51,0))-INDEX('Zone centroid'!$E$2:$E$169,MATCH($A87,'Zone centroid'!$C$2:$C$169,0)))^2)</f>
        <v>626531.1687673647</v>
      </c>
      <c r="AC87">
        <f>SQRT((INDEX('Station centroid'!$E$2:$E$51,MATCH(AC$1,'Station centroid'!$B$2:$B$51,0))-INDEX('Zone centroid'!$D$2:$D$169,MATCH($A87,'Zone centroid'!$C$2:$C$169,0)))^2+(INDEX('Station centroid'!$F$2:$F$51,MATCH(AC$1,'Station centroid'!$B$2:$B$51,0))-INDEX('Zone centroid'!$E$2:$E$169,MATCH($A87,'Zone centroid'!$C$2:$C$169,0)))^2)</f>
        <v>28266.424940993144</v>
      </c>
      <c r="AD87">
        <f>SQRT((INDEX('Station centroid'!$E$2:$E$51,MATCH(AD$1,'Station centroid'!$B$2:$B$51,0))-INDEX('Zone centroid'!$D$2:$D$169,MATCH($A87,'Zone centroid'!$C$2:$C$169,0)))^2+(INDEX('Station centroid'!$F$2:$F$51,MATCH(AD$1,'Station centroid'!$B$2:$B$51,0))-INDEX('Zone centroid'!$E$2:$E$169,MATCH($A87,'Zone centroid'!$C$2:$C$169,0)))^2)</f>
        <v>124640.61065648908</v>
      </c>
      <c r="AE87">
        <f>SQRT((INDEX('Station centroid'!$E$2:$E$51,MATCH(AE$1,'Station centroid'!$B$2:$B$51,0))-INDEX('Zone centroid'!$D$2:$D$169,MATCH($A87,'Zone centroid'!$C$2:$C$169,0)))^2+(INDEX('Station centroid'!$F$2:$F$51,MATCH(AE$1,'Station centroid'!$B$2:$B$51,0))-INDEX('Zone centroid'!$E$2:$E$169,MATCH($A87,'Zone centroid'!$C$2:$C$169,0)))^2)</f>
        <v>103523.54263458823</v>
      </c>
      <c r="AF87">
        <f>SQRT((INDEX('Station centroid'!$E$2:$E$51,MATCH(AF$1,'Station centroid'!$B$2:$B$51,0))-INDEX('Zone centroid'!$D$2:$D$169,MATCH($A87,'Zone centroid'!$C$2:$C$169,0)))^2+(INDEX('Station centroid'!$F$2:$F$51,MATCH(AF$1,'Station centroid'!$B$2:$B$51,0))-INDEX('Zone centroid'!$E$2:$E$169,MATCH($A87,'Zone centroid'!$C$2:$C$169,0)))^2)</f>
        <v>101221.49310206255</v>
      </c>
      <c r="AG87">
        <f>SQRT((INDEX('Station centroid'!$E$2:$E$51,MATCH(AG$1,'Station centroid'!$B$2:$B$51,0))-INDEX('Zone centroid'!$D$2:$D$169,MATCH($A87,'Zone centroid'!$C$2:$C$169,0)))^2+(INDEX('Station centroid'!$F$2:$F$51,MATCH(AG$1,'Station centroid'!$B$2:$B$51,0))-INDEX('Zone centroid'!$E$2:$E$169,MATCH($A87,'Zone centroid'!$C$2:$C$169,0)))^2)</f>
        <v>83163.054343642885</v>
      </c>
      <c r="AH87">
        <f>SQRT((INDEX('Station centroid'!$E$2:$E$51,MATCH(AH$1,'Station centroid'!$B$2:$B$51,0))-INDEX('Zone centroid'!$D$2:$D$169,MATCH($A87,'Zone centroid'!$C$2:$C$169,0)))^2+(INDEX('Station centroid'!$F$2:$F$51,MATCH(AH$1,'Station centroid'!$B$2:$B$51,0))-INDEX('Zone centroid'!$E$2:$E$169,MATCH($A87,'Zone centroid'!$C$2:$C$169,0)))^2)</f>
        <v>104871.02709961413</v>
      </c>
      <c r="AI87">
        <f>SQRT((INDEX('Station centroid'!$E$2:$E$51,MATCH(AI$1,'Station centroid'!$B$2:$B$51,0))-INDEX('Zone centroid'!$D$2:$D$169,MATCH($A87,'Zone centroid'!$C$2:$C$169,0)))^2+(INDEX('Station centroid'!$F$2:$F$51,MATCH(AI$1,'Station centroid'!$B$2:$B$51,0))-INDEX('Zone centroid'!$E$2:$E$169,MATCH($A87,'Zone centroid'!$C$2:$C$169,0)))^2)</f>
        <v>86165.075892977038</v>
      </c>
      <c r="AJ87">
        <f>SQRT((INDEX('Station centroid'!$E$2:$E$51,MATCH(AJ$1,'Station centroid'!$B$2:$B$51,0))-INDEX('Zone centroid'!$D$2:$D$169,MATCH($A87,'Zone centroid'!$C$2:$C$169,0)))^2+(INDEX('Station centroid'!$F$2:$F$51,MATCH(AJ$1,'Station centroid'!$B$2:$B$51,0))-INDEX('Zone centroid'!$E$2:$E$169,MATCH($A87,'Zone centroid'!$C$2:$C$169,0)))^2)</f>
        <v>84598.165449542081</v>
      </c>
      <c r="AK87">
        <f>SQRT((INDEX('Station centroid'!$E$2:$E$51,MATCH(AK$1,'Station centroid'!$B$2:$B$51,0))-INDEX('Zone centroid'!$D$2:$D$169,MATCH($A87,'Zone centroid'!$C$2:$C$169,0)))^2+(INDEX('Station centroid'!$F$2:$F$51,MATCH(AK$1,'Station centroid'!$B$2:$B$51,0))-INDEX('Zone centroid'!$E$2:$E$169,MATCH($A87,'Zone centroid'!$C$2:$C$169,0)))^2)</f>
        <v>84401.67890821246</v>
      </c>
      <c r="AL87">
        <f>SQRT((INDEX('Station centroid'!$E$2:$E$51,MATCH(AL$1,'Station centroid'!$B$2:$B$51,0))-INDEX('Zone centroid'!$D$2:$D$169,MATCH($A87,'Zone centroid'!$C$2:$C$169,0)))^2+(INDEX('Station centroid'!$F$2:$F$51,MATCH(AL$1,'Station centroid'!$B$2:$B$51,0))-INDEX('Zone centroid'!$E$2:$E$169,MATCH($A87,'Zone centroid'!$C$2:$C$169,0)))^2)</f>
        <v>11444.981891921019</v>
      </c>
      <c r="AM87">
        <f>SQRT((INDEX('Station centroid'!$E$2:$E$51,MATCH(AM$1,'Station centroid'!$B$2:$B$51,0))-INDEX('Zone centroid'!$D$2:$D$169,MATCH($A87,'Zone centroid'!$C$2:$C$169,0)))^2+(INDEX('Station centroid'!$F$2:$F$51,MATCH(AM$1,'Station centroid'!$B$2:$B$51,0))-INDEX('Zone centroid'!$E$2:$E$169,MATCH($A87,'Zone centroid'!$C$2:$C$169,0)))^2)</f>
        <v>100985.21182410873</v>
      </c>
      <c r="AN87">
        <f>SQRT((INDEX('Station centroid'!$E$2:$E$51,MATCH(AN$1,'Station centroid'!$B$2:$B$51,0))-INDEX('Zone centroid'!$D$2:$D$169,MATCH($A87,'Zone centroid'!$C$2:$C$169,0)))^2+(INDEX('Station centroid'!$F$2:$F$51,MATCH(AN$1,'Station centroid'!$B$2:$B$51,0))-INDEX('Zone centroid'!$E$2:$E$169,MATCH($A87,'Zone centroid'!$C$2:$C$169,0)))^2)</f>
        <v>59706.792093352291</v>
      </c>
      <c r="AO87">
        <f>SQRT((INDEX('Station centroid'!$E$2:$E$51,MATCH(AO$1,'Station centroid'!$B$2:$B$51,0))-INDEX('Zone centroid'!$D$2:$D$169,MATCH($A87,'Zone centroid'!$C$2:$C$169,0)))^2+(INDEX('Station centroid'!$F$2:$F$51,MATCH(AO$1,'Station centroid'!$B$2:$B$51,0))-INDEX('Zone centroid'!$E$2:$E$169,MATCH($A87,'Zone centroid'!$C$2:$C$169,0)))^2)</f>
        <v>56667.891954589286</v>
      </c>
      <c r="AP87">
        <f>SQRT((INDEX('Station centroid'!$E$2:$E$51,MATCH(AP$1,'Station centroid'!$B$2:$B$51,0))-INDEX('Zone centroid'!$D$2:$D$169,MATCH($A87,'Zone centroid'!$C$2:$C$169,0)))^2+(INDEX('Station centroid'!$F$2:$F$51,MATCH(AP$1,'Station centroid'!$B$2:$B$51,0))-INDEX('Zone centroid'!$E$2:$E$169,MATCH($A87,'Zone centroid'!$C$2:$C$169,0)))^2)</f>
        <v>65309.57914167337</v>
      </c>
      <c r="AQ87">
        <f>SQRT((INDEX('Station centroid'!$E$2:$E$51,MATCH(AQ$1,'Station centroid'!$B$2:$B$51,0))-INDEX('Zone centroid'!$D$2:$D$169,MATCH($A87,'Zone centroid'!$C$2:$C$169,0)))^2+(INDEX('Station centroid'!$F$2:$F$51,MATCH(AQ$1,'Station centroid'!$B$2:$B$51,0))-INDEX('Zone centroid'!$E$2:$E$169,MATCH($A87,'Zone centroid'!$C$2:$C$169,0)))^2)</f>
        <v>44126.96794188561</v>
      </c>
      <c r="AR87">
        <f>SQRT((INDEX('Station centroid'!$E$2:$E$51,MATCH(AR$1,'Station centroid'!$B$2:$B$51,0))-INDEX('Zone centroid'!$D$2:$D$169,MATCH($A87,'Zone centroid'!$C$2:$C$169,0)))^2+(INDEX('Station centroid'!$F$2:$F$51,MATCH(AR$1,'Station centroid'!$B$2:$B$51,0))-INDEX('Zone centroid'!$E$2:$E$169,MATCH($A87,'Zone centroid'!$C$2:$C$169,0)))^2)</f>
        <v>31189.596859241377</v>
      </c>
      <c r="AS87">
        <f>SQRT((INDEX('Station centroid'!$E$2:$E$51,MATCH(AS$1,'Station centroid'!$B$2:$B$51,0))-INDEX('Zone centroid'!$D$2:$D$169,MATCH($A87,'Zone centroid'!$C$2:$C$169,0)))^2+(INDEX('Station centroid'!$F$2:$F$51,MATCH(AS$1,'Station centroid'!$B$2:$B$51,0))-INDEX('Zone centroid'!$E$2:$E$169,MATCH($A87,'Zone centroid'!$C$2:$C$169,0)))^2)</f>
        <v>114971.46713023586</v>
      </c>
      <c r="AT87">
        <f>SQRT((INDEX('Station centroid'!$E$2:$E$51,MATCH(AT$1,'Station centroid'!$B$2:$B$51,0))-INDEX('Zone centroid'!$D$2:$D$169,MATCH($A87,'Zone centroid'!$C$2:$C$169,0)))^2+(INDEX('Station centroid'!$F$2:$F$51,MATCH(AT$1,'Station centroid'!$B$2:$B$51,0))-INDEX('Zone centroid'!$E$2:$E$169,MATCH($A87,'Zone centroid'!$C$2:$C$169,0)))^2)</f>
        <v>100628.07802080936</v>
      </c>
      <c r="AU87">
        <f>SQRT((INDEX('Station centroid'!$E$2:$E$51,MATCH(AU$1,'Station centroid'!$B$2:$B$51,0))-INDEX('Zone centroid'!$D$2:$D$169,MATCH($A87,'Zone centroid'!$C$2:$C$169,0)))^2+(INDEX('Station centroid'!$F$2:$F$51,MATCH(AU$1,'Station centroid'!$B$2:$B$51,0))-INDEX('Zone centroid'!$E$2:$E$169,MATCH($A87,'Zone centroid'!$C$2:$C$169,0)))^2)</f>
        <v>20534.130814195676</v>
      </c>
      <c r="AV87">
        <f>SQRT((INDEX('Station centroid'!$E$2:$E$51,MATCH(AV$1,'Station centroid'!$B$2:$B$51,0))-INDEX('Zone centroid'!$D$2:$D$169,MATCH($A87,'Zone centroid'!$C$2:$C$169,0)))^2+(INDEX('Station centroid'!$F$2:$F$51,MATCH(AV$1,'Station centroid'!$B$2:$B$51,0))-INDEX('Zone centroid'!$E$2:$E$169,MATCH($A87,'Zone centroid'!$C$2:$C$169,0)))^2)</f>
        <v>16259.220928261022</v>
      </c>
      <c r="AW87">
        <f>SQRT((INDEX('Station centroid'!$E$2:$E$51,MATCH(AW$1,'Station centroid'!$B$2:$B$51,0))-INDEX('Zone centroid'!$D$2:$D$169,MATCH($A87,'Zone centroid'!$C$2:$C$169,0)))^2+(INDEX('Station centroid'!$F$2:$F$51,MATCH(AW$1,'Station centroid'!$B$2:$B$51,0))-INDEX('Zone centroid'!$E$2:$E$169,MATCH($A87,'Zone centroid'!$C$2:$C$169,0)))^2)</f>
        <v>16127.726016137543</v>
      </c>
      <c r="AX87">
        <f>SQRT((INDEX('Station centroid'!$E$2:$E$51,MATCH(AX$1,'Station centroid'!$B$2:$B$51,0))-INDEX('Zone centroid'!$D$2:$D$169,MATCH($A87,'Zone centroid'!$C$2:$C$169,0)))^2+(INDEX('Station centroid'!$F$2:$F$51,MATCH(AX$1,'Station centroid'!$B$2:$B$51,0))-INDEX('Zone centroid'!$E$2:$E$169,MATCH($A87,'Zone centroid'!$C$2:$C$169,0)))^2)</f>
        <v>24661.212599247854</v>
      </c>
      <c r="AY87">
        <f>SQRT((INDEX('Station centroid'!$E$2:$E$51,MATCH(AY$1,'Station centroid'!$B$2:$B$51,0))-INDEX('Zone centroid'!$D$2:$D$169,MATCH($A87,'Zone centroid'!$C$2:$C$169,0)))^2+(INDEX('Station centroid'!$F$2:$F$51,MATCH(AY$1,'Station centroid'!$B$2:$B$51,0))-INDEX('Zone centroid'!$E$2:$E$169,MATCH($A87,'Zone centroid'!$C$2:$C$169,0)))^2)</f>
        <v>626531.1687673647</v>
      </c>
    </row>
    <row r="88" spans="1:51" x14ac:dyDescent="0.3">
      <c r="A88">
        <v>5029</v>
      </c>
      <c r="B88">
        <f>SQRT((INDEX('Station centroid'!$E$2:$E$51,MATCH(B$1,'Station centroid'!$B$2:$B$51,0))-INDEX('Zone centroid'!$D$2:$D$169,MATCH($A88,'Zone centroid'!$C$2:$C$169,0)))^2+(INDEX('Station centroid'!$F$2:$F$51,MATCH(B$1,'Station centroid'!$B$2:$B$51,0))-INDEX('Zone centroid'!$E$2:$E$169,MATCH($A88,'Zone centroid'!$C$2:$C$169,0)))^2)</f>
        <v>75276.455200098877</v>
      </c>
      <c r="C88">
        <f>SQRT((INDEX('Station centroid'!$E$2:$E$51,MATCH(C$1,'Station centroid'!$B$2:$B$51,0))-INDEX('Zone centroid'!$D$2:$D$169,MATCH($A88,'Zone centroid'!$C$2:$C$169,0)))^2+(INDEX('Station centroid'!$F$2:$F$51,MATCH(C$1,'Station centroid'!$B$2:$B$51,0))-INDEX('Zone centroid'!$E$2:$E$169,MATCH($A88,'Zone centroid'!$C$2:$C$169,0)))^2)</f>
        <v>92702.563350725075</v>
      </c>
      <c r="D88">
        <f>SQRT((INDEX('Station centroid'!$E$2:$E$51,MATCH(D$1,'Station centroid'!$B$2:$B$51,0))-INDEX('Zone centroid'!$D$2:$D$169,MATCH($A88,'Zone centroid'!$C$2:$C$169,0)))^2+(INDEX('Station centroid'!$F$2:$F$51,MATCH(D$1,'Station centroid'!$B$2:$B$51,0))-INDEX('Zone centroid'!$E$2:$E$169,MATCH($A88,'Zone centroid'!$C$2:$C$169,0)))^2)</f>
        <v>126999.51098631245</v>
      </c>
      <c r="E88">
        <f>SQRT((INDEX('Station centroid'!$E$2:$E$51,MATCH(E$1,'Station centroid'!$B$2:$B$51,0))-INDEX('Zone centroid'!$D$2:$D$169,MATCH($A88,'Zone centroid'!$C$2:$C$169,0)))^2+(INDEX('Station centroid'!$F$2:$F$51,MATCH(E$1,'Station centroid'!$B$2:$B$51,0))-INDEX('Zone centroid'!$E$2:$E$169,MATCH($A88,'Zone centroid'!$C$2:$C$169,0)))^2)</f>
        <v>84262.23567553499</v>
      </c>
      <c r="F88">
        <f>SQRT((INDEX('Station centroid'!$E$2:$E$51,MATCH(F$1,'Station centroid'!$B$2:$B$51,0))-INDEX('Zone centroid'!$D$2:$D$169,MATCH($A88,'Zone centroid'!$C$2:$C$169,0)))^2+(INDEX('Station centroid'!$F$2:$F$51,MATCH(F$1,'Station centroid'!$B$2:$B$51,0))-INDEX('Zone centroid'!$E$2:$E$169,MATCH($A88,'Zone centroid'!$C$2:$C$169,0)))^2)</f>
        <v>69998.641340268936</v>
      </c>
      <c r="G88">
        <f>SQRT((INDEX('Station centroid'!$E$2:$E$51,MATCH(G$1,'Station centroid'!$B$2:$B$51,0))-INDEX('Zone centroid'!$D$2:$D$169,MATCH($A88,'Zone centroid'!$C$2:$C$169,0)))^2+(INDEX('Station centroid'!$F$2:$F$51,MATCH(G$1,'Station centroid'!$B$2:$B$51,0))-INDEX('Zone centroid'!$E$2:$E$169,MATCH($A88,'Zone centroid'!$C$2:$C$169,0)))^2)</f>
        <v>629091.17794561386</v>
      </c>
      <c r="H88">
        <f>SQRT((INDEX('Station centroid'!$E$2:$E$51,MATCH(H$1,'Station centroid'!$B$2:$B$51,0))-INDEX('Zone centroid'!$D$2:$D$169,MATCH($A88,'Zone centroid'!$C$2:$C$169,0)))^2+(INDEX('Station centroid'!$F$2:$F$51,MATCH(H$1,'Station centroid'!$B$2:$B$51,0))-INDEX('Zone centroid'!$E$2:$E$169,MATCH($A88,'Zone centroid'!$C$2:$C$169,0)))^2)</f>
        <v>28981.771262729962</v>
      </c>
      <c r="I88">
        <f>SQRT((INDEX('Station centroid'!$E$2:$E$51,MATCH(I$1,'Station centroid'!$B$2:$B$51,0))-INDEX('Zone centroid'!$D$2:$D$169,MATCH($A88,'Zone centroid'!$C$2:$C$169,0)))^2+(INDEX('Station centroid'!$F$2:$F$51,MATCH(I$1,'Station centroid'!$B$2:$B$51,0))-INDEX('Zone centroid'!$E$2:$E$169,MATCH($A88,'Zone centroid'!$C$2:$C$169,0)))^2)</f>
        <v>45145.719141837777</v>
      </c>
      <c r="J88">
        <f>SQRT((INDEX('Station centroid'!$E$2:$E$51,MATCH(J$1,'Station centroid'!$B$2:$B$51,0))-INDEX('Zone centroid'!$D$2:$D$169,MATCH($A88,'Zone centroid'!$C$2:$C$169,0)))^2+(INDEX('Station centroid'!$F$2:$F$51,MATCH(J$1,'Station centroid'!$B$2:$B$51,0))-INDEX('Zone centroid'!$E$2:$E$169,MATCH($A88,'Zone centroid'!$C$2:$C$169,0)))^2)</f>
        <v>629091.17794561386</v>
      </c>
      <c r="K88">
        <f>SQRT((INDEX('Station centroid'!$E$2:$E$51,MATCH(K$1,'Station centroid'!$B$2:$B$51,0))-INDEX('Zone centroid'!$D$2:$D$169,MATCH($A88,'Zone centroid'!$C$2:$C$169,0)))^2+(INDEX('Station centroid'!$F$2:$F$51,MATCH(K$1,'Station centroid'!$B$2:$B$51,0))-INDEX('Zone centroid'!$E$2:$E$169,MATCH($A88,'Zone centroid'!$C$2:$C$169,0)))^2)</f>
        <v>103348.34253457429</v>
      </c>
      <c r="L88">
        <f>SQRT((INDEX('Station centroid'!$E$2:$E$51,MATCH(L$1,'Station centroid'!$B$2:$B$51,0))-INDEX('Zone centroid'!$D$2:$D$169,MATCH($A88,'Zone centroid'!$C$2:$C$169,0)))^2+(INDEX('Station centroid'!$F$2:$F$51,MATCH(L$1,'Station centroid'!$B$2:$B$51,0))-INDEX('Zone centroid'!$E$2:$E$169,MATCH($A88,'Zone centroid'!$C$2:$C$169,0)))^2)</f>
        <v>57914.238471605553</v>
      </c>
      <c r="M88">
        <f>SQRT((INDEX('Station centroid'!$E$2:$E$51,MATCH(M$1,'Station centroid'!$B$2:$B$51,0))-INDEX('Zone centroid'!$D$2:$D$169,MATCH($A88,'Zone centroid'!$C$2:$C$169,0)))^2+(INDEX('Station centroid'!$F$2:$F$51,MATCH(M$1,'Station centroid'!$B$2:$B$51,0))-INDEX('Zone centroid'!$E$2:$E$169,MATCH($A88,'Zone centroid'!$C$2:$C$169,0)))^2)</f>
        <v>63171.573071990249</v>
      </c>
      <c r="N88">
        <f>SQRT((INDEX('Station centroid'!$E$2:$E$51,MATCH(N$1,'Station centroid'!$B$2:$B$51,0))-INDEX('Zone centroid'!$D$2:$D$169,MATCH($A88,'Zone centroid'!$C$2:$C$169,0)))^2+(INDEX('Station centroid'!$F$2:$F$51,MATCH(N$1,'Station centroid'!$B$2:$B$51,0))-INDEX('Zone centroid'!$E$2:$E$169,MATCH($A88,'Zone centroid'!$C$2:$C$169,0)))^2)</f>
        <v>82835.108278748594</v>
      </c>
      <c r="O88">
        <f>SQRT((INDEX('Station centroid'!$E$2:$E$51,MATCH(O$1,'Station centroid'!$B$2:$B$51,0))-INDEX('Zone centroid'!$D$2:$D$169,MATCH($A88,'Zone centroid'!$C$2:$C$169,0)))^2+(INDEX('Station centroid'!$F$2:$F$51,MATCH(O$1,'Station centroid'!$B$2:$B$51,0))-INDEX('Zone centroid'!$E$2:$E$169,MATCH($A88,'Zone centroid'!$C$2:$C$169,0)))^2)</f>
        <v>104802.61524672464</v>
      </c>
      <c r="P88">
        <f>SQRT((INDEX('Station centroid'!$E$2:$E$51,MATCH(P$1,'Station centroid'!$B$2:$B$51,0))-INDEX('Zone centroid'!$D$2:$D$169,MATCH($A88,'Zone centroid'!$C$2:$C$169,0)))^2+(INDEX('Station centroid'!$F$2:$F$51,MATCH(P$1,'Station centroid'!$B$2:$B$51,0))-INDEX('Zone centroid'!$E$2:$E$169,MATCH($A88,'Zone centroid'!$C$2:$C$169,0)))^2)</f>
        <v>107151.18437359524</v>
      </c>
      <c r="Q88">
        <f>SQRT((INDEX('Station centroid'!$E$2:$E$51,MATCH(Q$1,'Station centroid'!$B$2:$B$51,0))-INDEX('Zone centroid'!$D$2:$D$169,MATCH($A88,'Zone centroid'!$C$2:$C$169,0)))^2+(INDEX('Station centroid'!$F$2:$F$51,MATCH(Q$1,'Station centroid'!$B$2:$B$51,0))-INDEX('Zone centroid'!$E$2:$E$169,MATCH($A88,'Zone centroid'!$C$2:$C$169,0)))^2)</f>
        <v>92867.518992834666</v>
      </c>
      <c r="R88">
        <f>SQRT((INDEX('Station centroid'!$E$2:$E$51,MATCH(R$1,'Station centroid'!$B$2:$B$51,0))-INDEX('Zone centroid'!$D$2:$D$169,MATCH($A88,'Zone centroid'!$C$2:$C$169,0)))^2+(INDEX('Station centroid'!$F$2:$F$51,MATCH(R$1,'Station centroid'!$B$2:$B$51,0))-INDEX('Zone centroid'!$E$2:$E$169,MATCH($A88,'Zone centroid'!$C$2:$C$169,0)))^2)</f>
        <v>91291.773536371256</v>
      </c>
      <c r="S88">
        <f>SQRT((INDEX('Station centroid'!$E$2:$E$51,MATCH(S$1,'Station centroid'!$B$2:$B$51,0))-INDEX('Zone centroid'!$D$2:$D$169,MATCH($A88,'Zone centroid'!$C$2:$C$169,0)))^2+(INDEX('Station centroid'!$F$2:$F$51,MATCH(S$1,'Station centroid'!$B$2:$B$51,0))-INDEX('Zone centroid'!$E$2:$E$169,MATCH($A88,'Zone centroid'!$C$2:$C$169,0)))^2)</f>
        <v>87677.60739200181</v>
      </c>
      <c r="T88">
        <f>SQRT((INDEX('Station centroid'!$E$2:$E$51,MATCH(T$1,'Station centroid'!$B$2:$B$51,0))-INDEX('Zone centroid'!$D$2:$D$169,MATCH($A88,'Zone centroid'!$C$2:$C$169,0)))^2+(INDEX('Station centroid'!$F$2:$F$51,MATCH(T$1,'Station centroid'!$B$2:$B$51,0))-INDEX('Zone centroid'!$E$2:$E$169,MATCH($A88,'Zone centroid'!$C$2:$C$169,0)))^2)</f>
        <v>82333.571085648859</v>
      </c>
      <c r="U88">
        <f>SQRT((INDEX('Station centroid'!$E$2:$E$51,MATCH(U$1,'Station centroid'!$B$2:$B$51,0))-INDEX('Zone centroid'!$D$2:$D$169,MATCH($A88,'Zone centroid'!$C$2:$C$169,0)))^2+(INDEX('Station centroid'!$F$2:$F$51,MATCH(U$1,'Station centroid'!$B$2:$B$51,0))-INDEX('Zone centroid'!$E$2:$E$169,MATCH($A88,'Zone centroid'!$C$2:$C$169,0)))^2)</f>
        <v>82493.602103959522</v>
      </c>
      <c r="V88">
        <f>SQRT((INDEX('Station centroid'!$E$2:$E$51,MATCH(V$1,'Station centroid'!$B$2:$B$51,0))-INDEX('Zone centroid'!$D$2:$D$169,MATCH($A88,'Zone centroid'!$C$2:$C$169,0)))^2+(INDEX('Station centroid'!$F$2:$F$51,MATCH(V$1,'Station centroid'!$B$2:$B$51,0))-INDEX('Zone centroid'!$E$2:$E$169,MATCH($A88,'Zone centroid'!$C$2:$C$169,0)))^2)</f>
        <v>80370.916473568388</v>
      </c>
      <c r="W88">
        <f>SQRT((INDEX('Station centroid'!$E$2:$E$51,MATCH(W$1,'Station centroid'!$B$2:$B$51,0))-INDEX('Zone centroid'!$D$2:$D$169,MATCH($A88,'Zone centroid'!$C$2:$C$169,0)))^2+(INDEX('Station centroid'!$F$2:$F$51,MATCH(W$1,'Station centroid'!$B$2:$B$51,0))-INDEX('Zone centroid'!$E$2:$E$169,MATCH($A88,'Zone centroid'!$C$2:$C$169,0)))^2)</f>
        <v>89598.254358888094</v>
      </c>
      <c r="X88">
        <f>SQRT((INDEX('Station centroid'!$E$2:$E$51,MATCH(X$1,'Station centroid'!$B$2:$B$51,0))-INDEX('Zone centroid'!$D$2:$D$169,MATCH($A88,'Zone centroid'!$C$2:$C$169,0)))^2+(INDEX('Station centroid'!$F$2:$F$51,MATCH(X$1,'Station centroid'!$B$2:$B$51,0))-INDEX('Zone centroid'!$E$2:$E$169,MATCH($A88,'Zone centroid'!$C$2:$C$169,0)))^2)</f>
        <v>77747.455173288428</v>
      </c>
      <c r="Y88">
        <f>SQRT((INDEX('Station centroid'!$E$2:$E$51,MATCH(Y$1,'Station centroid'!$B$2:$B$51,0))-INDEX('Zone centroid'!$D$2:$D$169,MATCH($A88,'Zone centroid'!$C$2:$C$169,0)))^2+(INDEX('Station centroid'!$F$2:$F$51,MATCH(Y$1,'Station centroid'!$B$2:$B$51,0))-INDEX('Zone centroid'!$E$2:$E$169,MATCH($A88,'Zone centroid'!$C$2:$C$169,0)))^2)</f>
        <v>75876.11913039576</v>
      </c>
      <c r="Z88">
        <f>SQRT((INDEX('Station centroid'!$E$2:$E$51,MATCH(Z$1,'Station centroid'!$B$2:$B$51,0))-INDEX('Zone centroid'!$D$2:$D$169,MATCH($A88,'Zone centroid'!$C$2:$C$169,0)))^2+(INDEX('Station centroid'!$F$2:$F$51,MATCH(Z$1,'Station centroid'!$B$2:$B$51,0))-INDEX('Zone centroid'!$E$2:$E$169,MATCH($A88,'Zone centroid'!$C$2:$C$169,0)))^2)</f>
        <v>36218.8932430313</v>
      </c>
      <c r="AA88">
        <f>SQRT((INDEX('Station centroid'!$E$2:$E$51,MATCH(AA$1,'Station centroid'!$B$2:$B$51,0))-INDEX('Zone centroid'!$D$2:$D$169,MATCH($A88,'Zone centroid'!$C$2:$C$169,0)))^2+(INDEX('Station centroid'!$F$2:$F$51,MATCH(AA$1,'Station centroid'!$B$2:$B$51,0))-INDEX('Zone centroid'!$E$2:$E$169,MATCH($A88,'Zone centroid'!$C$2:$C$169,0)))^2)</f>
        <v>50637.912457517436</v>
      </c>
      <c r="AB88">
        <f>SQRT((INDEX('Station centroid'!$E$2:$E$51,MATCH(AB$1,'Station centroid'!$B$2:$B$51,0))-INDEX('Zone centroid'!$D$2:$D$169,MATCH($A88,'Zone centroid'!$C$2:$C$169,0)))^2+(INDEX('Station centroid'!$F$2:$F$51,MATCH(AB$1,'Station centroid'!$B$2:$B$51,0))-INDEX('Zone centroid'!$E$2:$E$169,MATCH($A88,'Zone centroid'!$C$2:$C$169,0)))^2)</f>
        <v>629091.17794561386</v>
      </c>
      <c r="AC88">
        <f>SQRT((INDEX('Station centroid'!$E$2:$E$51,MATCH(AC$1,'Station centroid'!$B$2:$B$51,0))-INDEX('Zone centroid'!$D$2:$D$169,MATCH($A88,'Zone centroid'!$C$2:$C$169,0)))^2+(INDEX('Station centroid'!$F$2:$F$51,MATCH(AC$1,'Station centroid'!$B$2:$B$51,0))-INDEX('Zone centroid'!$E$2:$E$169,MATCH($A88,'Zone centroid'!$C$2:$C$169,0)))^2)</f>
        <v>31267.392066253295</v>
      </c>
      <c r="AD88">
        <f>SQRT((INDEX('Station centroid'!$E$2:$E$51,MATCH(AD$1,'Station centroid'!$B$2:$B$51,0))-INDEX('Zone centroid'!$D$2:$D$169,MATCH($A88,'Zone centroid'!$C$2:$C$169,0)))^2+(INDEX('Station centroid'!$F$2:$F$51,MATCH(AD$1,'Station centroid'!$B$2:$B$51,0))-INDEX('Zone centroid'!$E$2:$E$169,MATCH($A88,'Zone centroid'!$C$2:$C$169,0)))^2)</f>
        <v>123871.3147141924</v>
      </c>
      <c r="AE88">
        <f>SQRT((INDEX('Station centroid'!$E$2:$E$51,MATCH(AE$1,'Station centroid'!$B$2:$B$51,0))-INDEX('Zone centroid'!$D$2:$D$169,MATCH($A88,'Zone centroid'!$C$2:$C$169,0)))^2+(INDEX('Station centroid'!$F$2:$F$51,MATCH(AE$1,'Station centroid'!$B$2:$B$51,0))-INDEX('Zone centroid'!$E$2:$E$169,MATCH($A88,'Zone centroid'!$C$2:$C$169,0)))^2)</f>
        <v>99924.542883995251</v>
      </c>
      <c r="AF88">
        <f>SQRT((INDEX('Station centroid'!$E$2:$E$51,MATCH(AF$1,'Station centroid'!$B$2:$B$51,0))-INDEX('Zone centroid'!$D$2:$D$169,MATCH($A88,'Zone centroid'!$C$2:$C$169,0)))^2+(INDEX('Station centroid'!$F$2:$F$51,MATCH(AF$1,'Station centroid'!$B$2:$B$51,0))-INDEX('Zone centroid'!$E$2:$E$169,MATCH($A88,'Zone centroid'!$C$2:$C$169,0)))^2)</f>
        <v>97633.514390555953</v>
      </c>
      <c r="AG88">
        <f>SQRT((INDEX('Station centroid'!$E$2:$E$51,MATCH(AG$1,'Station centroid'!$B$2:$B$51,0))-INDEX('Zone centroid'!$D$2:$D$169,MATCH($A88,'Zone centroid'!$C$2:$C$169,0)))^2+(INDEX('Station centroid'!$F$2:$F$51,MATCH(AG$1,'Station centroid'!$B$2:$B$51,0))-INDEX('Zone centroid'!$E$2:$E$169,MATCH($A88,'Zone centroid'!$C$2:$C$169,0)))^2)</f>
        <v>80342.544054589773</v>
      </c>
      <c r="AH88">
        <f>SQRT((INDEX('Station centroid'!$E$2:$E$51,MATCH(AH$1,'Station centroid'!$B$2:$B$51,0))-INDEX('Zone centroid'!$D$2:$D$169,MATCH($A88,'Zone centroid'!$C$2:$C$169,0)))^2+(INDEX('Station centroid'!$F$2:$F$51,MATCH(AH$1,'Station centroid'!$B$2:$B$51,0))-INDEX('Zone centroid'!$E$2:$E$169,MATCH($A88,'Zone centroid'!$C$2:$C$169,0)))^2)</f>
        <v>103093.38631962772</v>
      </c>
      <c r="AI88">
        <f>SQRT((INDEX('Station centroid'!$E$2:$E$51,MATCH(AI$1,'Station centroid'!$B$2:$B$51,0))-INDEX('Zone centroid'!$D$2:$D$169,MATCH($A88,'Zone centroid'!$C$2:$C$169,0)))^2+(INDEX('Station centroid'!$F$2:$F$51,MATCH(AI$1,'Station centroid'!$B$2:$B$51,0))-INDEX('Zone centroid'!$E$2:$E$169,MATCH($A88,'Zone centroid'!$C$2:$C$169,0)))^2)</f>
        <v>82934.994415159235</v>
      </c>
      <c r="AJ88">
        <f>SQRT((INDEX('Station centroid'!$E$2:$E$51,MATCH(AJ$1,'Station centroid'!$B$2:$B$51,0))-INDEX('Zone centroid'!$D$2:$D$169,MATCH($A88,'Zone centroid'!$C$2:$C$169,0)))^2+(INDEX('Station centroid'!$F$2:$F$51,MATCH(AJ$1,'Station centroid'!$B$2:$B$51,0))-INDEX('Zone centroid'!$E$2:$E$169,MATCH($A88,'Zone centroid'!$C$2:$C$169,0)))^2)</f>
        <v>81604.32484340579</v>
      </c>
      <c r="AK88">
        <f>SQRT((INDEX('Station centroid'!$E$2:$E$51,MATCH(AK$1,'Station centroid'!$B$2:$B$51,0))-INDEX('Zone centroid'!$D$2:$D$169,MATCH($A88,'Zone centroid'!$C$2:$C$169,0)))^2+(INDEX('Station centroid'!$F$2:$F$51,MATCH(AK$1,'Station centroid'!$B$2:$B$51,0))-INDEX('Zone centroid'!$E$2:$E$169,MATCH($A88,'Zone centroid'!$C$2:$C$169,0)))^2)</f>
        <v>80973.967998394379</v>
      </c>
      <c r="AL88">
        <f>SQRT((INDEX('Station centroid'!$E$2:$E$51,MATCH(AL$1,'Station centroid'!$B$2:$B$51,0))-INDEX('Zone centroid'!$D$2:$D$169,MATCH($A88,'Zone centroid'!$C$2:$C$169,0)))^2+(INDEX('Station centroid'!$F$2:$F$51,MATCH(AL$1,'Station centroid'!$B$2:$B$51,0))-INDEX('Zone centroid'!$E$2:$E$169,MATCH($A88,'Zone centroid'!$C$2:$C$169,0)))^2)</f>
        <v>12047.240843711877</v>
      </c>
      <c r="AM88">
        <f>SQRT((INDEX('Station centroid'!$E$2:$E$51,MATCH(AM$1,'Station centroid'!$B$2:$B$51,0))-INDEX('Zone centroid'!$D$2:$D$169,MATCH($A88,'Zone centroid'!$C$2:$C$169,0)))^2+(INDEX('Station centroid'!$F$2:$F$51,MATCH(AM$1,'Station centroid'!$B$2:$B$51,0))-INDEX('Zone centroid'!$E$2:$E$169,MATCH($A88,'Zone centroid'!$C$2:$C$169,0)))^2)</f>
        <v>97450.791620387099</v>
      </c>
      <c r="AN88">
        <f>SQRT((INDEX('Station centroid'!$E$2:$E$51,MATCH(AN$1,'Station centroid'!$B$2:$B$51,0))-INDEX('Zone centroid'!$D$2:$D$169,MATCH($A88,'Zone centroid'!$C$2:$C$169,0)))^2+(INDEX('Station centroid'!$F$2:$F$51,MATCH(AN$1,'Station centroid'!$B$2:$B$51,0))-INDEX('Zone centroid'!$E$2:$E$169,MATCH($A88,'Zone centroid'!$C$2:$C$169,0)))^2)</f>
        <v>56062.502064024899</v>
      </c>
      <c r="AO88">
        <f>SQRT((INDEX('Station centroid'!$E$2:$E$51,MATCH(AO$1,'Station centroid'!$B$2:$B$51,0))-INDEX('Zone centroid'!$D$2:$D$169,MATCH($A88,'Zone centroid'!$C$2:$C$169,0)))^2+(INDEX('Station centroid'!$F$2:$F$51,MATCH(AO$1,'Station centroid'!$B$2:$B$51,0))-INDEX('Zone centroid'!$E$2:$E$169,MATCH($A88,'Zone centroid'!$C$2:$C$169,0)))^2)</f>
        <v>53038.88943121834</v>
      </c>
      <c r="AP88">
        <f>SQRT((INDEX('Station centroid'!$E$2:$E$51,MATCH(AP$1,'Station centroid'!$B$2:$B$51,0))-INDEX('Zone centroid'!$D$2:$D$169,MATCH($A88,'Zone centroid'!$C$2:$C$169,0)))^2+(INDEX('Station centroid'!$F$2:$F$51,MATCH(AP$1,'Station centroid'!$B$2:$B$51,0))-INDEX('Zone centroid'!$E$2:$E$169,MATCH($A88,'Zone centroid'!$C$2:$C$169,0)))^2)</f>
        <v>61683.693234618317</v>
      </c>
      <c r="AQ88">
        <f>SQRT((INDEX('Station centroid'!$E$2:$E$51,MATCH(AQ$1,'Station centroid'!$B$2:$B$51,0))-INDEX('Zone centroid'!$D$2:$D$169,MATCH($A88,'Zone centroid'!$C$2:$C$169,0)))^2+(INDEX('Station centroid'!$F$2:$F$51,MATCH(AQ$1,'Station centroid'!$B$2:$B$51,0))-INDEX('Zone centroid'!$E$2:$E$169,MATCH($A88,'Zone centroid'!$C$2:$C$169,0)))^2)</f>
        <v>42870.824397767305</v>
      </c>
      <c r="AR88">
        <f>SQRT((INDEX('Station centroid'!$E$2:$E$51,MATCH(AR$1,'Station centroid'!$B$2:$B$51,0))-INDEX('Zone centroid'!$D$2:$D$169,MATCH($A88,'Zone centroid'!$C$2:$C$169,0)))^2+(INDEX('Station centroid'!$F$2:$F$51,MATCH(AR$1,'Station centroid'!$B$2:$B$51,0))-INDEX('Zone centroid'!$E$2:$E$169,MATCH($A88,'Zone centroid'!$C$2:$C$169,0)))^2)</f>
        <v>28337.70514353623</v>
      </c>
      <c r="AS88">
        <f>SQRT((INDEX('Station centroid'!$E$2:$E$51,MATCH(AS$1,'Station centroid'!$B$2:$B$51,0))-INDEX('Zone centroid'!$D$2:$D$169,MATCH($A88,'Zone centroid'!$C$2:$C$169,0)))^2+(INDEX('Station centroid'!$F$2:$F$51,MATCH(AS$1,'Station centroid'!$B$2:$B$51,0))-INDEX('Zone centroid'!$E$2:$E$169,MATCH($A88,'Zone centroid'!$C$2:$C$169,0)))^2)</f>
        <v>113529.7467381959</v>
      </c>
      <c r="AT88">
        <f>SQRT((INDEX('Station centroid'!$E$2:$E$51,MATCH(AT$1,'Station centroid'!$B$2:$B$51,0))-INDEX('Zone centroid'!$D$2:$D$169,MATCH($A88,'Zone centroid'!$C$2:$C$169,0)))^2+(INDEX('Station centroid'!$F$2:$F$51,MATCH(AT$1,'Station centroid'!$B$2:$B$51,0))-INDEX('Zone centroid'!$E$2:$E$169,MATCH($A88,'Zone centroid'!$C$2:$C$169,0)))^2)</f>
        <v>98448.369544863963</v>
      </c>
      <c r="AU88">
        <f>SQRT((INDEX('Station centroid'!$E$2:$E$51,MATCH(AU$1,'Station centroid'!$B$2:$B$51,0))-INDEX('Zone centroid'!$D$2:$D$169,MATCH($A88,'Zone centroid'!$C$2:$C$169,0)))^2+(INDEX('Station centroid'!$F$2:$F$51,MATCH(AU$1,'Station centroid'!$B$2:$B$51,0))-INDEX('Zone centroid'!$E$2:$E$169,MATCH($A88,'Zone centroid'!$C$2:$C$169,0)))^2)</f>
        <v>18358.391099834982</v>
      </c>
      <c r="AV88">
        <f>SQRT((INDEX('Station centroid'!$E$2:$E$51,MATCH(AV$1,'Station centroid'!$B$2:$B$51,0))-INDEX('Zone centroid'!$D$2:$D$169,MATCH($A88,'Zone centroid'!$C$2:$C$169,0)))^2+(INDEX('Station centroid'!$F$2:$F$51,MATCH(AV$1,'Station centroid'!$B$2:$B$51,0))-INDEX('Zone centroid'!$E$2:$E$169,MATCH($A88,'Zone centroid'!$C$2:$C$169,0)))^2)</f>
        <v>13008.929339265433</v>
      </c>
      <c r="AW88">
        <f>SQRT((INDEX('Station centroid'!$E$2:$E$51,MATCH(AW$1,'Station centroid'!$B$2:$B$51,0))-INDEX('Zone centroid'!$D$2:$D$169,MATCH($A88,'Zone centroid'!$C$2:$C$169,0)))^2+(INDEX('Station centroid'!$F$2:$F$51,MATCH(AW$1,'Station centroid'!$B$2:$B$51,0))-INDEX('Zone centroid'!$E$2:$E$169,MATCH($A88,'Zone centroid'!$C$2:$C$169,0)))^2)</f>
        <v>12491.380547065237</v>
      </c>
      <c r="AX88">
        <f>SQRT((INDEX('Station centroid'!$E$2:$E$51,MATCH(AX$1,'Station centroid'!$B$2:$B$51,0))-INDEX('Zone centroid'!$D$2:$D$169,MATCH($A88,'Zone centroid'!$C$2:$C$169,0)))^2+(INDEX('Station centroid'!$F$2:$F$51,MATCH(AX$1,'Station centroid'!$B$2:$B$51,0))-INDEX('Zone centroid'!$E$2:$E$169,MATCH($A88,'Zone centroid'!$C$2:$C$169,0)))^2)</f>
        <v>22180.932781677624</v>
      </c>
      <c r="AY88">
        <f>SQRT((INDEX('Station centroid'!$E$2:$E$51,MATCH(AY$1,'Station centroid'!$B$2:$B$51,0))-INDEX('Zone centroid'!$D$2:$D$169,MATCH($A88,'Zone centroid'!$C$2:$C$169,0)))^2+(INDEX('Station centroid'!$F$2:$F$51,MATCH(AY$1,'Station centroid'!$B$2:$B$51,0))-INDEX('Zone centroid'!$E$2:$E$169,MATCH($A88,'Zone centroid'!$C$2:$C$169,0)))^2)</f>
        <v>629091.17794561386</v>
      </c>
    </row>
    <row r="89" spans="1:51" x14ac:dyDescent="0.3">
      <c r="A89">
        <v>5030</v>
      </c>
      <c r="B89">
        <f>SQRT((INDEX('Station centroid'!$E$2:$E$51,MATCH(B$1,'Station centroid'!$B$2:$B$51,0))-INDEX('Zone centroid'!$D$2:$D$169,MATCH($A89,'Zone centroid'!$C$2:$C$169,0)))^2+(INDEX('Station centroid'!$F$2:$F$51,MATCH(B$1,'Station centroid'!$B$2:$B$51,0))-INDEX('Zone centroid'!$E$2:$E$169,MATCH($A89,'Zone centroid'!$C$2:$C$169,0)))^2)</f>
        <v>81647.793623541918</v>
      </c>
      <c r="C89">
        <f>SQRT((INDEX('Station centroid'!$E$2:$E$51,MATCH(C$1,'Station centroid'!$B$2:$B$51,0))-INDEX('Zone centroid'!$D$2:$D$169,MATCH($A89,'Zone centroid'!$C$2:$C$169,0)))^2+(INDEX('Station centroid'!$F$2:$F$51,MATCH(C$1,'Station centroid'!$B$2:$B$51,0))-INDEX('Zone centroid'!$E$2:$E$169,MATCH($A89,'Zone centroid'!$C$2:$C$169,0)))^2)</f>
        <v>101191.52261091438</v>
      </c>
      <c r="D89">
        <f>SQRT((INDEX('Station centroid'!$E$2:$E$51,MATCH(D$1,'Station centroid'!$B$2:$B$51,0))-INDEX('Zone centroid'!$D$2:$D$169,MATCH($A89,'Zone centroid'!$C$2:$C$169,0)))^2+(INDEX('Station centroid'!$F$2:$F$51,MATCH(D$1,'Station centroid'!$B$2:$B$51,0))-INDEX('Zone centroid'!$E$2:$E$169,MATCH($A89,'Zone centroid'!$C$2:$C$169,0)))^2)</f>
        <v>132178.67793847271</v>
      </c>
      <c r="E89">
        <f>SQRT((INDEX('Station centroid'!$E$2:$E$51,MATCH(E$1,'Station centroid'!$B$2:$B$51,0))-INDEX('Zone centroid'!$D$2:$D$169,MATCH($A89,'Zone centroid'!$C$2:$C$169,0)))^2+(INDEX('Station centroid'!$F$2:$F$51,MATCH(E$1,'Station centroid'!$B$2:$B$51,0))-INDEX('Zone centroid'!$E$2:$E$169,MATCH($A89,'Zone centroid'!$C$2:$C$169,0)))^2)</f>
        <v>90641.241249551516</v>
      </c>
      <c r="F89">
        <f>SQRT((INDEX('Station centroid'!$E$2:$E$51,MATCH(F$1,'Station centroid'!$B$2:$B$51,0))-INDEX('Zone centroid'!$D$2:$D$169,MATCH($A89,'Zone centroid'!$C$2:$C$169,0)))^2+(INDEX('Station centroid'!$F$2:$F$51,MATCH(F$1,'Station centroid'!$B$2:$B$51,0))-INDEX('Zone centroid'!$E$2:$E$169,MATCH($A89,'Zone centroid'!$C$2:$C$169,0)))^2)</f>
        <v>78059.291691147228</v>
      </c>
      <c r="G89">
        <f>SQRT((INDEX('Station centroid'!$E$2:$E$51,MATCH(G$1,'Station centroid'!$B$2:$B$51,0))-INDEX('Zone centroid'!$D$2:$D$169,MATCH($A89,'Zone centroid'!$C$2:$C$169,0)))^2+(INDEX('Station centroid'!$F$2:$F$51,MATCH(G$1,'Station centroid'!$B$2:$B$51,0))-INDEX('Zone centroid'!$E$2:$E$169,MATCH($A89,'Zone centroid'!$C$2:$C$169,0)))^2)</f>
        <v>626571.10682986327</v>
      </c>
      <c r="H89">
        <f>SQRT((INDEX('Station centroid'!$E$2:$E$51,MATCH(H$1,'Station centroid'!$B$2:$B$51,0))-INDEX('Zone centroid'!$D$2:$D$169,MATCH($A89,'Zone centroid'!$C$2:$C$169,0)))^2+(INDEX('Station centroid'!$F$2:$F$51,MATCH(H$1,'Station centroid'!$B$2:$B$51,0))-INDEX('Zone centroid'!$E$2:$E$169,MATCH($A89,'Zone centroid'!$C$2:$C$169,0)))^2)</f>
        <v>36225.641347603501</v>
      </c>
      <c r="I89">
        <f>SQRT((INDEX('Station centroid'!$E$2:$E$51,MATCH(I$1,'Station centroid'!$B$2:$B$51,0))-INDEX('Zone centroid'!$D$2:$D$169,MATCH($A89,'Zone centroid'!$C$2:$C$169,0)))^2+(INDEX('Station centroid'!$F$2:$F$51,MATCH(I$1,'Station centroid'!$B$2:$B$51,0))-INDEX('Zone centroid'!$E$2:$E$169,MATCH($A89,'Zone centroid'!$C$2:$C$169,0)))^2)</f>
        <v>53509.988773440215</v>
      </c>
      <c r="J89">
        <f>SQRT((INDEX('Station centroid'!$E$2:$E$51,MATCH(J$1,'Station centroid'!$B$2:$B$51,0))-INDEX('Zone centroid'!$D$2:$D$169,MATCH($A89,'Zone centroid'!$C$2:$C$169,0)))^2+(INDEX('Station centroid'!$F$2:$F$51,MATCH(J$1,'Station centroid'!$B$2:$B$51,0))-INDEX('Zone centroid'!$E$2:$E$169,MATCH($A89,'Zone centroid'!$C$2:$C$169,0)))^2)</f>
        <v>626571.10682986327</v>
      </c>
      <c r="K89">
        <f>SQRT((INDEX('Station centroid'!$E$2:$E$51,MATCH(K$1,'Station centroid'!$B$2:$B$51,0))-INDEX('Zone centroid'!$D$2:$D$169,MATCH($A89,'Zone centroid'!$C$2:$C$169,0)))^2+(INDEX('Station centroid'!$F$2:$F$51,MATCH(K$1,'Station centroid'!$B$2:$B$51,0))-INDEX('Zone centroid'!$E$2:$E$169,MATCH($A89,'Zone centroid'!$C$2:$C$169,0)))^2)</f>
        <v>109689.32811009327</v>
      </c>
      <c r="L89">
        <f>SQRT((INDEX('Station centroid'!$E$2:$E$51,MATCH(L$1,'Station centroid'!$B$2:$B$51,0))-INDEX('Zone centroid'!$D$2:$D$169,MATCH($A89,'Zone centroid'!$C$2:$C$169,0)))^2+(INDEX('Station centroid'!$F$2:$F$51,MATCH(L$1,'Station centroid'!$B$2:$B$51,0))-INDEX('Zone centroid'!$E$2:$E$169,MATCH($A89,'Zone centroid'!$C$2:$C$169,0)))^2)</f>
        <v>65388.595971055969</v>
      </c>
      <c r="M89">
        <f>SQRT((INDEX('Station centroid'!$E$2:$E$51,MATCH(M$1,'Station centroid'!$B$2:$B$51,0))-INDEX('Zone centroid'!$D$2:$D$169,MATCH($A89,'Zone centroid'!$C$2:$C$169,0)))^2+(INDEX('Station centroid'!$F$2:$F$51,MATCH(M$1,'Station centroid'!$B$2:$B$51,0))-INDEX('Zone centroid'!$E$2:$E$169,MATCH($A89,'Zone centroid'!$C$2:$C$169,0)))^2)</f>
        <v>70151.232601357784</v>
      </c>
      <c r="N89">
        <f>SQRT((INDEX('Station centroid'!$E$2:$E$51,MATCH(N$1,'Station centroid'!$B$2:$B$51,0))-INDEX('Zone centroid'!$D$2:$D$169,MATCH($A89,'Zone centroid'!$C$2:$C$169,0)))^2+(INDEX('Station centroid'!$F$2:$F$51,MATCH(N$1,'Station centroid'!$B$2:$B$51,0))-INDEX('Zone centroid'!$E$2:$E$169,MATCH($A89,'Zone centroid'!$C$2:$C$169,0)))^2)</f>
        <v>89192.17959211448</v>
      </c>
      <c r="O89">
        <f>SQRT((INDEX('Station centroid'!$E$2:$E$51,MATCH(O$1,'Station centroid'!$B$2:$B$51,0))-INDEX('Zone centroid'!$D$2:$D$169,MATCH($A89,'Zone centroid'!$C$2:$C$169,0)))^2+(INDEX('Station centroid'!$F$2:$F$51,MATCH(O$1,'Station centroid'!$B$2:$B$51,0))-INDEX('Zone centroid'!$E$2:$E$169,MATCH($A89,'Zone centroid'!$C$2:$C$169,0)))^2)</f>
        <v>111861.89841895676</v>
      </c>
      <c r="P89">
        <f>SQRT((INDEX('Station centroid'!$E$2:$E$51,MATCH(P$1,'Station centroid'!$B$2:$B$51,0))-INDEX('Zone centroid'!$D$2:$D$169,MATCH($A89,'Zone centroid'!$C$2:$C$169,0)))^2+(INDEX('Station centroid'!$F$2:$F$51,MATCH(P$1,'Station centroid'!$B$2:$B$51,0))-INDEX('Zone centroid'!$E$2:$E$169,MATCH($A89,'Zone centroid'!$C$2:$C$169,0)))^2)</f>
        <v>114205.31136494572</v>
      </c>
      <c r="Q89">
        <f>SQRT((INDEX('Station centroid'!$E$2:$E$51,MATCH(Q$1,'Station centroid'!$B$2:$B$51,0))-INDEX('Zone centroid'!$D$2:$D$169,MATCH($A89,'Zone centroid'!$C$2:$C$169,0)))^2+(INDEX('Station centroid'!$F$2:$F$51,MATCH(Q$1,'Station centroid'!$B$2:$B$51,0))-INDEX('Zone centroid'!$E$2:$E$169,MATCH($A89,'Zone centroid'!$C$2:$C$169,0)))^2)</f>
        <v>99553.889859535411</v>
      </c>
      <c r="R89">
        <f>SQRT((INDEX('Station centroid'!$E$2:$E$51,MATCH(R$1,'Station centroid'!$B$2:$B$51,0))-INDEX('Zone centroid'!$D$2:$D$169,MATCH($A89,'Zone centroid'!$C$2:$C$169,0)))^2+(INDEX('Station centroid'!$F$2:$F$51,MATCH(R$1,'Station centroid'!$B$2:$B$51,0))-INDEX('Zone centroid'!$E$2:$E$169,MATCH($A89,'Zone centroid'!$C$2:$C$169,0)))^2)</f>
        <v>97535.108963163075</v>
      </c>
      <c r="S89">
        <f>SQRT((INDEX('Station centroid'!$E$2:$E$51,MATCH(S$1,'Station centroid'!$B$2:$B$51,0))-INDEX('Zone centroid'!$D$2:$D$169,MATCH($A89,'Zone centroid'!$C$2:$C$169,0)))^2+(INDEX('Station centroid'!$F$2:$F$51,MATCH(S$1,'Station centroid'!$B$2:$B$51,0))-INDEX('Zone centroid'!$E$2:$E$169,MATCH($A89,'Zone centroid'!$C$2:$C$169,0)))^2)</f>
        <v>94021.346535273624</v>
      </c>
      <c r="T89">
        <f>SQRT((INDEX('Station centroid'!$E$2:$E$51,MATCH(T$1,'Station centroid'!$B$2:$B$51,0))-INDEX('Zone centroid'!$D$2:$D$169,MATCH($A89,'Zone centroid'!$C$2:$C$169,0)))^2+(INDEX('Station centroid'!$F$2:$F$51,MATCH(T$1,'Station centroid'!$B$2:$B$51,0))-INDEX('Zone centroid'!$E$2:$E$169,MATCH($A89,'Zone centroid'!$C$2:$C$169,0)))^2)</f>
        <v>87974.356017396305</v>
      </c>
      <c r="U89">
        <f>SQRT((INDEX('Station centroid'!$E$2:$E$51,MATCH(U$1,'Station centroid'!$B$2:$B$51,0))-INDEX('Zone centroid'!$D$2:$D$169,MATCH($A89,'Zone centroid'!$C$2:$C$169,0)))^2+(INDEX('Station centroid'!$F$2:$F$51,MATCH(U$1,'Station centroid'!$B$2:$B$51,0))-INDEX('Zone centroid'!$E$2:$E$169,MATCH($A89,'Zone centroid'!$C$2:$C$169,0)))^2)</f>
        <v>87233.288867303359</v>
      </c>
      <c r="V89">
        <f>SQRT((INDEX('Station centroid'!$E$2:$E$51,MATCH(V$1,'Station centroid'!$B$2:$B$51,0))-INDEX('Zone centroid'!$D$2:$D$169,MATCH($A89,'Zone centroid'!$C$2:$C$169,0)))^2+(INDEX('Station centroid'!$F$2:$F$51,MATCH(V$1,'Station centroid'!$B$2:$B$51,0))-INDEX('Zone centroid'!$E$2:$E$169,MATCH($A89,'Zone centroid'!$C$2:$C$169,0)))^2)</f>
        <v>83886.436779382318</v>
      </c>
      <c r="W89">
        <f>SQRT((INDEX('Station centroid'!$E$2:$E$51,MATCH(W$1,'Station centroid'!$B$2:$B$51,0))-INDEX('Zone centroid'!$D$2:$D$169,MATCH($A89,'Zone centroid'!$C$2:$C$169,0)))^2+(INDEX('Station centroid'!$F$2:$F$51,MATCH(W$1,'Station centroid'!$B$2:$B$51,0))-INDEX('Zone centroid'!$E$2:$E$169,MATCH($A89,'Zone centroid'!$C$2:$C$169,0)))^2)</f>
        <v>96219.047926489118</v>
      </c>
      <c r="X89">
        <f>SQRT((INDEX('Station centroid'!$E$2:$E$51,MATCH(X$1,'Station centroid'!$B$2:$B$51,0))-INDEX('Zone centroid'!$D$2:$D$169,MATCH($A89,'Zone centroid'!$C$2:$C$169,0)))^2+(INDEX('Station centroid'!$F$2:$F$51,MATCH(X$1,'Station centroid'!$B$2:$B$51,0))-INDEX('Zone centroid'!$E$2:$E$169,MATCH($A89,'Zone centroid'!$C$2:$C$169,0)))^2)</f>
        <v>81103.174143571552</v>
      </c>
      <c r="Y89">
        <f>SQRT((INDEX('Station centroid'!$E$2:$E$51,MATCH(Y$1,'Station centroid'!$B$2:$B$51,0))-INDEX('Zone centroid'!$D$2:$D$169,MATCH($A89,'Zone centroid'!$C$2:$C$169,0)))^2+(INDEX('Station centroid'!$F$2:$F$51,MATCH(Y$1,'Station centroid'!$B$2:$B$51,0))-INDEX('Zone centroid'!$E$2:$E$169,MATCH($A89,'Zone centroid'!$C$2:$C$169,0)))^2)</f>
        <v>79085.337718252224</v>
      </c>
      <c r="Z89">
        <f>SQRT((INDEX('Station centroid'!$E$2:$E$51,MATCH(Z$1,'Station centroid'!$B$2:$B$51,0))-INDEX('Zone centroid'!$D$2:$D$169,MATCH($A89,'Zone centroid'!$C$2:$C$169,0)))^2+(INDEX('Station centroid'!$F$2:$F$51,MATCH(Z$1,'Station centroid'!$B$2:$B$51,0))-INDEX('Zone centroid'!$E$2:$E$169,MATCH($A89,'Zone centroid'!$C$2:$C$169,0)))^2)</f>
        <v>44634.084751567359</v>
      </c>
      <c r="AA89">
        <f>SQRT((INDEX('Station centroid'!$E$2:$E$51,MATCH(AA$1,'Station centroid'!$B$2:$B$51,0))-INDEX('Zone centroid'!$D$2:$D$169,MATCH($A89,'Zone centroid'!$C$2:$C$169,0)))^2+(INDEX('Station centroid'!$F$2:$F$51,MATCH(AA$1,'Station centroid'!$B$2:$B$51,0))-INDEX('Zone centroid'!$E$2:$E$169,MATCH($A89,'Zone centroid'!$C$2:$C$169,0)))^2)</f>
        <v>56502.062401077004</v>
      </c>
      <c r="AB89">
        <f>SQRT((INDEX('Station centroid'!$E$2:$E$51,MATCH(AB$1,'Station centroid'!$B$2:$B$51,0))-INDEX('Zone centroid'!$D$2:$D$169,MATCH($A89,'Zone centroid'!$C$2:$C$169,0)))^2+(INDEX('Station centroid'!$F$2:$F$51,MATCH(AB$1,'Station centroid'!$B$2:$B$51,0))-INDEX('Zone centroid'!$E$2:$E$169,MATCH($A89,'Zone centroid'!$C$2:$C$169,0)))^2)</f>
        <v>626571.10682986327</v>
      </c>
      <c r="AC89">
        <f>SQRT((INDEX('Station centroid'!$E$2:$E$51,MATCH(AC$1,'Station centroid'!$B$2:$B$51,0))-INDEX('Zone centroid'!$D$2:$D$169,MATCH($A89,'Zone centroid'!$C$2:$C$169,0)))^2+(INDEX('Station centroid'!$F$2:$F$51,MATCH(AC$1,'Station centroid'!$B$2:$B$51,0))-INDEX('Zone centroid'!$E$2:$E$169,MATCH($A89,'Zone centroid'!$C$2:$C$169,0)))^2)</f>
        <v>27968.837002363885</v>
      </c>
      <c r="AD89">
        <f>SQRT((INDEX('Station centroid'!$E$2:$E$51,MATCH(AD$1,'Station centroid'!$B$2:$B$51,0))-INDEX('Zone centroid'!$D$2:$D$169,MATCH($A89,'Zone centroid'!$C$2:$C$169,0)))^2+(INDEX('Station centroid'!$F$2:$F$51,MATCH(AD$1,'Station centroid'!$B$2:$B$51,0))-INDEX('Zone centroid'!$E$2:$E$169,MATCH($A89,'Zone centroid'!$C$2:$C$169,0)))^2)</f>
        <v>129316.77027409284</v>
      </c>
      <c r="AE89">
        <f>SQRT((INDEX('Station centroid'!$E$2:$E$51,MATCH(AE$1,'Station centroid'!$B$2:$B$51,0))-INDEX('Zone centroid'!$D$2:$D$169,MATCH($A89,'Zone centroid'!$C$2:$C$169,0)))^2+(INDEX('Station centroid'!$F$2:$F$51,MATCH(AE$1,'Station centroid'!$B$2:$B$51,0))-INDEX('Zone centroid'!$E$2:$E$169,MATCH($A89,'Zone centroid'!$C$2:$C$169,0)))^2)</f>
        <v>106861.85682251364</v>
      </c>
      <c r="AF89">
        <f>SQRT((INDEX('Station centroid'!$E$2:$E$51,MATCH(AF$1,'Station centroid'!$B$2:$B$51,0))-INDEX('Zone centroid'!$D$2:$D$169,MATCH($A89,'Zone centroid'!$C$2:$C$169,0)))^2+(INDEX('Station centroid'!$F$2:$F$51,MATCH(AF$1,'Station centroid'!$B$2:$B$51,0))-INDEX('Zone centroid'!$E$2:$E$169,MATCH($A89,'Zone centroid'!$C$2:$C$169,0)))^2)</f>
        <v>104487.1790865793</v>
      </c>
      <c r="AG89">
        <f>SQRT((INDEX('Station centroid'!$E$2:$E$51,MATCH(AG$1,'Station centroid'!$B$2:$B$51,0))-INDEX('Zone centroid'!$D$2:$D$169,MATCH($A89,'Zone centroid'!$C$2:$C$169,0)))^2+(INDEX('Station centroid'!$F$2:$F$51,MATCH(AG$1,'Station centroid'!$B$2:$B$51,0))-INDEX('Zone centroid'!$E$2:$E$169,MATCH($A89,'Zone centroid'!$C$2:$C$169,0)))^2)</f>
        <v>83994.406240914032</v>
      </c>
      <c r="AH89">
        <f>SQRT((INDEX('Station centroid'!$E$2:$E$51,MATCH(AH$1,'Station centroid'!$B$2:$B$51,0))-INDEX('Zone centroid'!$D$2:$D$169,MATCH($A89,'Zone centroid'!$C$2:$C$169,0)))^2+(INDEX('Station centroid'!$F$2:$F$51,MATCH(AH$1,'Station centroid'!$B$2:$B$51,0))-INDEX('Zone centroid'!$E$2:$E$169,MATCH($A89,'Zone centroid'!$C$2:$C$169,0)))^2)</f>
        <v>110182.3173908046</v>
      </c>
      <c r="AI89">
        <f>SQRT((INDEX('Station centroid'!$E$2:$E$51,MATCH(AI$1,'Station centroid'!$B$2:$B$51,0))-INDEX('Zone centroid'!$D$2:$D$169,MATCH($A89,'Zone centroid'!$C$2:$C$169,0)))^2+(INDEX('Station centroid'!$F$2:$F$51,MATCH(AI$1,'Station centroid'!$B$2:$B$51,0))-INDEX('Zone centroid'!$E$2:$E$169,MATCH($A89,'Zone centroid'!$C$2:$C$169,0)))^2)</f>
        <v>88043.186716193391</v>
      </c>
      <c r="AJ89">
        <f>SQRT((INDEX('Station centroid'!$E$2:$E$51,MATCH(AJ$1,'Station centroid'!$B$2:$B$51,0))-INDEX('Zone centroid'!$D$2:$D$169,MATCH($A89,'Zone centroid'!$C$2:$C$169,0)))^2+(INDEX('Station centroid'!$F$2:$F$51,MATCH(AJ$1,'Station centroid'!$B$2:$B$51,0))-INDEX('Zone centroid'!$E$2:$E$169,MATCH($A89,'Zone centroid'!$C$2:$C$169,0)))^2)</f>
        <v>85840.56363053598</v>
      </c>
      <c r="AK89">
        <f>SQRT((INDEX('Station centroid'!$E$2:$E$51,MATCH(AK$1,'Station centroid'!$B$2:$B$51,0))-INDEX('Zone centroid'!$D$2:$D$169,MATCH($A89,'Zone centroid'!$C$2:$C$169,0)))^2+(INDEX('Station centroid'!$F$2:$F$51,MATCH(AK$1,'Station centroid'!$B$2:$B$51,0))-INDEX('Zone centroid'!$E$2:$E$169,MATCH($A89,'Zone centroid'!$C$2:$C$169,0)))^2)</f>
        <v>86936.579467707357</v>
      </c>
      <c r="AL89">
        <f>SQRT((INDEX('Station centroid'!$E$2:$E$51,MATCH(AL$1,'Station centroid'!$B$2:$B$51,0))-INDEX('Zone centroid'!$D$2:$D$169,MATCH($A89,'Zone centroid'!$C$2:$C$169,0)))^2+(INDEX('Station centroid'!$F$2:$F$51,MATCH(AL$1,'Station centroid'!$B$2:$B$51,0))-INDEX('Zone centroid'!$E$2:$E$169,MATCH($A89,'Zone centroid'!$C$2:$C$169,0)))^2)</f>
        <v>15769.946184638693</v>
      </c>
      <c r="AM89">
        <f>SQRT((INDEX('Station centroid'!$E$2:$E$51,MATCH(AM$1,'Station centroid'!$B$2:$B$51,0))-INDEX('Zone centroid'!$D$2:$D$169,MATCH($A89,'Zone centroid'!$C$2:$C$169,0)))^2+(INDEX('Station centroid'!$F$2:$F$51,MATCH(AM$1,'Station centroid'!$B$2:$B$51,0))-INDEX('Zone centroid'!$E$2:$E$169,MATCH($A89,'Zone centroid'!$C$2:$C$169,0)))^2)</f>
        <v>103950.05709753174</v>
      </c>
      <c r="AN89">
        <f>SQRT((INDEX('Station centroid'!$E$2:$E$51,MATCH(AN$1,'Station centroid'!$B$2:$B$51,0))-INDEX('Zone centroid'!$D$2:$D$169,MATCH($A89,'Zone centroid'!$C$2:$C$169,0)))^2+(INDEX('Station centroid'!$F$2:$F$51,MATCH(AN$1,'Station centroid'!$B$2:$B$51,0))-INDEX('Zone centroid'!$E$2:$E$169,MATCH($A89,'Zone centroid'!$C$2:$C$169,0)))^2)</f>
        <v>63879.985149331369</v>
      </c>
      <c r="AO89">
        <f>SQRT((INDEX('Station centroid'!$E$2:$E$51,MATCH(AO$1,'Station centroid'!$B$2:$B$51,0))-INDEX('Zone centroid'!$D$2:$D$169,MATCH($A89,'Zone centroid'!$C$2:$C$169,0)))^2+(INDEX('Station centroid'!$F$2:$F$51,MATCH(AO$1,'Station centroid'!$B$2:$B$51,0))-INDEX('Zone centroid'!$E$2:$E$169,MATCH($A89,'Zone centroid'!$C$2:$C$169,0)))^2)</f>
        <v>61035.988401573421</v>
      </c>
      <c r="AP89">
        <f>SQRT((INDEX('Station centroid'!$E$2:$E$51,MATCH(AP$1,'Station centroid'!$B$2:$B$51,0))-INDEX('Zone centroid'!$D$2:$D$169,MATCH($A89,'Zone centroid'!$C$2:$C$169,0)))^2+(INDEX('Station centroid'!$F$2:$F$51,MATCH(AP$1,'Station centroid'!$B$2:$B$51,0))-INDEX('Zone centroid'!$E$2:$E$169,MATCH($A89,'Zone centroid'!$C$2:$C$169,0)))^2)</f>
        <v>68924.172104295139</v>
      </c>
      <c r="AQ89">
        <f>SQRT((INDEX('Station centroid'!$E$2:$E$51,MATCH(AQ$1,'Station centroid'!$B$2:$B$51,0))-INDEX('Zone centroid'!$D$2:$D$169,MATCH($A89,'Zone centroid'!$C$2:$C$169,0)))^2+(INDEX('Station centroid'!$F$2:$F$51,MATCH(AQ$1,'Station centroid'!$B$2:$B$51,0))-INDEX('Zone centroid'!$E$2:$E$169,MATCH($A89,'Zone centroid'!$C$2:$C$169,0)))^2)</f>
        <v>49234.511961064476</v>
      </c>
      <c r="AR89">
        <f>SQRT((INDEX('Station centroid'!$E$2:$E$51,MATCH(AR$1,'Station centroid'!$B$2:$B$51,0))-INDEX('Zone centroid'!$D$2:$D$169,MATCH($A89,'Zone centroid'!$C$2:$C$169,0)))^2+(INDEX('Station centroid'!$F$2:$F$51,MATCH(AR$1,'Station centroid'!$B$2:$B$51,0))-INDEX('Zone centroid'!$E$2:$E$169,MATCH($A89,'Zone centroid'!$C$2:$C$169,0)))^2)</f>
        <v>36639.306310054504</v>
      </c>
      <c r="AS89">
        <f>SQRT((INDEX('Station centroid'!$E$2:$E$51,MATCH(AS$1,'Station centroid'!$B$2:$B$51,0))-INDEX('Zone centroid'!$D$2:$D$169,MATCH($A89,'Zone centroid'!$C$2:$C$169,0)))^2+(INDEX('Station centroid'!$F$2:$F$51,MATCH(AS$1,'Station centroid'!$B$2:$B$51,0))-INDEX('Zone centroid'!$E$2:$E$169,MATCH($A89,'Zone centroid'!$C$2:$C$169,0)))^2)</f>
        <v>120111.42351424741</v>
      </c>
      <c r="AT89">
        <f>SQRT((INDEX('Station centroid'!$E$2:$E$51,MATCH(AT$1,'Station centroid'!$B$2:$B$51,0))-INDEX('Zone centroid'!$D$2:$D$169,MATCH($A89,'Zone centroid'!$C$2:$C$169,0)))^2+(INDEX('Station centroid'!$F$2:$F$51,MATCH(AT$1,'Station centroid'!$B$2:$B$51,0))-INDEX('Zone centroid'!$E$2:$E$169,MATCH($A89,'Zone centroid'!$C$2:$C$169,0)))^2)</f>
        <v>106076.77369519728</v>
      </c>
      <c r="AU89">
        <f>SQRT((INDEX('Station centroid'!$E$2:$E$51,MATCH(AU$1,'Station centroid'!$B$2:$B$51,0))-INDEX('Zone centroid'!$D$2:$D$169,MATCH($A89,'Zone centroid'!$C$2:$C$169,0)))^2+(INDEX('Station centroid'!$F$2:$F$51,MATCH(AU$1,'Station centroid'!$B$2:$B$51,0))-INDEX('Zone centroid'!$E$2:$E$169,MATCH($A89,'Zone centroid'!$C$2:$C$169,0)))^2)</f>
        <v>20902.398305326125</v>
      </c>
      <c r="AV89">
        <f>SQRT((INDEX('Station centroid'!$E$2:$E$51,MATCH(AV$1,'Station centroid'!$B$2:$B$51,0))-INDEX('Zone centroid'!$D$2:$D$169,MATCH($A89,'Zone centroid'!$C$2:$C$169,0)))^2+(INDEX('Station centroid'!$F$2:$F$51,MATCH(AV$1,'Station centroid'!$B$2:$B$51,0))-INDEX('Zone centroid'!$E$2:$E$169,MATCH($A89,'Zone centroid'!$C$2:$C$169,0)))^2)</f>
        <v>18974.14753378927</v>
      </c>
      <c r="AW89">
        <f>SQRT((INDEX('Station centroid'!$E$2:$E$51,MATCH(AW$1,'Station centroid'!$B$2:$B$51,0))-INDEX('Zone centroid'!$D$2:$D$169,MATCH($A89,'Zone centroid'!$C$2:$C$169,0)))^2+(INDEX('Station centroid'!$F$2:$F$51,MATCH(AW$1,'Station centroid'!$B$2:$B$51,0))-INDEX('Zone centroid'!$E$2:$E$169,MATCH($A89,'Zone centroid'!$C$2:$C$169,0)))^2)</f>
        <v>20610.524052813398</v>
      </c>
      <c r="AX89">
        <f>SQRT((INDEX('Station centroid'!$E$2:$E$51,MATCH(AX$1,'Station centroid'!$B$2:$B$51,0))-INDEX('Zone centroid'!$D$2:$D$169,MATCH($A89,'Zone centroid'!$C$2:$C$169,0)))^2+(INDEX('Station centroid'!$F$2:$F$51,MATCH(AX$1,'Station centroid'!$B$2:$B$51,0))-INDEX('Zone centroid'!$E$2:$E$169,MATCH($A89,'Zone centroid'!$C$2:$C$169,0)))^2)</f>
        <v>30158.380035494305</v>
      </c>
      <c r="AY89">
        <f>SQRT((INDEX('Station centroid'!$E$2:$E$51,MATCH(AY$1,'Station centroid'!$B$2:$B$51,0))-INDEX('Zone centroid'!$D$2:$D$169,MATCH($A89,'Zone centroid'!$C$2:$C$169,0)))^2+(INDEX('Station centroid'!$F$2:$F$51,MATCH(AY$1,'Station centroid'!$B$2:$B$51,0))-INDEX('Zone centroid'!$E$2:$E$169,MATCH($A89,'Zone centroid'!$C$2:$C$169,0)))^2)</f>
        <v>626571.10682986327</v>
      </c>
    </row>
    <row r="90" spans="1:51" x14ac:dyDescent="0.3">
      <c r="A90">
        <v>5031</v>
      </c>
      <c r="B90">
        <f>SQRT((INDEX('Station centroid'!$E$2:$E$51,MATCH(B$1,'Station centroid'!$B$2:$B$51,0))-INDEX('Zone centroid'!$D$2:$D$169,MATCH($A90,'Zone centroid'!$C$2:$C$169,0)))^2+(INDEX('Station centroid'!$F$2:$F$51,MATCH(B$1,'Station centroid'!$B$2:$B$51,0))-INDEX('Zone centroid'!$E$2:$E$169,MATCH($A90,'Zone centroid'!$C$2:$C$169,0)))^2)</f>
        <v>56982.127238218251</v>
      </c>
      <c r="C90">
        <f>SQRT((INDEX('Station centroid'!$E$2:$E$51,MATCH(C$1,'Station centroid'!$B$2:$B$51,0))-INDEX('Zone centroid'!$D$2:$D$169,MATCH($A90,'Zone centroid'!$C$2:$C$169,0)))^2+(INDEX('Station centroid'!$F$2:$F$51,MATCH(C$1,'Station centroid'!$B$2:$B$51,0))-INDEX('Zone centroid'!$E$2:$E$169,MATCH($A90,'Zone centroid'!$C$2:$C$169,0)))^2)</f>
        <v>67388.47198976393</v>
      </c>
      <c r="D90">
        <f>SQRT((INDEX('Station centroid'!$E$2:$E$51,MATCH(D$1,'Station centroid'!$B$2:$B$51,0))-INDEX('Zone centroid'!$D$2:$D$169,MATCH($A90,'Zone centroid'!$C$2:$C$169,0)))^2+(INDEX('Station centroid'!$F$2:$F$51,MATCH(D$1,'Station centroid'!$B$2:$B$51,0))-INDEX('Zone centroid'!$E$2:$E$169,MATCH($A90,'Zone centroid'!$C$2:$C$169,0)))^2)</f>
        <v>116475.27562003232</v>
      </c>
      <c r="E90">
        <f>SQRT((INDEX('Station centroid'!$E$2:$E$51,MATCH(E$1,'Station centroid'!$B$2:$B$51,0))-INDEX('Zone centroid'!$D$2:$D$169,MATCH($A90,'Zone centroid'!$C$2:$C$169,0)))^2+(INDEX('Station centroid'!$F$2:$F$51,MATCH(E$1,'Station centroid'!$B$2:$B$51,0))-INDEX('Zone centroid'!$E$2:$E$169,MATCH($A90,'Zone centroid'!$C$2:$C$169,0)))^2)</f>
        <v>65574.687482437919</v>
      </c>
      <c r="F90">
        <f>SQRT((INDEX('Station centroid'!$E$2:$E$51,MATCH(F$1,'Station centroid'!$B$2:$B$51,0))-INDEX('Zone centroid'!$D$2:$D$169,MATCH($A90,'Zone centroid'!$C$2:$C$169,0)))^2+(INDEX('Station centroid'!$F$2:$F$51,MATCH(F$1,'Station centroid'!$B$2:$B$51,0))-INDEX('Zone centroid'!$E$2:$E$169,MATCH($A90,'Zone centroid'!$C$2:$C$169,0)))^2)</f>
        <v>45430.240600327044</v>
      </c>
      <c r="G90">
        <f>SQRT((INDEX('Station centroid'!$E$2:$E$51,MATCH(G$1,'Station centroid'!$B$2:$B$51,0))-INDEX('Zone centroid'!$D$2:$D$169,MATCH($A90,'Zone centroid'!$C$2:$C$169,0)))^2+(INDEX('Station centroid'!$F$2:$F$51,MATCH(G$1,'Station centroid'!$B$2:$B$51,0))-INDEX('Zone centroid'!$E$2:$E$169,MATCH($A90,'Zone centroid'!$C$2:$C$169,0)))^2)</f>
        <v>639943.79040818894</v>
      </c>
      <c r="H90">
        <f>SQRT((INDEX('Station centroid'!$E$2:$E$51,MATCH(H$1,'Station centroid'!$B$2:$B$51,0))-INDEX('Zone centroid'!$D$2:$D$169,MATCH($A90,'Zone centroid'!$C$2:$C$169,0)))^2+(INDEX('Station centroid'!$F$2:$F$51,MATCH(H$1,'Station centroid'!$B$2:$B$51,0))-INDEX('Zone centroid'!$E$2:$E$169,MATCH($A90,'Zone centroid'!$C$2:$C$169,0)))^2)</f>
        <v>19801.000889985367</v>
      </c>
      <c r="I90">
        <f>SQRT((INDEX('Station centroid'!$E$2:$E$51,MATCH(I$1,'Station centroid'!$B$2:$B$51,0))-INDEX('Zone centroid'!$D$2:$D$169,MATCH($A90,'Zone centroid'!$C$2:$C$169,0)))^2+(INDEX('Station centroid'!$F$2:$F$51,MATCH(I$1,'Station centroid'!$B$2:$B$51,0))-INDEX('Zone centroid'!$E$2:$E$169,MATCH($A90,'Zone centroid'!$C$2:$C$169,0)))^2)</f>
        <v>19733.16935957575</v>
      </c>
      <c r="J90">
        <f>SQRT((INDEX('Station centroid'!$E$2:$E$51,MATCH(J$1,'Station centroid'!$B$2:$B$51,0))-INDEX('Zone centroid'!$D$2:$D$169,MATCH($A90,'Zone centroid'!$C$2:$C$169,0)))^2+(INDEX('Station centroid'!$F$2:$F$51,MATCH(J$1,'Station centroid'!$B$2:$B$51,0))-INDEX('Zone centroid'!$E$2:$E$169,MATCH($A90,'Zone centroid'!$C$2:$C$169,0)))^2)</f>
        <v>639943.79040818894</v>
      </c>
      <c r="K90">
        <f>SQRT((INDEX('Station centroid'!$E$2:$E$51,MATCH(K$1,'Station centroid'!$B$2:$B$51,0))-INDEX('Zone centroid'!$D$2:$D$169,MATCH($A90,'Zone centroid'!$C$2:$C$169,0)))^2+(INDEX('Station centroid'!$F$2:$F$51,MATCH(K$1,'Station centroid'!$B$2:$B$51,0))-INDEX('Zone centroid'!$E$2:$E$169,MATCH($A90,'Zone centroid'!$C$2:$C$169,0)))^2)</f>
        <v>84271.010886328513</v>
      </c>
      <c r="L90">
        <f>SQRT((INDEX('Station centroid'!$E$2:$E$51,MATCH(L$1,'Station centroid'!$B$2:$B$51,0))-INDEX('Zone centroid'!$D$2:$D$169,MATCH($A90,'Zone centroid'!$C$2:$C$169,0)))^2+(INDEX('Station centroid'!$F$2:$F$51,MATCH(L$1,'Station centroid'!$B$2:$B$51,0))-INDEX('Zone centroid'!$E$2:$E$169,MATCH($A90,'Zone centroid'!$C$2:$C$169,0)))^2)</f>
        <v>36026.800471121467</v>
      </c>
      <c r="M90">
        <f>SQRT((INDEX('Station centroid'!$E$2:$E$51,MATCH(M$1,'Station centroid'!$B$2:$B$51,0))-INDEX('Zone centroid'!$D$2:$D$169,MATCH($A90,'Zone centroid'!$C$2:$C$169,0)))^2+(INDEX('Station centroid'!$F$2:$F$51,MATCH(M$1,'Station centroid'!$B$2:$B$51,0))-INDEX('Zone centroid'!$E$2:$E$169,MATCH($A90,'Zone centroid'!$C$2:$C$169,0)))^2)</f>
        <v>43104.286835647828</v>
      </c>
      <c r="N90">
        <f>SQRT((INDEX('Station centroid'!$E$2:$E$51,MATCH(N$1,'Station centroid'!$B$2:$B$51,0))-INDEX('Zone centroid'!$D$2:$D$169,MATCH($A90,'Zone centroid'!$C$2:$C$169,0)))^2+(INDEX('Station centroid'!$F$2:$F$51,MATCH(N$1,'Station centroid'!$B$2:$B$51,0))-INDEX('Zone centroid'!$E$2:$E$169,MATCH($A90,'Zone centroid'!$C$2:$C$169,0)))^2)</f>
        <v>64279.046244884521</v>
      </c>
      <c r="O90">
        <f>SQRT((INDEX('Station centroid'!$E$2:$E$51,MATCH(O$1,'Station centroid'!$B$2:$B$51,0))-INDEX('Zone centroid'!$D$2:$D$169,MATCH($A90,'Zone centroid'!$C$2:$C$169,0)))^2+(INDEX('Station centroid'!$F$2:$F$51,MATCH(O$1,'Station centroid'!$B$2:$B$51,0))-INDEX('Zone centroid'!$E$2:$E$169,MATCH($A90,'Zone centroid'!$C$2:$C$169,0)))^2)</f>
        <v>83248.403114131856</v>
      </c>
      <c r="P90">
        <f>SQRT((INDEX('Station centroid'!$E$2:$E$51,MATCH(P$1,'Station centroid'!$B$2:$B$51,0))-INDEX('Zone centroid'!$D$2:$D$169,MATCH($A90,'Zone centroid'!$C$2:$C$169,0)))^2+(INDEX('Station centroid'!$F$2:$F$51,MATCH(P$1,'Station centroid'!$B$2:$B$51,0))-INDEX('Zone centroid'!$E$2:$E$169,MATCH($A90,'Zone centroid'!$C$2:$C$169,0)))^2)</f>
        <v>85582.114668920171</v>
      </c>
      <c r="Q90">
        <f>SQRT((INDEX('Station centroid'!$E$2:$E$51,MATCH(Q$1,'Station centroid'!$B$2:$B$51,0))-INDEX('Zone centroid'!$D$2:$D$169,MATCH($A90,'Zone centroid'!$C$2:$C$169,0)))^2+(INDEX('Station centroid'!$F$2:$F$51,MATCH(Q$1,'Station centroid'!$B$2:$B$51,0))-INDEX('Zone centroid'!$E$2:$E$169,MATCH($A90,'Zone centroid'!$C$2:$C$169,0)))^2)</f>
        <v>72825.338014213878</v>
      </c>
      <c r="R90">
        <f>SQRT((INDEX('Station centroid'!$E$2:$E$51,MATCH(R$1,'Station centroid'!$B$2:$B$51,0))-INDEX('Zone centroid'!$D$2:$D$169,MATCH($A90,'Zone centroid'!$C$2:$C$169,0)))^2+(INDEX('Station centroid'!$F$2:$F$51,MATCH(R$1,'Station centroid'!$B$2:$B$51,0))-INDEX('Zone centroid'!$E$2:$E$169,MATCH($A90,'Zone centroid'!$C$2:$C$169,0)))^2)</f>
        <v>72862.890415739734</v>
      </c>
      <c r="S90">
        <f>SQRT((INDEX('Station centroid'!$E$2:$E$51,MATCH(S$1,'Station centroid'!$B$2:$B$51,0))-INDEX('Zone centroid'!$D$2:$D$169,MATCH($A90,'Zone centroid'!$C$2:$C$169,0)))^2+(INDEX('Station centroid'!$F$2:$F$51,MATCH(S$1,'Station centroid'!$B$2:$B$51,0))-INDEX('Zone centroid'!$E$2:$E$169,MATCH($A90,'Zone centroid'!$C$2:$C$169,0)))^2)</f>
        <v>69002.896730398264</v>
      </c>
      <c r="T90">
        <f>SQRT((INDEX('Station centroid'!$E$2:$E$51,MATCH(T$1,'Station centroid'!$B$2:$B$51,0))-INDEX('Zone centroid'!$D$2:$D$169,MATCH($A90,'Zone centroid'!$C$2:$C$169,0)))^2+(INDEX('Station centroid'!$F$2:$F$51,MATCH(T$1,'Station centroid'!$B$2:$B$51,0))-INDEX('Zone centroid'!$E$2:$E$169,MATCH($A90,'Zone centroid'!$C$2:$C$169,0)))^2)</f>
        <v>66400.962775818203</v>
      </c>
      <c r="U90">
        <f>SQRT((INDEX('Station centroid'!$E$2:$E$51,MATCH(U$1,'Station centroid'!$B$2:$B$51,0))-INDEX('Zone centroid'!$D$2:$D$169,MATCH($A90,'Zone centroid'!$C$2:$C$169,0)))^2+(INDEX('Station centroid'!$F$2:$F$51,MATCH(U$1,'Station centroid'!$B$2:$B$51,0))-INDEX('Zone centroid'!$E$2:$E$169,MATCH($A90,'Zone centroid'!$C$2:$C$169,0)))^2)</f>
        <v>69746.502343604268</v>
      </c>
      <c r="V90">
        <f>SQRT((INDEX('Station centroid'!$E$2:$E$51,MATCH(V$1,'Station centroid'!$B$2:$B$51,0))-INDEX('Zone centroid'!$D$2:$D$169,MATCH($A90,'Zone centroid'!$C$2:$C$169,0)))^2+(INDEX('Station centroid'!$F$2:$F$51,MATCH(V$1,'Station centroid'!$B$2:$B$51,0))-INDEX('Zone centroid'!$E$2:$E$169,MATCH($A90,'Zone centroid'!$C$2:$C$169,0)))^2)</f>
        <v>71928.788932813986</v>
      </c>
      <c r="W90">
        <f>SQRT((INDEX('Station centroid'!$E$2:$E$51,MATCH(W$1,'Station centroid'!$B$2:$B$51,0))-INDEX('Zone centroid'!$D$2:$D$169,MATCH($A90,'Zone centroid'!$C$2:$C$169,0)))^2+(INDEX('Station centroid'!$F$2:$F$51,MATCH(W$1,'Station centroid'!$B$2:$B$51,0))-INDEX('Zone centroid'!$E$2:$E$169,MATCH($A90,'Zone centroid'!$C$2:$C$169,0)))^2)</f>
        <v>69872.555982731938</v>
      </c>
      <c r="X90">
        <f>SQRT((INDEX('Station centroid'!$E$2:$E$51,MATCH(X$1,'Station centroid'!$B$2:$B$51,0))-INDEX('Zone centroid'!$D$2:$D$169,MATCH($A90,'Zone centroid'!$C$2:$C$169,0)))^2+(INDEX('Station centroid'!$F$2:$F$51,MATCH(X$1,'Station centroid'!$B$2:$B$51,0))-INDEX('Zone centroid'!$E$2:$E$169,MATCH($A90,'Zone centroid'!$C$2:$C$169,0)))^2)</f>
        <v>70015.438294725376</v>
      </c>
      <c r="Y90">
        <f>SQRT((INDEX('Station centroid'!$E$2:$E$51,MATCH(Y$1,'Station centroid'!$B$2:$B$51,0))-INDEX('Zone centroid'!$D$2:$D$169,MATCH($A90,'Zone centroid'!$C$2:$C$169,0)))^2+(INDEX('Station centroid'!$F$2:$F$51,MATCH(Y$1,'Station centroid'!$B$2:$B$51,0))-INDEX('Zone centroid'!$E$2:$E$169,MATCH($A90,'Zone centroid'!$C$2:$C$169,0)))^2)</f>
        <v>68765.96711811742</v>
      </c>
      <c r="Z90">
        <f>SQRT((INDEX('Station centroid'!$E$2:$E$51,MATCH(Z$1,'Station centroid'!$B$2:$B$51,0))-INDEX('Zone centroid'!$D$2:$D$169,MATCH($A90,'Zone centroid'!$C$2:$C$169,0)))^2+(INDEX('Station centroid'!$F$2:$F$51,MATCH(Z$1,'Station centroid'!$B$2:$B$51,0))-INDEX('Zone centroid'!$E$2:$E$169,MATCH($A90,'Zone centroid'!$C$2:$C$169,0)))^2)</f>
        <v>10692.874631739567</v>
      </c>
      <c r="AA90">
        <f>SQRT((INDEX('Station centroid'!$E$2:$E$51,MATCH(AA$1,'Station centroid'!$B$2:$B$51,0))-INDEX('Zone centroid'!$D$2:$D$169,MATCH($A90,'Zone centroid'!$C$2:$C$169,0)))^2+(INDEX('Station centroid'!$F$2:$F$51,MATCH(AA$1,'Station centroid'!$B$2:$B$51,0))-INDEX('Zone centroid'!$E$2:$E$169,MATCH($A90,'Zone centroid'!$C$2:$C$169,0)))^2)</f>
        <v>42116.950649058141</v>
      </c>
      <c r="AB90">
        <f>SQRT((INDEX('Station centroid'!$E$2:$E$51,MATCH(AB$1,'Station centroid'!$B$2:$B$51,0))-INDEX('Zone centroid'!$D$2:$D$169,MATCH($A90,'Zone centroid'!$C$2:$C$169,0)))^2+(INDEX('Station centroid'!$F$2:$F$51,MATCH(AB$1,'Station centroid'!$B$2:$B$51,0))-INDEX('Zone centroid'!$E$2:$E$169,MATCH($A90,'Zone centroid'!$C$2:$C$169,0)))^2)</f>
        <v>639943.79040818894</v>
      </c>
      <c r="AC90">
        <f>SQRT((INDEX('Station centroid'!$E$2:$E$51,MATCH(AC$1,'Station centroid'!$B$2:$B$51,0))-INDEX('Zone centroid'!$D$2:$D$169,MATCH($A90,'Zone centroid'!$C$2:$C$169,0)))^2+(INDEX('Station centroid'!$F$2:$F$51,MATCH(AC$1,'Station centroid'!$B$2:$B$51,0))-INDEX('Zone centroid'!$E$2:$E$169,MATCH($A90,'Zone centroid'!$C$2:$C$169,0)))^2)</f>
        <v>50864.535814895622</v>
      </c>
      <c r="AD90">
        <f>SQRT((INDEX('Station centroid'!$E$2:$E$51,MATCH(AD$1,'Station centroid'!$B$2:$B$51,0))-INDEX('Zone centroid'!$D$2:$D$169,MATCH($A90,'Zone centroid'!$C$2:$C$169,0)))^2+(INDEX('Station centroid'!$F$2:$F$51,MATCH(AD$1,'Station centroid'!$B$2:$B$51,0))-INDEX('Zone centroid'!$E$2:$E$169,MATCH($A90,'Zone centroid'!$C$2:$C$169,0)))^2)</f>
        <v>112431.99029601183</v>
      </c>
      <c r="AE90">
        <f>SQRT((INDEX('Station centroid'!$E$2:$E$51,MATCH(AE$1,'Station centroid'!$B$2:$B$51,0))-INDEX('Zone centroid'!$D$2:$D$169,MATCH($A90,'Zone centroid'!$C$2:$C$169,0)))^2+(INDEX('Station centroid'!$F$2:$F$51,MATCH(AE$1,'Station centroid'!$B$2:$B$51,0))-INDEX('Zone centroid'!$E$2:$E$169,MATCH($A90,'Zone centroid'!$C$2:$C$169,0)))^2)</f>
        <v>78862.353355168161</v>
      </c>
      <c r="AF90">
        <f>SQRT((INDEX('Station centroid'!$E$2:$E$51,MATCH(AF$1,'Station centroid'!$B$2:$B$51,0))-INDEX('Zone centroid'!$D$2:$D$169,MATCH($A90,'Zone centroid'!$C$2:$C$169,0)))^2+(INDEX('Station centroid'!$F$2:$F$51,MATCH(AF$1,'Station centroid'!$B$2:$B$51,0))-INDEX('Zone centroid'!$E$2:$E$169,MATCH($A90,'Zone centroid'!$C$2:$C$169,0)))^2)</f>
        <v>76902.345612542253</v>
      </c>
      <c r="AG90">
        <f>SQRT((INDEX('Station centroid'!$E$2:$E$51,MATCH(AG$1,'Station centroid'!$B$2:$B$51,0))-INDEX('Zone centroid'!$D$2:$D$169,MATCH($A90,'Zone centroid'!$C$2:$C$169,0)))^2+(INDEX('Station centroid'!$F$2:$F$51,MATCH(AG$1,'Station centroid'!$B$2:$B$51,0))-INDEX('Zone centroid'!$E$2:$E$169,MATCH($A90,'Zone centroid'!$C$2:$C$169,0)))^2)</f>
        <v>71446.247783376966</v>
      </c>
      <c r="AH90">
        <f>SQRT((INDEX('Station centroid'!$E$2:$E$51,MATCH(AH$1,'Station centroid'!$B$2:$B$51,0))-INDEX('Zone centroid'!$D$2:$D$169,MATCH($A90,'Zone centroid'!$C$2:$C$169,0)))^2+(INDEX('Station centroid'!$F$2:$F$51,MATCH(AH$1,'Station centroid'!$B$2:$B$51,0))-INDEX('Zone centroid'!$E$2:$E$169,MATCH($A90,'Zone centroid'!$C$2:$C$169,0)))^2)</f>
        <v>85478.587657073513</v>
      </c>
      <c r="AI90">
        <f>SQRT((INDEX('Station centroid'!$E$2:$E$51,MATCH(AI$1,'Station centroid'!$B$2:$B$51,0))-INDEX('Zone centroid'!$D$2:$D$169,MATCH($A90,'Zone centroid'!$C$2:$C$169,0)))^2+(INDEX('Station centroid'!$F$2:$F$51,MATCH(AI$1,'Station centroid'!$B$2:$B$51,0))-INDEX('Zone centroid'!$E$2:$E$169,MATCH($A90,'Zone centroid'!$C$2:$C$169,0)))^2)</f>
        <v>68871.664572177251</v>
      </c>
      <c r="AJ90">
        <f>SQRT((INDEX('Station centroid'!$E$2:$E$51,MATCH(AJ$1,'Station centroid'!$B$2:$B$51,0))-INDEX('Zone centroid'!$D$2:$D$169,MATCH($A90,'Zone centroid'!$C$2:$C$169,0)))^2+(INDEX('Station centroid'!$F$2:$F$51,MATCH(AJ$1,'Station centroid'!$B$2:$B$51,0))-INDEX('Zone centroid'!$E$2:$E$169,MATCH($A90,'Zone centroid'!$C$2:$C$169,0)))^2)</f>
        <v>70648.350241800392</v>
      </c>
      <c r="AK90">
        <f>SQRT((INDEX('Station centroid'!$E$2:$E$51,MATCH(AK$1,'Station centroid'!$B$2:$B$51,0))-INDEX('Zone centroid'!$D$2:$D$169,MATCH($A90,'Zone centroid'!$C$2:$C$169,0)))^2+(INDEX('Station centroid'!$F$2:$F$51,MATCH(AK$1,'Station centroid'!$B$2:$B$51,0))-INDEX('Zone centroid'!$E$2:$E$169,MATCH($A90,'Zone centroid'!$C$2:$C$169,0)))^2)</f>
        <v>63936.64971442434</v>
      </c>
      <c r="AL90">
        <f>SQRT((INDEX('Station centroid'!$E$2:$E$51,MATCH(AL$1,'Station centroid'!$B$2:$B$51,0))-INDEX('Zone centroid'!$D$2:$D$169,MATCH($A90,'Zone centroid'!$C$2:$C$169,0)))^2+(INDEX('Station centroid'!$F$2:$F$51,MATCH(AL$1,'Station centroid'!$B$2:$B$51,0))-INDEX('Zone centroid'!$E$2:$E$169,MATCH($A90,'Zone centroid'!$C$2:$C$169,0)))^2)</f>
        <v>27806.713788335313</v>
      </c>
      <c r="AM90">
        <f>SQRT((INDEX('Station centroid'!$E$2:$E$51,MATCH(AM$1,'Station centroid'!$B$2:$B$51,0))-INDEX('Zone centroid'!$D$2:$D$169,MATCH($A90,'Zone centroid'!$C$2:$C$169,0)))^2+(INDEX('Station centroid'!$F$2:$F$51,MATCH(AM$1,'Station centroid'!$B$2:$B$51,0))-INDEX('Zone centroid'!$E$2:$E$169,MATCH($A90,'Zone centroid'!$C$2:$C$169,0)))^2)</f>
        <v>77957.718802310439</v>
      </c>
      <c r="AN90">
        <f>SQRT((INDEX('Station centroid'!$E$2:$E$51,MATCH(AN$1,'Station centroid'!$B$2:$B$51,0))-INDEX('Zone centroid'!$D$2:$D$169,MATCH($A90,'Zone centroid'!$C$2:$C$169,0)))^2+(INDEX('Station centroid'!$F$2:$F$51,MATCH(AN$1,'Station centroid'!$B$2:$B$51,0))-INDEX('Zone centroid'!$E$2:$E$169,MATCH($A90,'Zone centroid'!$C$2:$C$169,0)))^2)</f>
        <v>32744.983932791874</v>
      </c>
      <c r="AO90">
        <f>SQRT((INDEX('Station centroid'!$E$2:$E$51,MATCH(AO$1,'Station centroid'!$B$2:$B$51,0))-INDEX('Zone centroid'!$D$2:$D$169,MATCH($A90,'Zone centroid'!$C$2:$C$169,0)))^2+(INDEX('Station centroid'!$F$2:$F$51,MATCH(AO$1,'Station centroid'!$B$2:$B$51,0))-INDEX('Zone centroid'!$E$2:$E$169,MATCH($A90,'Zone centroid'!$C$2:$C$169,0)))^2)</f>
        <v>29027.070451511343</v>
      </c>
      <c r="AP90">
        <f>SQRT((INDEX('Station centroid'!$E$2:$E$51,MATCH(AP$1,'Station centroid'!$B$2:$B$51,0))-INDEX('Zone centroid'!$D$2:$D$169,MATCH($A90,'Zone centroid'!$C$2:$C$169,0)))^2+(INDEX('Station centroid'!$F$2:$F$51,MATCH(AP$1,'Station centroid'!$B$2:$B$51,0))-INDEX('Zone centroid'!$E$2:$E$169,MATCH($A90,'Zone centroid'!$C$2:$C$169,0)))^2)</f>
        <v>40607.212352764356</v>
      </c>
      <c r="AQ90">
        <f>SQRT((INDEX('Station centroid'!$E$2:$E$51,MATCH(AQ$1,'Station centroid'!$B$2:$B$51,0))-INDEX('Zone centroid'!$D$2:$D$169,MATCH($A90,'Zone centroid'!$C$2:$C$169,0)))^2+(INDEX('Station centroid'!$F$2:$F$51,MATCH(AQ$1,'Station centroid'!$B$2:$B$51,0))-INDEX('Zone centroid'!$E$2:$E$169,MATCH($A90,'Zone centroid'!$C$2:$C$169,0)))^2)</f>
        <v>33563.876493697782</v>
      </c>
      <c r="AR90">
        <f>SQRT((INDEX('Station centroid'!$E$2:$E$51,MATCH(AR$1,'Station centroid'!$B$2:$B$51,0))-INDEX('Zone centroid'!$D$2:$D$169,MATCH($A90,'Zone centroid'!$C$2:$C$169,0)))^2+(INDEX('Station centroid'!$F$2:$F$51,MATCH(AR$1,'Station centroid'!$B$2:$B$51,0))-INDEX('Zone centroid'!$E$2:$E$169,MATCH($A90,'Zone centroid'!$C$2:$C$169,0)))^2)</f>
        <v>9824.5919488801064</v>
      </c>
      <c r="AS90">
        <f>SQRT((INDEX('Station centroid'!$E$2:$E$51,MATCH(AS$1,'Station centroid'!$B$2:$B$51,0))-INDEX('Zone centroid'!$D$2:$D$169,MATCH($A90,'Zone centroid'!$C$2:$C$169,0)))^2+(INDEX('Station centroid'!$F$2:$F$51,MATCH(AS$1,'Station centroid'!$B$2:$B$51,0))-INDEX('Zone centroid'!$E$2:$E$169,MATCH($A90,'Zone centroid'!$C$2:$C$169,0)))^2)</f>
        <v>97858.717668784637</v>
      </c>
      <c r="AT90">
        <f>SQRT((INDEX('Station centroid'!$E$2:$E$51,MATCH(AT$1,'Station centroid'!$B$2:$B$51,0))-INDEX('Zone centroid'!$D$2:$D$169,MATCH($A90,'Zone centroid'!$C$2:$C$169,0)))^2+(INDEX('Station centroid'!$F$2:$F$51,MATCH(AT$1,'Station centroid'!$B$2:$B$51,0))-INDEX('Zone centroid'!$E$2:$E$169,MATCH($A90,'Zone centroid'!$C$2:$C$169,0)))^2)</f>
        <v>78402.495269615611</v>
      </c>
      <c r="AU90">
        <f>SQRT((INDEX('Station centroid'!$E$2:$E$51,MATCH(AU$1,'Station centroid'!$B$2:$B$51,0))-INDEX('Zone centroid'!$D$2:$D$169,MATCH($A90,'Zone centroid'!$C$2:$C$169,0)))^2+(INDEX('Station centroid'!$F$2:$F$51,MATCH(AU$1,'Station centroid'!$B$2:$B$51,0))-INDEX('Zone centroid'!$E$2:$E$169,MATCH($A90,'Zone centroid'!$C$2:$C$169,0)))^2)</f>
        <v>28346.394390724538</v>
      </c>
      <c r="AV90">
        <f>SQRT((INDEX('Station centroid'!$E$2:$E$51,MATCH(AV$1,'Station centroid'!$B$2:$B$51,0))-INDEX('Zone centroid'!$D$2:$D$169,MATCH($A90,'Zone centroid'!$C$2:$C$169,0)))^2+(INDEX('Station centroid'!$F$2:$F$51,MATCH(AV$1,'Station centroid'!$B$2:$B$51,0))-INDEX('Zone centroid'!$E$2:$E$169,MATCH($A90,'Zone centroid'!$C$2:$C$169,0)))^2)</f>
        <v>20133.298610858572</v>
      </c>
      <c r="AW90">
        <f>SQRT((INDEX('Station centroid'!$E$2:$E$51,MATCH(AW$1,'Station centroid'!$B$2:$B$51,0))-INDEX('Zone centroid'!$D$2:$D$169,MATCH($A90,'Zone centroid'!$C$2:$C$169,0)))^2+(INDEX('Station centroid'!$F$2:$F$51,MATCH(AW$1,'Station centroid'!$B$2:$B$51,0))-INDEX('Zone centroid'!$E$2:$E$169,MATCH($A90,'Zone centroid'!$C$2:$C$169,0)))^2)</f>
        <v>13953.039756683862</v>
      </c>
      <c r="AX90">
        <f>SQRT((INDEX('Station centroid'!$E$2:$E$51,MATCH(AX$1,'Station centroid'!$B$2:$B$51,0))-INDEX('Zone centroid'!$D$2:$D$169,MATCH($A90,'Zone centroid'!$C$2:$C$169,0)))^2+(INDEX('Station centroid'!$F$2:$F$51,MATCH(AX$1,'Station centroid'!$B$2:$B$51,0))-INDEX('Zone centroid'!$E$2:$E$169,MATCH($A90,'Zone centroid'!$C$2:$C$169,0)))^2)</f>
        <v>12743.408517555277</v>
      </c>
      <c r="AY90">
        <f>SQRT((INDEX('Station centroid'!$E$2:$E$51,MATCH(AY$1,'Station centroid'!$B$2:$B$51,0))-INDEX('Zone centroid'!$D$2:$D$169,MATCH($A90,'Zone centroid'!$C$2:$C$169,0)))^2+(INDEX('Station centroid'!$F$2:$F$51,MATCH(AY$1,'Station centroid'!$B$2:$B$51,0))-INDEX('Zone centroid'!$E$2:$E$169,MATCH($A90,'Zone centroid'!$C$2:$C$169,0)))^2)</f>
        <v>639943.79040818894</v>
      </c>
    </row>
    <row r="91" spans="1:51" x14ac:dyDescent="0.3">
      <c r="A91">
        <v>5032</v>
      </c>
      <c r="B91">
        <f>SQRT((INDEX('Station centroid'!$E$2:$E$51,MATCH(B$1,'Station centroid'!$B$2:$B$51,0))-INDEX('Zone centroid'!$D$2:$D$169,MATCH($A91,'Zone centroid'!$C$2:$C$169,0)))^2+(INDEX('Station centroid'!$F$2:$F$51,MATCH(B$1,'Station centroid'!$B$2:$B$51,0))-INDEX('Zone centroid'!$E$2:$E$169,MATCH($A91,'Zone centroid'!$C$2:$C$169,0)))^2)</f>
        <v>46755.123802557689</v>
      </c>
      <c r="C91">
        <f>SQRT((INDEX('Station centroid'!$E$2:$E$51,MATCH(C$1,'Station centroid'!$B$2:$B$51,0))-INDEX('Zone centroid'!$D$2:$D$169,MATCH($A91,'Zone centroid'!$C$2:$C$169,0)))^2+(INDEX('Station centroid'!$F$2:$F$51,MATCH(C$1,'Station centroid'!$B$2:$B$51,0))-INDEX('Zone centroid'!$E$2:$E$169,MATCH($A91,'Zone centroid'!$C$2:$C$169,0)))^2)</f>
        <v>92869.762933665319</v>
      </c>
      <c r="D91">
        <f>SQRT((INDEX('Station centroid'!$E$2:$E$51,MATCH(D$1,'Station centroid'!$B$2:$B$51,0))-INDEX('Zone centroid'!$D$2:$D$169,MATCH($A91,'Zone centroid'!$C$2:$C$169,0)))^2+(INDEX('Station centroid'!$F$2:$F$51,MATCH(D$1,'Station centroid'!$B$2:$B$51,0))-INDEX('Zone centroid'!$E$2:$E$169,MATCH($A91,'Zone centroid'!$C$2:$C$169,0)))^2)</f>
        <v>156951.82589496209</v>
      </c>
      <c r="E91">
        <f>SQRT((INDEX('Station centroid'!$E$2:$E$51,MATCH(E$1,'Station centroid'!$B$2:$B$51,0))-INDEX('Zone centroid'!$D$2:$D$169,MATCH($A91,'Zone centroid'!$C$2:$C$169,0)))^2+(INDEX('Station centroid'!$F$2:$F$51,MATCH(E$1,'Station centroid'!$B$2:$B$51,0))-INDEX('Zone centroid'!$E$2:$E$169,MATCH($A91,'Zone centroid'!$C$2:$C$169,0)))^2)</f>
        <v>54975.822271062032</v>
      </c>
      <c r="F91">
        <f>SQRT((INDEX('Station centroid'!$E$2:$E$51,MATCH(F$1,'Station centroid'!$B$2:$B$51,0))-INDEX('Zone centroid'!$D$2:$D$169,MATCH($A91,'Zone centroid'!$C$2:$C$169,0)))^2+(INDEX('Station centroid'!$F$2:$F$51,MATCH(F$1,'Station centroid'!$B$2:$B$51,0))-INDEX('Zone centroid'!$E$2:$E$169,MATCH($A91,'Zone centroid'!$C$2:$C$169,0)))^2)</f>
        <v>59113.503229326569</v>
      </c>
      <c r="G91">
        <f>SQRT((INDEX('Station centroid'!$E$2:$E$51,MATCH(G$1,'Station centroid'!$B$2:$B$51,0))-INDEX('Zone centroid'!$D$2:$D$169,MATCH($A91,'Zone centroid'!$C$2:$C$169,0)))^2+(INDEX('Station centroid'!$F$2:$F$51,MATCH(G$1,'Station centroid'!$B$2:$B$51,0))-INDEX('Zone centroid'!$E$2:$E$169,MATCH($A91,'Zone centroid'!$C$2:$C$169,0)))^2)</f>
        <v>670098.74306552764</v>
      </c>
      <c r="H91">
        <f>SQRT((INDEX('Station centroid'!$E$2:$E$51,MATCH(H$1,'Station centroid'!$B$2:$B$51,0))-INDEX('Zone centroid'!$D$2:$D$169,MATCH($A91,'Zone centroid'!$C$2:$C$169,0)))^2+(INDEX('Station centroid'!$F$2:$F$51,MATCH(H$1,'Station centroid'!$B$2:$B$51,0))-INDEX('Zone centroid'!$E$2:$E$169,MATCH($A91,'Zone centroid'!$C$2:$C$169,0)))^2)</f>
        <v>58638.573407657212</v>
      </c>
      <c r="I91">
        <f>SQRT((INDEX('Station centroid'!$E$2:$E$51,MATCH(I$1,'Station centroid'!$B$2:$B$51,0))-INDEX('Zone centroid'!$D$2:$D$169,MATCH($A91,'Zone centroid'!$C$2:$C$169,0)))^2+(INDEX('Station centroid'!$F$2:$F$51,MATCH(I$1,'Station centroid'!$B$2:$B$51,0))-INDEX('Zone centroid'!$E$2:$E$169,MATCH($A91,'Zone centroid'!$C$2:$C$169,0)))^2)</f>
        <v>47155.464250219171</v>
      </c>
      <c r="J91">
        <f>SQRT((INDEX('Station centroid'!$E$2:$E$51,MATCH(J$1,'Station centroid'!$B$2:$B$51,0))-INDEX('Zone centroid'!$D$2:$D$169,MATCH($A91,'Zone centroid'!$C$2:$C$169,0)))^2+(INDEX('Station centroid'!$F$2:$F$51,MATCH(J$1,'Station centroid'!$B$2:$B$51,0))-INDEX('Zone centroid'!$E$2:$E$169,MATCH($A91,'Zone centroid'!$C$2:$C$169,0)))^2)</f>
        <v>670098.74306552764</v>
      </c>
      <c r="K91">
        <f>SQRT((INDEX('Station centroid'!$E$2:$E$51,MATCH(K$1,'Station centroid'!$B$2:$B$51,0))-INDEX('Zone centroid'!$D$2:$D$169,MATCH($A91,'Zone centroid'!$C$2:$C$169,0)))^2+(INDEX('Station centroid'!$F$2:$F$51,MATCH(K$1,'Station centroid'!$B$2:$B$51,0))-INDEX('Zone centroid'!$E$2:$E$169,MATCH($A91,'Zone centroid'!$C$2:$C$169,0)))^2)</f>
        <v>72742.977384237558</v>
      </c>
      <c r="L91">
        <f>SQRT((INDEX('Station centroid'!$E$2:$E$51,MATCH(L$1,'Station centroid'!$B$2:$B$51,0))-INDEX('Zone centroid'!$D$2:$D$169,MATCH($A91,'Zone centroid'!$C$2:$C$169,0)))^2+(INDEX('Station centroid'!$F$2:$F$51,MATCH(L$1,'Station centroid'!$B$2:$B$51,0))-INDEX('Zone centroid'!$E$2:$E$169,MATCH($A91,'Zone centroid'!$C$2:$C$169,0)))^2)</f>
        <v>42080.996445735451</v>
      </c>
      <c r="M91">
        <f>SQRT((INDEX('Station centroid'!$E$2:$E$51,MATCH(M$1,'Station centroid'!$B$2:$B$51,0))-INDEX('Zone centroid'!$D$2:$D$169,MATCH($A91,'Zone centroid'!$C$2:$C$169,0)))^2+(INDEX('Station centroid'!$F$2:$F$51,MATCH(M$1,'Station centroid'!$B$2:$B$51,0))-INDEX('Zone centroid'!$E$2:$E$169,MATCH($A91,'Zone centroid'!$C$2:$C$169,0)))^2)</f>
        <v>41234.993940217821</v>
      </c>
      <c r="N91">
        <f>SQRT((INDEX('Station centroid'!$E$2:$E$51,MATCH(N$1,'Station centroid'!$B$2:$B$51,0))-INDEX('Zone centroid'!$D$2:$D$169,MATCH($A91,'Zone centroid'!$C$2:$C$169,0)))^2+(INDEX('Station centroid'!$F$2:$F$51,MATCH(N$1,'Station centroid'!$B$2:$B$51,0))-INDEX('Zone centroid'!$E$2:$E$169,MATCH($A91,'Zone centroid'!$C$2:$C$169,0)))^2)</f>
        <v>53518.585913232055</v>
      </c>
      <c r="O91">
        <f>SQRT((INDEX('Station centroid'!$E$2:$E$51,MATCH(O$1,'Station centroid'!$B$2:$B$51,0))-INDEX('Zone centroid'!$D$2:$D$169,MATCH($A91,'Zone centroid'!$C$2:$C$169,0)))^2+(INDEX('Station centroid'!$F$2:$F$51,MATCH(O$1,'Station centroid'!$B$2:$B$51,0))-INDEX('Zone centroid'!$E$2:$E$169,MATCH($A91,'Zone centroid'!$C$2:$C$169,0)))^2)</f>
        <v>79049.540345614907</v>
      </c>
      <c r="P91">
        <f>SQRT((INDEX('Station centroid'!$E$2:$E$51,MATCH(P$1,'Station centroid'!$B$2:$B$51,0))-INDEX('Zone centroid'!$D$2:$D$169,MATCH($A91,'Zone centroid'!$C$2:$C$169,0)))^2+(INDEX('Station centroid'!$F$2:$F$51,MATCH(P$1,'Station centroid'!$B$2:$B$51,0))-INDEX('Zone centroid'!$E$2:$E$169,MATCH($A91,'Zone centroid'!$C$2:$C$169,0)))^2)</f>
        <v>81232.973678698967</v>
      </c>
      <c r="Q91">
        <f>SQRT((INDEX('Station centroid'!$E$2:$E$51,MATCH(Q$1,'Station centroid'!$B$2:$B$51,0))-INDEX('Zone centroid'!$D$2:$D$169,MATCH($A91,'Zone centroid'!$C$2:$C$169,0)))^2+(INDEX('Station centroid'!$F$2:$F$51,MATCH(Q$1,'Station centroid'!$B$2:$B$51,0))-INDEX('Zone centroid'!$E$2:$E$169,MATCH($A91,'Zone centroid'!$C$2:$C$169,0)))^2)</f>
        <v>65042.312316556701</v>
      </c>
      <c r="R91">
        <f>SQRT((INDEX('Station centroid'!$E$2:$E$51,MATCH(R$1,'Station centroid'!$B$2:$B$51,0))-INDEX('Zone centroid'!$D$2:$D$169,MATCH($A91,'Zone centroid'!$C$2:$C$169,0)))^2+(INDEX('Station centroid'!$F$2:$F$51,MATCH(R$1,'Station centroid'!$B$2:$B$51,0))-INDEX('Zone centroid'!$E$2:$E$169,MATCH($A91,'Zone centroid'!$C$2:$C$169,0)))^2)</f>
        <v>60696.917676073943</v>
      </c>
      <c r="S91">
        <f>SQRT((INDEX('Station centroid'!$E$2:$E$51,MATCH(S$1,'Station centroid'!$B$2:$B$51,0))-INDEX('Zone centroid'!$D$2:$D$169,MATCH($A91,'Zone centroid'!$C$2:$C$169,0)))^2+(INDEX('Station centroid'!$F$2:$F$51,MATCH(S$1,'Station centroid'!$B$2:$B$51,0))-INDEX('Zone centroid'!$E$2:$E$169,MATCH($A91,'Zone centroid'!$C$2:$C$169,0)))^2)</f>
        <v>57921.07445469228</v>
      </c>
      <c r="T91">
        <f>SQRT((INDEX('Station centroid'!$E$2:$E$51,MATCH(T$1,'Station centroid'!$B$2:$B$51,0))-INDEX('Zone centroid'!$D$2:$D$169,MATCH($A91,'Zone centroid'!$C$2:$C$169,0)))^2+(INDEX('Station centroid'!$F$2:$F$51,MATCH(T$1,'Station centroid'!$B$2:$B$51,0))-INDEX('Zone centroid'!$E$2:$E$169,MATCH($A91,'Zone centroid'!$C$2:$C$169,0)))^2)</f>
        <v>48970.252182683289</v>
      </c>
      <c r="U91">
        <f>SQRT((INDEX('Station centroid'!$E$2:$E$51,MATCH(U$1,'Station centroid'!$B$2:$B$51,0))-INDEX('Zone centroid'!$D$2:$D$169,MATCH($A91,'Zone centroid'!$C$2:$C$169,0)))^2+(INDEX('Station centroid'!$F$2:$F$51,MATCH(U$1,'Station centroid'!$B$2:$B$51,0))-INDEX('Zone centroid'!$E$2:$E$169,MATCH($A91,'Zone centroid'!$C$2:$C$169,0)))^2)</f>
        <v>45342.552867327577</v>
      </c>
      <c r="V91">
        <f>SQRT((INDEX('Station centroid'!$E$2:$E$51,MATCH(V$1,'Station centroid'!$B$2:$B$51,0))-INDEX('Zone centroid'!$D$2:$D$169,MATCH($A91,'Zone centroid'!$C$2:$C$169,0)))^2+(INDEX('Station centroid'!$F$2:$F$51,MATCH(V$1,'Station centroid'!$B$2:$B$51,0))-INDEX('Zone centroid'!$E$2:$E$169,MATCH($A91,'Zone centroid'!$C$2:$C$169,0)))^2)</f>
        <v>40171.468788448641</v>
      </c>
      <c r="W91">
        <f>SQRT((INDEX('Station centroid'!$E$2:$E$51,MATCH(W$1,'Station centroid'!$B$2:$B$51,0))-INDEX('Zone centroid'!$D$2:$D$169,MATCH($A91,'Zone centroid'!$C$2:$C$169,0)))^2+(INDEX('Station centroid'!$F$2:$F$51,MATCH(W$1,'Station centroid'!$B$2:$B$51,0))-INDEX('Zone centroid'!$E$2:$E$169,MATCH($A91,'Zone centroid'!$C$2:$C$169,0)))^2)</f>
        <v>61537.740864935928</v>
      </c>
      <c r="X91">
        <f>SQRT((INDEX('Station centroid'!$E$2:$E$51,MATCH(X$1,'Station centroid'!$B$2:$B$51,0))-INDEX('Zone centroid'!$D$2:$D$169,MATCH($A91,'Zone centroid'!$C$2:$C$169,0)))^2+(INDEX('Station centroid'!$F$2:$F$51,MATCH(X$1,'Station centroid'!$B$2:$B$51,0))-INDEX('Zone centroid'!$E$2:$E$169,MATCH($A91,'Zone centroid'!$C$2:$C$169,0)))^2)</f>
        <v>37314.947722896468</v>
      </c>
      <c r="Y91">
        <f>SQRT((INDEX('Station centroid'!$E$2:$E$51,MATCH(Y$1,'Station centroid'!$B$2:$B$51,0))-INDEX('Zone centroid'!$D$2:$D$169,MATCH($A91,'Zone centroid'!$C$2:$C$169,0)))^2+(INDEX('Station centroid'!$F$2:$F$51,MATCH(Y$1,'Station centroid'!$B$2:$B$51,0))-INDEX('Zone centroid'!$E$2:$E$169,MATCH($A91,'Zone centroid'!$C$2:$C$169,0)))^2)</f>
        <v>35254.282334065516</v>
      </c>
      <c r="Z91">
        <f>SQRT((INDEX('Station centroid'!$E$2:$E$51,MATCH(Z$1,'Station centroid'!$B$2:$B$51,0))-INDEX('Zone centroid'!$D$2:$D$169,MATCH($A91,'Zone centroid'!$C$2:$C$169,0)))^2+(INDEX('Station centroid'!$F$2:$F$51,MATCH(Z$1,'Station centroid'!$B$2:$B$51,0))-INDEX('Zone centroid'!$E$2:$E$169,MATCH($A91,'Zone centroid'!$C$2:$C$169,0)))^2)</f>
        <v>43655.576743070269</v>
      </c>
      <c r="AA91">
        <f>SQRT((INDEX('Station centroid'!$E$2:$E$51,MATCH(AA$1,'Station centroid'!$B$2:$B$51,0))-INDEX('Zone centroid'!$D$2:$D$169,MATCH($A91,'Zone centroid'!$C$2:$C$169,0)))^2+(INDEX('Station centroid'!$F$2:$F$51,MATCH(AA$1,'Station centroid'!$B$2:$B$51,0))-INDEX('Zone centroid'!$E$2:$E$169,MATCH($A91,'Zone centroid'!$C$2:$C$169,0)))^2)</f>
        <v>82052.787371394021</v>
      </c>
      <c r="AB91">
        <f>SQRT((INDEX('Station centroid'!$E$2:$E$51,MATCH(AB$1,'Station centroid'!$B$2:$B$51,0))-INDEX('Zone centroid'!$D$2:$D$169,MATCH($A91,'Zone centroid'!$C$2:$C$169,0)))^2+(INDEX('Station centroid'!$F$2:$F$51,MATCH(AB$1,'Station centroid'!$B$2:$B$51,0))-INDEX('Zone centroid'!$E$2:$E$169,MATCH($A91,'Zone centroid'!$C$2:$C$169,0)))^2)</f>
        <v>670098.74306552764</v>
      </c>
      <c r="AC91">
        <f>SQRT((INDEX('Station centroid'!$E$2:$E$51,MATCH(AC$1,'Station centroid'!$B$2:$B$51,0))-INDEX('Zone centroid'!$D$2:$D$169,MATCH($A91,'Zone centroid'!$C$2:$C$169,0)))^2+(INDEX('Station centroid'!$F$2:$F$51,MATCH(AC$1,'Station centroid'!$B$2:$B$51,0))-INDEX('Zone centroid'!$E$2:$E$169,MATCH($A91,'Zone centroid'!$C$2:$C$169,0)))^2)</f>
        <v>71605.174414596593</v>
      </c>
      <c r="AD91">
        <f>SQRT((INDEX('Station centroid'!$E$2:$E$51,MATCH(AD$1,'Station centroid'!$B$2:$B$51,0))-INDEX('Zone centroid'!$D$2:$D$169,MATCH($A91,'Zone centroid'!$C$2:$C$169,0)))^2+(INDEX('Station centroid'!$F$2:$F$51,MATCH(AD$1,'Station centroid'!$B$2:$B$51,0))-INDEX('Zone centroid'!$E$2:$E$169,MATCH($A91,'Zone centroid'!$C$2:$C$169,0)))^2)</f>
        <v>152851.87535232434</v>
      </c>
      <c r="AE91">
        <f>SQRT((INDEX('Station centroid'!$E$2:$E$51,MATCH(AE$1,'Station centroid'!$B$2:$B$51,0))-INDEX('Zone centroid'!$D$2:$D$169,MATCH($A91,'Zone centroid'!$C$2:$C$169,0)))^2+(INDEX('Station centroid'!$F$2:$F$51,MATCH(AE$1,'Station centroid'!$B$2:$B$51,0))-INDEX('Zone centroid'!$E$2:$E$169,MATCH($A91,'Zone centroid'!$C$2:$C$169,0)))^2)</f>
        <v>73497.310229663533</v>
      </c>
      <c r="AF91">
        <f>SQRT((INDEX('Station centroid'!$E$2:$E$51,MATCH(AF$1,'Station centroid'!$B$2:$B$51,0))-INDEX('Zone centroid'!$D$2:$D$169,MATCH($A91,'Zone centroid'!$C$2:$C$169,0)))^2+(INDEX('Station centroid'!$F$2:$F$51,MATCH(AF$1,'Station centroid'!$B$2:$B$51,0))-INDEX('Zone centroid'!$E$2:$E$169,MATCH($A91,'Zone centroid'!$C$2:$C$169,0)))^2)</f>
        <v>70714.416356432572</v>
      </c>
      <c r="AG91">
        <f>SQRT((INDEX('Station centroid'!$E$2:$E$51,MATCH(AG$1,'Station centroid'!$B$2:$B$51,0))-INDEX('Zone centroid'!$D$2:$D$169,MATCH($A91,'Zone centroid'!$C$2:$C$169,0)))^2+(INDEX('Station centroid'!$F$2:$F$51,MATCH(AG$1,'Station centroid'!$B$2:$B$51,0))-INDEX('Zone centroid'!$E$2:$E$169,MATCH($A91,'Zone centroid'!$C$2:$C$169,0)))^2)</f>
        <v>40377.612079513805</v>
      </c>
      <c r="AH91">
        <f>SQRT((INDEX('Station centroid'!$E$2:$E$51,MATCH(AH$1,'Station centroid'!$B$2:$B$51,0))-INDEX('Zone centroid'!$D$2:$D$169,MATCH($A91,'Zone centroid'!$C$2:$C$169,0)))^2+(INDEX('Station centroid'!$F$2:$F$51,MATCH(AH$1,'Station centroid'!$B$2:$B$51,0))-INDEX('Zone centroid'!$E$2:$E$169,MATCH($A91,'Zone centroid'!$C$2:$C$169,0)))^2)</f>
        <v>124187.42617128354</v>
      </c>
      <c r="AI91">
        <f>SQRT((INDEX('Station centroid'!$E$2:$E$51,MATCH(AI$1,'Station centroid'!$B$2:$B$51,0))-INDEX('Zone centroid'!$D$2:$D$169,MATCH($A91,'Zone centroid'!$C$2:$C$169,0)))^2+(INDEX('Station centroid'!$F$2:$F$51,MATCH(AI$1,'Station centroid'!$B$2:$B$51,0))-INDEX('Zone centroid'!$E$2:$E$169,MATCH($A91,'Zone centroid'!$C$2:$C$169,0)))^2)</f>
        <v>47144.270262063612</v>
      </c>
      <c r="AJ91">
        <f>SQRT((INDEX('Station centroid'!$E$2:$E$51,MATCH(AJ$1,'Station centroid'!$B$2:$B$51,0))-INDEX('Zone centroid'!$D$2:$D$169,MATCH($A91,'Zone centroid'!$C$2:$C$169,0)))^2+(INDEX('Station centroid'!$F$2:$F$51,MATCH(AJ$1,'Station centroid'!$B$2:$B$51,0))-INDEX('Zone centroid'!$E$2:$E$169,MATCH($A91,'Zone centroid'!$C$2:$C$169,0)))^2)</f>
        <v>42936.541383396238</v>
      </c>
      <c r="AK91">
        <f>SQRT((INDEX('Station centroid'!$E$2:$E$51,MATCH(AK$1,'Station centroid'!$B$2:$B$51,0))-INDEX('Zone centroid'!$D$2:$D$169,MATCH($A91,'Zone centroid'!$C$2:$C$169,0)))^2+(INDEX('Station centroid'!$F$2:$F$51,MATCH(AK$1,'Station centroid'!$B$2:$B$51,0))-INDEX('Zone centroid'!$E$2:$E$169,MATCH($A91,'Zone centroid'!$C$2:$C$169,0)))^2)</f>
        <v>49411.755565907559</v>
      </c>
      <c r="AL91">
        <f>SQRT((INDEX('Station centroid'!$E$2:$E$51,MATCH(AL$1,'Station centroid'!$B$2:$B$51,0))-INDEX('Zone centroid'!$D$2:$D$169,MATCH($A91,'Zone centroid'!$C$2:$C$169,0)))^2+(INDEX('Station centroid'!$F$2:$F$51,MATCH(AL$1,'Station centroid'!$B$2:$B$51,0))-INDEX('Zone centroid'!$E$2:$E$169,MATCH($A91,'Zone centroid'!$C$2:$C$169,0)))^2)</f>
        <v>52485.449385771652</v>
      </c>
      <c r="AM91">
        <f>SQRT((INDEX('Station centroid'!$E$2:$E$51,MATCH(AM$1,'Station centroid'!$B$2:$B$51,0))-INDEX('Zone centroid'!$D$2:$D$169,MATCH($A91,'Zone centroid'!$C$2:$C$169,0)))^2+(INDEX('Station centroid'!$F$2:$F$51,MATCH(AM$1,'Station centroid'!$B$2:$B$51,0))-INDEX('Zone centroid'!$E$2:$E$169,MATCH($A91,'Zone centroid'!$C$2:$C$169,0)))^2)</f>
        <v>68098.198894685222</v>
      </c>
      <c r="AN91">
        <f>SQRT((INDEX('Station centroid'!$E$2:$E$51,MATCH(AN$1,'Station centroid'!$B$2:$B$51,0))-INDEX('Zone centroid'!$D$2:$D$169,MATCH($A91,'Zone centroid'!$C$2:$C$169,0)))^2+(INDEX('Station centroid'!$F$2:$F$51,MATCH(AN$1,'Station centroid'!$B$2:$B$51,0))-INDEX('Zone centroid'!$E$2:$E$169,MATCH($A91,'Zone centroid'!$C$2:$C$169,0)))^2)</f>
        <v>44828.506106257853</v>
      </c>
      <c r="AO91">
        <f>SQRT((INDEX('Station centroid'!$E$2:$E$51,MATCH(AO$1,'Station centroid'!$B$2:$B$51,0))-INDEX('Zone centroid'!$D$2:$D$169,MATCH($A91,'Zone centroid'!$C$2:$C$169,0)))^2+(INDEX('Station centroid'!$F$2:$F$51,MATCH(AO$1,'Station centroid'!$B$2:$B$51,0))-INDEX('Zone centroid'!$E$2:$E$169,MATCH($A91,'Zone centroid'!$C$2:$C$169,0)))^2)</f>
        <v>45244.426330731614</v>
      </c>
      <c r="AP91">
        <f>SQRT((INDEX('Station centroid'!$E$2:$E$51,MATCH(AP$1,'Station centroid'!$B$2:$B$51,0))-INDEX('Zone centroid'!$D$2:$D$169,MATCH($A91,'Zone centroid'!$C$2:$C$169,0)))^2+(INDEX('Station centroid'!$F$2:$F$51,MATCH(AP$1,'Station centroid'!$B$2:$B$51,0))-INDEX('Zone centroid'!$E$2:$E$169,MATCH($A91,'Zone centroid'!$C$2:$C$169,0)))^2)</f>
        <v>42496.154556177193</v>
      </c>
      <c r="AQ91">
        <f>SQRT((INDEX('Station centroid'!$E$2:$E$51,MATCH(AQ$1,'Station centroid'!$B$2:$B$51,0))-INDEX('Zone centroid'!$D$2:$D$169,MATCH($A91,'Zone centroid'!$C$2:$C$169,0)))^2+(INDEX('Station centroid'!$F$2:$F$51,MATCH(AQ$1,'Station centroid'!$B$2:$B$51,0))-INDEX('Zone centroid'!$E$2:$E$169,MATCH($A91,'Zone centroid'!$C$2:$C$169,0)))^2)</f>
        <v>73425.984209707385</v>
      </c>
      <c r="AR91">
        <f>SQRT((INDEX('Station centroid'!$E$2:$E$51,MATCH(AR$1,'Station centroid'!$B$2:$B$51,0))-INDEX('Zone centroid'!$D$2:$D$169,MATCH($A91,'Zone centroid'!$C$2:$C$169,0)))^2+(INDEX('Station centroid'!$F$2:$F$51,MATCH(AR$1,'Station centroid'!$B$2:$B$51,0))-INDEX('Zone centroid'!$E$2:$E$169,MATCH($A91,'Zone centroid'!$C$2:$C$169,0)))^2)</f>
        <v>50171.190323551215</v>
      </c>
      <c r="AS91">
        <f>SQRT((INDEX('Station centroid'!$E$2:$E$51,MATCH(AS$1,'Station centroid'!$B$2:$B$51,0))-INDEX('Zone centroid'!$D$2:$D$169,MATCH($A91,'Zone centroid'!$C$2:$C$169,0)))^2+(INDEX('Station centroid'!$F$2:$F$51,MATCH(AS$1,'Station centroid'!$B$2:$B$51,0))-INDEX('Zone centroid'!$E$2:$E$169,MATCH($A91,'Zone centroid'!$C$2:$C$169,0)))^2)</f>
        <v>137349.12138582795</v>
      </c>
      <c r="AT91">
        <f>SQRT((INDEX('Station centroid'!$E$2:$E$51,MATCH(AT$1,'Station centroid'!$B$2:$B$51,0))-INDEX('Zone centroid'!$D$2:$D$169,MATCH($A91,'Zone centroid'!$C$2:$C$169,0)))^2+(INDEX('Station centroid'!$F$2:$F$51,MATCH(AT$1,'Station centroid'!$B$2:$B$51,0))-INDEX('Zone centroid'!$E$2:$E$169,MATCH($A91,'Zone centroid'!$C$2:$C$169,0)))^2)</f>
        <v>115449.79264954138</v>
      </c>
      <c r="AU91">
        <f>SQRT((INDEX('Station centroid'!$E$2:$E$51,MATCH(AU$1,'Station centroid'!$B$2:$B$51,0))-INDEX('Zone centroid'!$D$2:$D$169,MATCH($A91,'Zone centroid'!$C$2:$C$169,0)))^2+(INDEX('Station centroid'!$F$2:$F$51,MATCH(AU$1,'Station centroid'!$B$2:$B$51,0))-INDEX('Zone centroid'!$E$2:$E$169,MATCH($A91,'Zone centroid'!$C$2:$C$169,0)))^2)</f>
        <v>23091.622548329069</v>
      </c>
      <c r="AV91">
        <f>SQRT((INDEX('Station centroid'!$E$2:$E$51,MATCH(AV$1,'Station centroid'!$B$2:$B$51,0))-INDEX('Zone centroid'!$D$2:$D$169,MATCH($A91,'Zone centroid'!$C$2:$C$169,0)))^2+(INDEX('Station centroid'!$F$2:$F$51,MATCH(AV$1,'Station centroid'!$B$2:$B$51,0))-INDEX('Zone centroid'!$E$2:$E$169,MATCH($A91,'Zone centroid'!$C$2:$C$169,0)))^2)</f>
        <v>29166.990714744607</v>
      </c>
      <c r="AW91">
        <f>SQRT((INDEX('Station centroid'!$E$2:$E$51,MATCH(AW$1,'Station centroid'!$B$2:$B$51,0))-INDEX('Zone centroid'!$D$2:$D$169,MATCH($A91,'Zone centroid'!$C$2:$C$169,0)))^2+(INDEX('Station centroid'!$F$2:$F$51,MATCH(AW$1,'Station centroid'!$B$2:$B$51,0))-INDEX('Zone centroid'!$E$2:$E$169,MATCH($A91,'Zone centroid'!$C$2:$C$169,0)))^2)</f>
        <v>35434.336615937915</v>
      </c>
      <c r="AX91">
        <f>SQRT((INDEX('Station centroid'!$E$2:$E$51,MATCH(AX$1,'Station centroid'!$B$2:$B$51,0))-INDEX('Zone centroid'!$D$2:$D$169,MATCH($A91,'Zone centroid'!$C$2:$C$169,0)))^2+(INDEX('Station centroid'!$F$2:$F$51,MATCH(AX$1,'Station centroid'!$B$2:$B$51,0))-INDEX('Zone centroid'!$E$2:$E$169,MATCH($A91,'Zone centroid'!$C$2:$C$169,0)))^2)</f>
        <v>50085.353463915002</v>
      </c>
      <c r="AY91">
        <f>SQRT((INDEX('Station centroid'!$E$2:$E$51,MATCH(AY$1,'Station centroid'!$B$2:$B$51,0))-INDEX('Zone centroid'!$D$2:$D$169,MATCH($A91,'Zone centroid'!$C$2:$C$169,0)))^2+(INDEX('Station centroid'!$F$2:$F$51,MATCH(AY$1,'Station centroid'!$B$2:$B$51,0))-INDEX('Zone centroid'!$E$2:$E$169,MATCH($A91,'Zone centroid'!$C$2:$C$169,0)))^2)</f>
        <v>670098.74306552764</v>
      </c>
    </row>
    <row r="92" spans="1:51" x14ac:dyDescent="0.3">
      <c r="A92">
        <v>5033</v>
      </c>
      <c r="B92">
        <f>SQRT((INDEX('Station centroid'!$E$2:$E$51,MATCH(B$1,'Station centroid'!$B$2:$B$51,0))-INDEX('Zone centroid'!$D$2:$D$169,MATCH($A92,'Zone centroid'!$C$2:$C$169,0)))^2+(INDEX('Station centroid'!$F$2:$F$51,MATCH(B$1,'Station centroid'!$B$2:$B$51,0))-INDEX('Zone centroid'!$E$2:$E$169,MATCH($A92,'Zone centroid'!$C$2:$C$169,0)))^2)</f>
        <v>74310.833021118087</v>
      </c>
      <c r="C92">
        <f>SQRT((INDEX('Station centroid'!$E$2:$E$51,MATCH(C$1,'Station centroid'!$B$2:$B$51,0))-INDEX('Zone centroid'!$D$2:$D$169,MATCH($A92,'Zone centroid'!$C$2:$C$169,0)))^2+(INDEX('Station centroid'!$F$2:$F$51,MATCH(C$1,'Station centroid'!$B$2:$B$51,0))-INDEX('Zone centroid'!$E$2:$E$169,MATCH($A92,'Zone centroid'!$C$2:$C$169,0)))^2)</f>
        <v>98533.172806700983</v>
      </c>
      <c r="D92">
        <f>SQRT((INDEX('Station centroid'!$E$2:$E$51,MATCH(D$1,'Station centroid'!$B$2:$B$51,0))-INDEX('Zone centroid'!$D$2:$D$169,MATCH($A92,'Zone centroid'!$C$2:$C$169,0)))^2+(INDEX('Station centroid'!$F$2:$F$51,MATCH(D$1,'Station centroid'!$B$2:$B$51,0))-INDEX('Zone centroid'!$E$2:$E$169,MATCH($A92,'Zone centroid'!$C$2:$C$169,0)))^2)</f>
        <v>136677.37884910763</v>
      </c>
      <c r="E92">
        <f>SQRT((INDEX('Station centroid'!$E$2:$E$51,MATCH(E$1,'Station centroid'!$B$2:$B$51,0))-INDEX('Zone centroid'!$D$2:$D$169,MATCH($A92,'Zone centroid'!$C$2:$C$169,0)))^2+(INDEX('Station centroid'!$F$2:$F$51,MATCH(E$1,'Station centroid'!$B$2:$B$51,0))-INDEX('Zone centroid'!$E$2:$E$169,MATCH($A92,'Zone centroid'!$C$2:$C$169,0)))^2)</f>
        <v>83280.800980894754</v>
      </c>
      <c r="F92">
        <f>SQRT((INDEX('Station centroid'!$E$2:$E$51,MATCH(F$1,'Station centroid'!$B$2:$B$51,0))-INDEX('Zone centroid'!$D$2:$D$169,MATCH($A92,'Zone centroid'!$C$2:$C$169,0)))^2+(INDEX('Station centroid'!$F$2:$F$51,MATCH(F$1,'Station centroid'!$B$2:$B$51,0))-INDEX('Zone centroid'!$E$2:$E$169,MATCH($A92,'Zone centroid'!$C$2:$C$169,0)))^2)</f>
        <v>73059.791273747876</v>
      </c>
      <c r="G92">
        <f>SQRT((INDEX('Station centroid'!$E$2:$E$51,MATCH(G$1,'Station centroid'!$B$2:$B$51,0))-INDEX('Zone centroid'!$D$2:$D$169,MATCH($A92,'Zone centroid'!$C$2:$C$169,0)))^2+(INDEX('Station centroid'!$F$2:$F$51,MATCH(G$1,'Station centroid'!$B$2:$B$51,0))-INDEX('Zone centroid'!$E$2:$E$169,MATCH($A92,'Zone centroid'!$C$2:$C$169,0)))^2)</f>
        <v>635139.37617817393</v>
      </c>
      <c r="H92">
        <f>SQRT((INDEX('Station centroid'!$E$2:$E$51,MATCH(H$1,'Station centroid'!$B$2:$B$51,0))-INDEX('Zone centroid'!$D$2:$D$169,MATCH($A92,'Zone centroid'!$C$2:$C$169,0)))^2+(INDEX('Station centroid'!$F$2:$F$51,MATCH(H$1,'Station centroid'!$B$2:$B$51,0))-INDEX('Zone centroid'!$E$2:$E$169,MATCH($A92,'Zone centroid'!$C$2:$C$169,0)))^2)</f>
        <v>38208.222097935948</v>
      </c>
      <c r="I92">
        <f>SQRT((INDEX('Station centroid'!$E$2:$E$51,MATCH(I$1,'Station centroid'!$B$2:$B$51,0))-INDEX('Zone centroid'!$D$2:$D$169,MATCH($A92,'Zone centroid'!$C$2:$C$169,0)))^2+(INDEX('Station centroid'!$F$2:$F$51,MATCH(I$1,'Station centroid'!$B$2:$B$51,0))-INDEX('Zone centroid'!$E$2:$E$169,MATCH($A92,'Zone centroid'!$C$2:$C$169,0)))^2)</f>
        <v>49780.057439839271</v>
      </c>
      <c r="J92">
        <f>SQRT((INDEX('Station centroid'!$E$2:$E$51,MATCH(J$1,'Station centroid'!$B$2:$B$51,0))-INDEX('Zone centroid'!$D$2:$D$169,MATCH($A92,'Zone centroid'!$C$2:$C$169,0)))^2+(INDEX('Station centroid'!$F$2:$F$51,MATCH(J$1,'Station centroid'!$B$2:$B$51,0))-INDEX('Zone centroid'!$E$2:$E$169,MATCH($A92,'Zone centroid'!$C$2:$C$169,0)))^2)</f>
        <v>635139.37617817393</v>
      </c>
      <c r="K92">
        <f>SQRT((INDEX('Station centroid'!$E$2:$E$51,MATCH(K$1,'Station centroid'!$B$2:$B$51,0))-INDEX('Zone centroid'!$D$2:$D$169,MATCH($A92,'Zone centroid'!$C$2:$C$169,0)))^2+(INDEX('Station centroid'!$F$2:$F$51,MATCH(K$1,'Station centroid'!$B$2:$B$51,0))-INDEX('Zone centroid'!$E$2:$E$169,MATCH($A92,'Zone centroid'!$C$2:$C$169,0)))^2)</f>
        <v>102254.24233577646</v>
      </c>
      <c r="L92">
        <f>SQRT((INDEX('Station centroid'!$E$2:$E$51,MATCH(L$1,'Station centroid'!$B$2:$B$51,0))-INDEX('Zone centroid'!$D$2:$D$169,MATCH($A92,'Zone centroid'!$C$2:$C$169,0)))^2+(INDEX('Station centroid'!$F$2:$F$51,MATCH(L$1,'Station centroid'!$B$2:$B$51,0))-INDEX('Zone centroid'!$E$2:$E$169,MATCH($A92,'Zone centroid'!$C$2:$C$169,0)))^2)</f>
        <v>59350.707161296719</v>
      </c>
      <c r="M92">
        <f>SQRT((INDEX('Station centroid'!$E$2:$E$51,MATCH(M$1,'Station centroid'!$B$2:$B$51,0))-INDEX('Zone centroid'!$D$2:$D$169,MATCH($A92,'Zone centroid'!$C$2:$C$169,0)))^2+(INDEX('Station centroid'!$F$2:$F$51,MATCH(M$1,'Station centroid'!$B$2:$B$51,0))-INDEX('Zone centroid'!$E$2:$E$169,MATCH($A92,'Zone centroid'!$C$2:$C$169,0)))^2)</f>
        <v>63443.688213484267</v>
      </c>
      <c r="N92">
        <f>SQRT((INDEX('Station centroid'!$E$2:$E$51,MATCH(N$1,'Station centroid'!$B$2:$B$51,0))-INDEX('Zone centroid'!$D$2:$D$169,MATCH($A92,'Zone centroid'!$C$2:$C$169,0)))^2+(INDEX('Station centroid'!$F$2:$F$51,MATCH(N$1,'Station centroid'!$B$2:$B$51,0))-INDEX('Zone centroid'!$E$2:$E$169,MATCH($A92,'Zone centroid'!$C$2:$C$169,0)))^2)</f>
        <v>81818.688268585698</v>
      </c>
      <c r="O92">
        <f>SQRT((INDEX('Station centroid'!$E$2:$E$51,MATCH(O$1,'Station centroid'!$B$2:$B$51,0))-INDEX('Zone centroid'!$D$2:$D$169,MATCH($A92,'Zone centroid'!$C$2:$C$169,0)))^2+(INDEX('Station centroid'!$F$2:$F$51,MATCH(O$1,'Station centroid'!$B$2:$B$51,0))-INDEX('Zone centroid'!$E$2:$E$169,MATCH($A92,'Zone centroid'!$C$2:$C$169,0)))^2)</f>
        <v>105087.88171474863</v>
      </c>
      <c r="P92">
        <f>SQRT((INDEX('Station centroid'!$E$2:$E$51,MATCH(P$1,'Station centroid'!$B$2:$B$51,0))-INDEX('Zone centroid'!$D$2:$D$169,MATCH($A92,'Zone centroid'!$C$2:$C$169,0)))^2+(INDEX('Station centroid'!$F$2:$F$51,MATCH(P$1,'Station centroid'!$B$2:$B$51,0))-INDEX('Zone centroid'!$E$2:$E$169,MATCH($A92,'Zone centroid'!$C$2:$C$169,0)))^2)</f>
        <v>107420.3956958091</v>
      </c>
      <c r="Q92">
        <f>SQRT((INDEX('Station centroid'!$E$2:$E$51,MATCH(Q$1,'Station centroid'!$B$2:$B$51,0))-INDEX('Zone centroid'!$D$2:$D$169,MATCH($A92,'Zone centroid'!$C$2:$C$169,0)))^2+(INDEX('Station centroid'!$F$2:$F$51,MATCH(Q$1,'Station centroid'!$B$2:$B$51,0))-INDEX('Zone centroid'!$E$2:$E$169,MATCH($A92,'Zone centroid'!$C$2:$C$169,0)))^2)</f>
        <v>92431.65602467861</v>
      </c>
      <c r="R92">
        <f>SQRT((INDEX('Station centroid'!$E$2:$E$51,MATCH(R$1,'Station centroid'!$B$2:$B$51,0))-INDEX('Zone centroid'!$D$2:$D$169,MATCH($A92,'Zone centroid'!$C$2:$C$169,0)))^2+(INDEX('Station centroid'!$F$2:$F$51,MATCH(R$1,'Station centroid'!$B$2:$B$51,0))-INDEX('Zone centroid'!$E$2:$E$169,MATCH($A92,'Zone centroid'!$C$2:$C$169,0)))^2)</f>
        <v>90052.467457566629</v>
      </c>
      <c r="S92">
        <f>SQRT((INDEX('Station centroid'!$E$2:$E$51,MATCH(S$1,'Station centroid'!$B$2:$B$51,0))-INDEX('Zone centroid'!$D$2:$D$169,MATCH($A92,'Zone centroid'!$C$2:$C$169,0)))^2+(INDEX('Station centroid'!$F$2:$F$51,MATCH(S$1,'Station centroid'!$B$2:$B$51,0))-INDEX('Zone centroid'!$E$2:$E$169,MATCH($A92,'Zone centroid'!$C$2:$C$169,0)))^2)</f>
        <v>86623.700330256092</v>
      </c>
      <c r="T92">
        <f>SQRT((INDEX('Station centroid'!$E$2:$E$51,MATCH(T$1,'Station centroid'!$B$2:$B$51,0))-INDEX('Zone centroid'!$D$2:$D$169,MATCH($A92,'Zone centroid'!$C$2:$C$169,0)))^2+(INDEX('Station centroid'!$F$2:$F$51,MATCH(T$1,'Station centroid'!$B$2:$B$51,0))-INDEX('Zone centroid'!$E$2:$E$169,MATCH($A92,'Zone centroid'!$C$2:$C$169,0)))^2)</f>
        <v>80126.838034179251</v>
      </c>
      <c r="U92">
        <f>SQRT((INDEX('Station centroid'!$E$2:$E$51,MATCH(U$1,'Station centroid'!$B$2:$B$51,0))-INDEX('Zone centroid'!$D$2:$D$169,MATCH($A92,'Zone centroid'!$C$2:$C$169,0)))^2+(INDEX('Station centroid'!$F$2:$F$51,MATCH(U$1,'Station centroid'!$B$2:$B$51,0))-INDEX('Zone centroid'!$E$2:$E$169,MATCH($A92,'Zone centroid'!$C$2:$C$169,0)))^2)</f>
        <v>78983.931725170492</v>
      </c>
      <c r="V92">
        <f>SQRT((INDEX('Station centroid'!$E$2:$E$51,MATCH(V$1,'Station centroid'!$B$2:$B$51,0))-INDEX('Zone centroid'!$D$2:$D$169,MATCH($A92,'Zone centroid'!$C$2:$C$169,0)))^2+(INDEX('Station centroid'!$F$2:$F$51,MATCH(V$1,'Station centroid'!$B$2:$B$51,0))-INDEX('Zone centroid'!$E$2:$E$169,MATCH($A92,'Zone centroid'!$C$2:$C$169,0)))^2)</f>
        <v>75353.451585984483</v>
      </c>
      <c r="W92">
        <f>SQRT((INDEX('Station centroid'!$E$2:$E$51,MATCH(W$1,'Station centroid'!$B$2:$B$51,0))-INDEX('Zone centroid'!$D$2:$D$169,MATCH($A92,'Zone centroid'!$C$2:$C$169,0)))^2+(INDEX('Station centroid'!$F$2:$F$51,MATCH(W$1,'Station centroid'!$B$2:$B$51,0))-INDEX('Zone centroid'!$E$2:$E$169,MATCH($A92,'Zone centroid'!$C$2:$C$169,0)))^2)</f>
        <v>89046.371020272403</v>
      </c>
      <c r="X92">
        <f>SQRT((INDEX('Station centroid'!$E$2:$E$51,MATCH(X$1,'Station centroid'!$B$2:$B$51,0))-INDEX('Zone centroid'!$D$2:$D$169,MATCH($A92,'Zone centroid'!$C$2:$C$169,0)))^2+(INDEX('Station centroid'!$F$2:$F$51,MATCH(X$1,'Station centroid'!$B$2:$B$51,0))-INDEX('Zone centroid'!$E$2:$E$169,MATCH($A92,'Zone centroid'!$C$2:$C$169,0)))^2)</f>
        <v>72552.783097704072</v>
      </c>
      <c r="Y92">
        <f>SQRT((INDEX('Station centroid'!$E$2:$E$51,MATCH(Y$1,'Station centroid'!$B$2:$B$51,0))-INDEX('Zone centroid'!$D$2:$D$169,MATCH($A92,'Zone centroid'!$C$2:$C$169,0)))^2+(INDEX('Station centroid'!$F$2:$F$51,MATCH(Y$1,'Station centroid'!$B$2:$B$51,0))-INDEX('Zone centroid'!$E$2:$E$169,MATCH($A92,'Zone centroid'!$C$2:$C$169,0)))^2)</f>
        <v>70521.696044621669</v>
      </c>
      <c r="Z92">
        <f>SQRT((INDEX('Station centroid'!$E$2:$E$51,MATCH(Z$1,'Station centroid'!$B$2:$B$51,0))-INDEX('Zone centroid'!$D$2:$D$169,MATCH($A92,'Zone centroid'!$C$2:$C$169,0)))^2+(INDEX('Station centroid'!$F$2:$F$51,MATCH(Z$1,'Station centroid'!$B$2:$B$51,0))-INDEX('Zone centroid'!$E$2:$E$169,MATCH($A92,'Zone centroid'!$C$2:$C$169,0)))^2)</f>
        <v>41340.398140198144</v>
      </c>
      <c r="AA92">
        <f>SQRT((INDEX('Station centroid'!$E$2:$E$51,MATCH(AA$1,'Station centroid'!$B$2:$B$51,0))-INDEX('Zone centroid'!$D$2:$D$169,MATCH($A92,'Zone centroid'!$C$2:$C$169,0)))^2+(INDEX('Station centroid'!$F$2:$F$51,MATCH(AA$1,'Station centroid'!$B$2:$B$51,0))-INDEX('Zone centroid'!$E$2:$E$169,MATCH($A92,'Zone centroid'!$C$2:$C$169,0)))^2)</f>
        <v>60273.033305245219</v>
      </c>
      <c r="AB92">
        <f>SQRT((INDEX('Station centroid'!$E$2:$E$51,MATCH(AB$1,'Station centroid'!$B$2:$B$51,0))-INDEX('Zone centroid'!$D$2:$D$169,MATCH($A92,'Zone centroid'!$C$2:$C$169,0)))^2+(INDEX('Station centroid'!$F$2:$F$51,MATCH(AB$1,'Station centroid'!$B$2:$B$51,0))-INDEX('Zone centroid'!$E$2:$E$169,MATCH($A92,'Zone centroid'!$C$2:$C$169,0)))^2)</f>
        <v>635139.37617817393</v>
      </c>
      <c r="AC92">
        <f>SQRT((INDEX('Station centroid'!$E$2:$E$51,MATCH(AC$1,'Station centroid'!$B$2:$B$51,0))-INDEX('Zone centroid'!$D$2:$D$169,MATCH($A92,'Zone centroid'!$C$2:$C$169,0)))^2+(INDEX('Station centroid'!$F$2:$F$51,MATCH(AC$1,'Station centroid'!$B$2:$B$51,0))-INDEX('Zone centroid'!$E$2:$E$169,MATCH($A92,'Zone centroid'!$C$2:$C$169,0)))^2)</f>
        <v>36523.52425690597</v>
      </c>
      <c r="AD92">
        <f>SQRT((INDEX('Station centroid'!$E$2:$E$51,MATCH(AD$1,'Station centroid'!$B$2:$B$51,0))-INDEX('Zone centroid'!$D$2:$D$169,MATCH($A92,'Zone centroid'!$C$2:$C$169,0)))^2+(INDEX('Station centroid'!$F$2:$F$51,MATCH(AD$1,'Station centroid'!$B$2:$B$51,0))-INDEX('Zone centroid'!$E$2:$E$169,MATCH($A92,'Zone centroid'!$C$2:$C$169,0)))^2)</f>
        <v>133528.93957649218</v>
      </c>
      <c r="AE92">
        <f>SQRT((INDEX('Station centroid'!$E$2:$E$51,MATCH(AE$1,'Station centroid'!$B$2:$B$51,0))-INDEX('Zone centroid'!$D$2:$D$169,MATCH($A92,'Zone centroid'!$C$2:$C$169,0)))^2+(INDEX('Station centroid'!$F$2:$F$51,MATCH(AE$1,'Station centroid'!$B$2:$B$51,0))-INDEX('Zone centroid'!$E$2:$E$169,MATCH($A92,'Zone centroid'!$C$2:$C$169,0)))^2)</f>
        <v>99967.514248556792</v>
      </c>
      <c r="AF92">
        <f>SQRT((INDEX('Station centroid'!$E$2:$E$51,MATCH(AF$1,'Station centroid'!$B$2:$B$51,0))-INDEX('Zone centroid'!$D$2:$D$169,MATCH($A92,'Zone centroid'!$C$2:$C$169,0)))^2+(INDEX('Station centroid'!$F$2:$F$51,MATCH(AF$1,'Station centroid'!$B$2:$B$51,0))-INDEX('Zone centroid'!$E$2:$E$169,MATCH($A92,'Zone centroid'!$C$2:$C$169,0)))^2)</f>
        <v>97512.981934155294</v>
      </c>
      <c r="AG92">
        <f>SQRT((INDEX('Station centroid'!$E$2:$E$51,MATCH(AG$1,'Station centroid'!$B$2:$B$51,0))-INDEX('Zone centroid'!$D$2:$D$169,MATCH($A92,'Zone centroid'!$C$2:$C$169,0)))^2+(INDEX('Station centroid'!$F$2:$F$51,MATCH(AG$1,'Station centroid'!$B$2:$B$51,0))-INDEX('Zone centroid'!$E$2:$E$169,MATCH($A92,'Zone centroid'!$C$2:$C$169,0)))^2)</f>
        <v>75480.717909832427</v>
      </c>
      <c r="AH92">
        <f>SQRT((INDEX('Station centroid'!$E$2:$E$51,MATCH(AH$1,'Station centroid'!$B$2:$B$51,0))-INDEX('Zone centroid'!$D$2:$D$169,MATCH($A92,'Zone centroid'!$C$2:$C$169,0)))^2+(INDEX('Station centroid'!$F$2:$F$51,MATCH(AH$1,'Station centroid'!$B$2:$B$51,0))-INDEX('Zone centroid'!$E$2:$E$169,MATCH($A92,'Zone centroid'!$C$2:$C$169,0)))^2)</f>
        <v>112171.27371661607</v>
      </c>
      <c r="AI92">
        <f>SQRT((INDEX('Station centroid'!$E$2:$E$51,MATCH(AI$1,'Station centroid'!$B$2:$B$51,0))-INDEX('Zone centroid'!$D$2:$D$169,MATCH($A92,'Zone centroid'!$C$2:$C$169,0)))^2+(INDEX('Station centroid'!$F$2:$F$51,MATCH(AI$1,'Station centroid'!$B$2:$B$51,0))-INDEX('Zone centroid'!$E$2:$E$169,MATCH($A92,'Zone centroid'!$C$2:$C$169,0)))^2)</f>
        <v>79934.603515889743</v>
      </c>
      <c r="AJ92">
        <f>SQRT((INDEX('Station centroid'!$E$2:$E$51,MATCH(AJ$1,'Station centroid'!$B$2:$B$51,0))-INDEX('Zone centroid'!$D$2:$D$169,MATCH($A92,'Zone centroid'!$C$2:$C$169,0)))^2+(INDEX('Station centroid'!$F$2:$F$51,MATCH(AJ$1,'Station centroid'!$B$2:$B$51,0))-INDEX('Zone centroid'!$E$2:$E$169,MATCH($A92,'Zone centroid'!$C$2:$C$169,0)))^2)</f>
        <v>77442.830128993199</v>
      </c>
      <c r="AK92">
        <f>SQRT((INDEX('Station centroid'!$E$2:$E$51,MATCH(AK$1,'Station centroid'!$B$2:$B$51,0))-INDEX('Zone centroid'!$D$2:$D$169,MATCH($A92,'Zone centroid'!$C$2:$C$169,0)))^2+(INDEX('Station centroid'!$F$2:$F$51,MATCH(AK$1,'Station centroid'!$B$2:$B$51,0))-INDEX('Zone centroid'!$E$2:$E$169,MATCH($A92,'Zone centroid'!$C$2:$C$169,0)))^2)</f>
        <v>79286.337445646932</v>
      </c>
      <c r="AL92">
        <f>SQRT((INDEX('Station centroid'!$E$2:$E$51,MATCH(AL$1,'Station centroid'!$B$2:$B$51,0))-INDEX('Zone centroid'!$D$2:$D$169,MATCH($A92,'Zone centroid'!$C$2:$C$169,0)))^2+(INDEX('Station centroid'!$F$2:$F$51,MATCH(AL$1,'Station centroid'!$B$2:$B$51,0))-INDEX('Zone centroid'!$E$2:$E$169,MATCH($A92,'Zone centroid'!$C$2:$C$169,0)))^2)</f>
        <v>21213.746321345505</v>
      </c>
      <c r="AM92">
        <f>SQRT((INDEX('Station centroid'!$E$2:$E$51,MATCH(AM$1,'Station centroid'!$B$2:$B$51,0))-INDEX('Zone centroid'!$D$2:$D$169,MATCH($A92,'Zone centroid'!$C$2:$C$169,0)))^2+(INDEX('Station centroid'!$F$2:$F$51,MATCH(AM$1,'Station centroid'!$B$2:$B$51,0))-INDEX('Zone centroid'!$E$2:$E$169,MATCH($A92,'Zone centroid'!$C$2:$C$169,0)))^2)</f>
        <v>96653.317328067482</v>
      </c>
      <c r="AN92">
        <f>SQRT((INDEX('Station centroid'!$E$2:$E$51,MATCH(AN$1,'Station centroid'!$B$2:$B$51,0))-INDEX('Zone centroid'!$D$2:$D$169,MATCH($A92,'Zone centroid'!$C$2:$C$169,0)))^2+(INDEX('Station centroid'!$F$2:$F$51,MATCH(AN$1,'Station centroid'!$B$2:$B$51,0))-INDEX('Zone centroid'!$E$2:$E$169,MATCH($A92,'Zone centroid'!$C$2:$C$169,0)))^2)</f>
        <v>58441.311677945734</v>
      </c>
      <c r="AO92">
        <f>SQRT((INDEX('Station centroid'!$E$2:$E$51,MATCH(AO$1,'Station centroid'!$B$2:$B$51,0))-INDEX('Zone centroid'!$D$2:$D$169,MATCH($A92,'Zone centroid'!$C$2:$C$169,0)))^2+(INDEX('Station centroid'!$F$2:$F$51,MATCH(AO$1,'Station centroid'!$B$2:$B$51,0))-INDEX('Zone centroid'!$E$2:$E$169,MATCH($A92,'Zone centroid'!$C$2:$C$169,0)))^2)</f>
        <v>56011.440416730977</v>
      </c>
      <c r="AP92">
        <f>SQRT((INDEX('Station centroid'!$E$2:$E$51,MATCH(AP$1,'Station centroid'!$B$2:$B$51,0))-INDEX('Zone centroid'!$D$2:$D$169,MATCH($A92,'Zone centroid'!$C$2:$C$169,0)))^2+(INDEX('Station centroid'!$F$2:$F$51,MATCH(AP$1,'Station centroid'!$B$2:$B$51,0))-INDEX('Zone centroid'!$E$2:$E$169,MATCH($A92,'Zone centroid'!$C$2:$C$169,0)))^2)</f>
        <v>62535.740419079535</v>
      </c>
      <c r="AQ92">
        <f>SQRT((INDEX('Station centroid'!$E$2:$E$51,MATCH(AQ$1,'Station centroid'!$B$2:$B$51,0))-INDEX('Zone centroid'!$D$2:$D$169,MATCH($A92,'Zone centroid'!$C$2:$C$169,0)))^2+(INDEX('Station centroid'!$F$2:$F$51,MATCH(AQ$1,'Station centroid'!$B$2:$B$51,0))-INDEX('Zone centroid'!$E$2:$E$169,MATCH($A92,'Zone centroid'!$C$2:$C$169,0)))^2)</f>
        <v>52412.336896232744</v>
      </c>
      <c r="AR92">
        <f>SQRT((INDEX('Station centroid'!$E$2:$E$51,MATCH(AR$1,'Station centroid'!$B$2:$B$51,0))-INDEX('Zone centroid'!$D$2:$D$169,MATCH($A92,'Zone centroid'!$C$2:$C$169,0)))^2+(INDEX('Station centroid'!$F$2:$F$51,MATCH(AR$1,'Station centroid'!$B$2:$B$51,0))-INDEX('Zone centroid'!$E$2:$E$169,MATCH($A92,'Zone centroid'!$C$2:$C$169,0)))^2)</f>
        <v>36102.8937981708</v>
      </c>
      <c r="AS92">
        <f>SQRT((INDEX('Station centroid'!$E$2:$E$51,MATCH(AS$1,'Station centroid'!$B$2:$B$51,0))-INDEX('Zone centroid'!$D$2:$D$169,MATCH($A92,'Zone centroid'!$C$2:$C$169,0)))^2+(INDEX('Station centroid'!$F$2:$F$51,MATCH(AS$1,'Station centroid'!$B$2:$B$51,0))-INDEX('Zone centroid'!$E$2:$E$169,MATCH($A92,'Zone centroid'!$C$2:$C$169,0)))^2)</f>
        <v>122890.76760684223</v>
      </c>
      <c r="AT92">
        <f>SQRT((INDEX('Station centroid'!$E$2:$E$51,MATCH(AT$1,'Station centroid'!$B$2:$B$51,0))-INDEX('Zone centroid'!$D$2:$D$169,MATCH($A92,'Zone centroid'!$C$2:$C$169,0)))^2+(INDEX('Station centroid'!$F$2:$F$51,MATCH(AT$1,'Station centroid'!$B$2:$B$51,0))-INDEX('Zone centroid'!$E$2:$E$169,MATCH($A92,'Zone centroid'!$C$2:$C$169,0)))^2)</f>
        <v>107031.7912911958</v>
      </c>
      <c r="AU92">
        <f>SQRT((INDEX('Station centroid'!$E$2:$E$51,MATCH(AU$1,'Station centroid'!$B$2:$B$51,0))-INDEX('Zone centroid'!$D$2:$D$169,MATCH($A92,'Zone centroid'!$C$2:$C$169,0)))^2+(INDEX('Station centroid'!$F$2:$F$51,MATCH(AU$1,'Station centroid'!$B$2:$B$51,0))-INDEX('Zone centroid'!$E$2:$E$169,MATCH($A92,'Zone centroid'!$C$2:$C$169,0)))^2)</f>
        <v>12456.460090029603</v>
      </c>
      <c r="AV92">
        <f>SQRT((INDEX('Station centroid'!$E$2:$E$51,MATCH(AV$1,'Station centroid'!$B$2:$B$51,0))-INDEX('Zone centroid'!$D$2:$D$169,MATCH($A92,'Zone centroid'!$C$2:$C$169,0)))^2+(INDEX('Station centroid'!$F$2:$F$51,MATCH(AV$1,'Station centroid'!$B$2:$B$51,0))-INDEX('Zone centroid'!$E$2:$E$169,MATCH($A92,'Zone centroid'!$C$2:$C$169,0)))^2)</f>
        <v>12759.579273393019</v>
      </c>
      <c r="AW92">
        <f>SQRT((INDEX('Station centroid'!$E$2:$E$51,MATCH(AW$1,'Station centroid'!$B$2:$B$51,0))-INDEX('Zone centroid'!$D$2:$D$169,MATCH($A92,'Zone centroid'!$C$2:$C$169,0)))^2+(INDEX('Station centroid'!$F$2:$F$51,MATCH(AW$1,'Station centroid'!$B$2:$B$51,0))-INDEX('Zone centroid'!$E$2:$E$169,MATCH($A92,'Zone centroid'!$C$2:$C$169,0)))^2)</f>
        <v>17333.711492106919</v>
      </c>
      <c r="AX92">
        <f>SQRT((INDEX('Station centroid'!$E$2:$E$51,MATCH(AX$1,'Station centroid'!$B$2:$B$51,0))-INDEX('Zone centroid'!$D$2:$D$169,MATCH($A92,'Zone centroid'!$C$2:$C$169,0)))^2+(INDEX('Station centroid'!$F$2:$F$51,MATCH(AX$1,'Station centroid'!$B$2:$B$51,0))-INDEX('Zone centroid'!$E$2:$E$169,MATCH($A92,'Zone centroid'!$C$2:$C$169,0)))^2)</f>
        <v>30791.927884192337</v>
      </c>
      <c r="AY92">
        <f>SQRT((INDEX('Station centroid'!$E$2:$E$51,MATCH(AY$1,'Station centroid'!$B$2:$B$51,0))-INDEX('Zone centroid'!$D$2:$D$169,MATCH($A92,'Zone centroid'!$C$2:$C$169,0)))^2+(INDEX('Station centroid'!$F$2:$F$51,MATCH(AY$1,'Station centroid'!$B$2:$B$51,0))-INDEX('Zone centroid'!$E$2:$E$169,MATCH($A92,'Zone centroid'!$C$2:$C$169,0)))^2)</f>
        <v>635139.37617817393</v>
      </c>
    </row>
    <row r="93" spans="1:51" x14ac:dyDescent="0.3">
      <c r="A93">
        <v>5034</v>
      </c>
      <c r="B93">
        <f>SQRT((INDEX('Station centroid'!$E$2:$E$51,MATCH(B$1,'Station centroid'!$B$2:$B$51,0))-INDEX('Zone centroid'!$D$2:$D$169,MATCH($A93,'Zone centroid'!$C$2:$C$169,0)))^2+(INDEX('Station centroid'!$F$2:$F$51,MATCH(B$1,'Station centroid'!$B$2:$B$51,0))-INDEX('Zone centroid'!$E$2:$E$169,MATCH($A93,'Zone centroid'!$C$2:$C$169,0)))^2)</f>
        <v>59584.29285468188</v>
      </c>
      <c r="C93">
        <f>SQRT((INDEX('Station centroid'!$E$2:$E$51,MATCH(C$1,'Station centroid'!$B$2:$B$51,0))-INDEX('Zone centroid'!$D$2:$D$169,MATCH($A93,'Zone centroid'!$C$2:$C$169,0)))^2+(INDEX('Station centroid'!$F$2:$F$51,MATCH(C$1,'Station centroid'!$B$2:$B$51,0))-INDEX('Zone centroid'!$E$2:$E$169,MATCH($A93,'Zone centroid'!$C$2:$C$169,0)))^2)</f>
        <v>88006.582391291609</v>
      </c>
      <c r="D93">
        <f>SQRT((INDEX('Station centroid'!$E$2:$E$51,MATCH(D$1,'Station centroid'!$B$2:$B$51,0))-INDEX('Zone centroid'!$D$2:$D$169,MATCH($A93,'Zone centroid'!$C$2:$C$169,0)))^2+(INDEX('Station centroid'!$F$2:$F$51,MATCH(D$1,'Station centroid'!$B$2:$B$51,0))-INDEX('Zone centroid'!$E$2:$E$169,MATCH($A93,'Zone centroid'!$C$2:$C$169,0)))^2)</f>
        <v>137492.49888507553</v>
      </c>
      <c r="E93">
        <f>SQRT((INDEX('Station centroid'!$E$2:$E$51,MATCH(E$1,'Station centroid'!$B$2:$B$51,0))-INDEX('Zone centroid'!$D$2:$D$169,MATCH($A93,'Zone centroid'!$C$2:$C$169,0)))^2+(INDEX('Station centroid'!$F$2:$F$51,MATCH(E$1,'Station centroid'!$B$2:$B$51,0))-INDEX('Zone centroid'!$E$2:$E$169,MATCH($A93,'Zone centroid'!$C$2:$C$169,0)))^2)</f>
        <v>68555.002645754459</v>
      </c>
      <c r="F93">
        <f>SQRT((INDEX('Station centroid'!$E$2:$E$51,MATCH(F$1,'Station centroid'!$B$2:$B$51,0))-INDEX('Zone centroid'!$D$2:$D$169,MATCH($A93,'Zone centroid'!$C$2:$C$169,0)))^2+(INDEX('Station centroid'!$F$2:$F$51,MATCH(F$1,'Station centroid'!$B$2:$B$51,0))-INDEX('Zone centroid'!$E$2:$E$169,MATCH($A93,'Zone centroid'!$C$2:$C$169,0)))^2)</f>
        <v>59914.286595465725</v>
      </c>
      <c r="G93">
        <f>SQRT((INDEX('Station centroid'!$E$2:$E$51,MATCH(G$1,'Station centroid'!$B$2:$B$51,0))-INDEX('Zone centroid'!$D$2:$D$169,MATCH($A93,'Zone centroid'!$C$2:$C$169,0)))^2+(INDEX('Station centroid'!$F$2:$F$51,MATCH(G$1,'Station centroid'!$B$2:$B$51,0))-INDEX('Zone centroid'!$E$2:$E$169,MATCH($A93,'Zone centroid'!$C$2:$C$169,0)))^2)</f>
        <v>646960.4182552438</v>
      </c>
      <c r="H93">
        <f>SQRT((INDEX('Station centroid'!$E$2:$E$51,MATCH(H$1,'Station centroid'!$B$2:$B$51,0))-INDEX('Zone centroid'!$D$2:$D$169,MATCH($A93,'Zone centroid'!$C$2:$C$169,0)))^2+(INDEX('Station centroid'!$F$2:$F$51,MATCH(H$1,'Station centroid'!$B$2:$B$51,0))-INDEX('Zone centroid'!$E$2:$E$169,MATCH($A93,'Zone centroid'!$C$2:$C$169,0)))^2)</f>
        <v>37646.949939207581</v>
      </c>
      <c r="I93">
        <f>SQRT((INDEX('Station centroid'!$E$2:$E$51,MATCH(I$1,'Station centroid'!$B$2:$B$51,0))-INDEX('Zone centroid'!$D$2:$D$169,MATCH($A93,'Zone centroid'!$C$2:$C$169,0)))^2+(INDEX('Station centroid'!$F$2:$F$51,MATCH(I$1,'Station centroid'!$B$2:$B$51,0))-INDEX('Zone centroid'!$E$2:$E$169,MATCH($A93,'Zone centroid'!$C$2:$C$169,0)))^2)</f>
        <v>38765.689605806037</v>
      </c>
      <c r="J93">
        <f>SQRT((INDEX('Station centroid'!$E$2:$E$51,MATCH(J$1,'Station centroid'!$B$2:$B$51,0))-INDEX('Zone centroid'!$D$2:$D$169,MATCH($A93,'Zone centroid'!$C$2:$C$169,0)))^2+(INDEX('Station centroid'!$F$2:$F$51,MATCH(J$1,'Station centroid'!$B$2:$B$51,0))-INDEX('Zone centroid'!$E$2:$E$169,MATCH($A93,'Zone centroid'!$C$2:$C$169,0)))^2)</f>
        <v>646960.4182552438</v>
      </c>
      <c r="K93">
        <f>SQRT((INDEX('Station centroid'!$E$2:$E$51,MATCH(K$1,'Station centroid'!$B$2:$B$51,0))-INDEX('Zone centroid'!$D$2:$D$169,MATCH($A93,'Zone centroid'!$C$2:$C$169,0)))^2+(INDEX('Station centroid'!$F$2:$F$51,MATCH(K$1,'Station centroid'!$B$2:$B$51,0))-INDEX('Zone centroid'!$E$2:$E$169,MATCH($A93,'Zone centroid'!$C$2:$C$169,0)))^2)</f>
        <v>87536.280643306396</v>
      </c>
      <c r="L93">
        <f>SQRT((INDEX('Station centroid'!$E$2:$E$51,MATCH(L$1,'Station centroid'!$B$2:$B$51,0))-INDEX('Zone centroid'!$D$2:$D$169,MATCH($A93,'Zone centroid'!$C$2:$C$169,0)))^2+(INDEX('Station centroid'!$F$2:$F$51,MATCH(L$1,'Station centroid'!$B$2:$B$51,0))-INDEX('Zone centroid'!$E$2:$E$169,MATCH($A93,'Zone centroid'!$C$2:$C$169,0)))^2)</f>
        <v>45301.980629835583</v>
      </c>
      <c r="M93">
        <f>SQRT((INDEX('Station centroid'!$E$2:$E$51,MATCH(M$1,'Station centroid'!$B$2:$B$51,0))-INDEX('Zone centroid'!$D$2:$D$169,MATCH($A93,'Zone centroid'!$C$2:$C$169,0)))^2+(INDEX('Station centroid'!$F$2:$F$51,MATCH(M$1,'Station centroid'!$B$2:$B$51,0))-INDEX('Zone centroid'!$E$2:$E$169,MATCH($A93,'Zone centroid'!$C$2:$C$169,0)))^2)</f>
        <v>48902.428393994938</v>
      </c>
      <c r="N93">
        <f>SQRT((INDEX('Station centroid'!$E$2:$E$51,MATCH(N$1,'Station centroid'!$B$2:$B$51,0))-INDEX('Zone centroid'!$D$2:$D$169,MATCH($A93,'Zone centroid'!$C$2:$C$169,0)))^2+(INDEX('Station centroid'!$F$2:$F$51,MATCH(N$1,'Station centroid'!$B$2:$B$51,0))-INDEX('Zone centroid'!$E$2:$E$169,MATCH($A93,'Zone centroid'!$C$2:$C$169,0)))^2)</f>
        <v>67093.386024793843</v>
      </c>
      <c r="O93">
        <f>SQRT((INDEX('Station centroid'!$E$2:$E$51,MATCH(O$1,'Station centroid'!$B$2:$B$51,0))-INDEX('Zone centroid'!$D$2:$D$169,MATCH($A93,'Zone centroid'!$C$2:$C$169,0)))^2+(INDEX('Station centroid'!$F$2:$F$51,MATCH(O$1,'Station centroid'!$B$2:$B$51,0))-INDEX('Zone centroid'!$E$2:$E$169,MATCH($A93,'Zone centroid'!$C$2:$C$169,0)))^2)</f>
        <v>90465.292273186191</v>
      </c>
      <c r="P93">
        <f>SQRT((INDEX('Station centroid'!$E$2:$E$51,MATCH(P$1,'Station centroid'!$B$2:$B$51,0))-INDEX('Zone centroid'!$D$2:$D$169,MATCH($A93,'Zone centroid'!$C$2:$C$169,0)))^2+(INDEX('Station centroid'!$F$2:$F$51,MATCH(P$1,'Station centroid'!$B$2:$B$51,0))-INDEX('Zone centroid'!$E$2:$E$169,MATCH($A93,'Zone centroid'!$C$2:$C$169,0)))^2)</f>
        <v>92792.510158655583</v>
      </c>
      <c r="Q93">
        <f>SQRT((INDEX('Station centroid'!$E$2:$E$51,MATCH(Q$1,'Station centroid'!$B$2:$B$51,0))-INDEX('Zone centroid'!$D$2:$D$169,MATCH($A93,'Zone centroid'!$C$2:$C$169,0)))^2+(INDEX('Station centroid'!$F$2:$F$51,MATCH(Q$1,'Station centroid'!$B$2:$B$51,0))-INDEX('Zone centroid'!$E$2:$E$169,MATCH($A93,'Zone centroid'!$C$2:$C$169,0)))^2)</f>
        <v>77720.536290124146</v>
      </c>
      <c r="R93">
        <f>SQRT((INDEX('Station centroid'!$E$2:$E$51,MATCH(R$1,'Station centroid'!$B$2:$B$51,0))-INDEX('Zone centroid'!$D$2:$D$169,MATCH($A93,'Zone centroid'!$C$2:$C$169,0)))^2+(INDEX('Station centroid'!$F$2:$F$51,MATCH(R$1,'Station centroid'!$B$2:$B$51,0))-INDEX('Zone centroid'!$E$2:$E$169,MATCH($A93,'Zone centroid'!$C$2:$C$169,0)))^2)</f>
        <v>75340.334322832001</v>
      </c>
      <c r="S93">
        <f>SQRT((INDEX('Station centroid'!$E$2:$E$51,MATCH(S$1,'Station centroid'!$B$2:$B$51,0))-INDEX('Zone centroid'!$D$2:$D$169,MATCH($A93,'Zone centroid'!$C$2:$C$169,0)))^2+(INDEX('Station centroid'!$F$2:$F$51,MATCH(S$1,'Station centroid'!$B$2:$B$51,0))-INDEX('Zone centroid'!$E$2:$E$169,MATCH($A93,'Zone centroid'!$C$2:$C$169,0)))^2)</f>
        <v>71900.335245018214</v>
      </c>
      <c r="T93">
        <f>SQRT((INDEX('Station centroid'!$E$2:$E$51,MATCH(T$1,'Station centroid'!$B$2:$B$51,0))-INDEX('Zone centroid'!$D$2:$D$169,MATCH($A93,'Zone centroid'!$C$2:$C$169,0)))^2+(INDEX('Station centroid'!$F$2:$F$51,MATCH(T$1,'Station centroid'!$B$2:$B$51,0))-INDEX('Zone centroid'!$E$2:$E$169,MATCH($A93,'Zone centroid'!$C$2:$C$169,0)))^2)</f>
        <v>65568.476600235226</v>
      </c>
      <c r="U93">
        <f>SQRT((INDEX('Station centroid'!$E$2:$E$51,MATCH(U$1,'Station centroid'!$B$2:$B$51,0))-INDEX('Zone centroid'!$D$2:$D$169,MATCH($A93,'Zone centroid'!$C$2:$C$169,0)))^2+(INDEX('Station centroid'!$F$2:$F$51,MATCH(U$1,'Station centroid'!$B$2:$B$51,0))-INDEX('Zone centroid'!$E$2:$E$169,MATCH($A93,'Zone centroid'!$C$2:$C$169,0)))^2)</f>
        <v>64956.724283221018</v>
      </c>
      <c r="V93">
        <f>SQRT((INDEX('Station centroid'!$E$2:$E$51,MATCH(V$1,'Station centroid'!$B$2:$B$51,0))-INDEX('Zone centroid'!$D$2:$D$169,MATCH($A93,'Zone centroid'!$C$2:$C$169,0)))^2+(INDEX('Station centroid'!$F$2:$F$51,MATCH(V$1,'Station centroid'!$B$2:$B$51,0))-INDEX('Zone centroid'!$E$2:$E$169,MATCH($A93,'Zone centroid'!$C$2:$C$169,0)))^2)</f>
        <v>62468.223534060133</v>
      </c>
      <c r="W93">
        <f>SQRT((INDEX('Station centroid'!$E$2:$E$51,MATCH(W$1,'Station centroid'!$B$2:$B$51,0))-INDEX('Zone centroid'!$D$2:$D$169,MATCH($A93,'Zone centroid'!$C$2:$C$169,0)))^2+(INDEX('Station centroid'!$F$2:$F$51,MATCH(W$1,'Station centroid'!$B$2:$B$51,0))-INDEX('Zone centroid'!$E$2:$E$169,MATCH($A93,'Zone centroid'!$C$2:$C$169,0)))^2)</f>
        <v>74328.808944580887</v>
      </c>
      <c r="X93">
        <f>SQRT((INDEX('Station centroid'!$E$2:$E$51,MATCH(X$1,'Station centroid'!$B$2:$B$51,0))-INDEX('Zone centroid'!$D$2:$D$169,MATCH($A93,'Zone centroid'!$C$2:$C$169,0)))^2+(INDEX('Station centroid'!$F$2:$F$51,MATCH(X$1,'Station centroid'!$B$2:$B$51,0))-INDEX('Zone centroid'!$E$2:$E$169,MATCH($A93,'Zone centroid'!$C$2:$C$169,0)))^2)</f>
        <v>59846.136619689118</v>
      </c>
      <c r="Y93">
        <f>SQRT((INDEX('Station centroid'!$E$2:$E$51,MATCH(Y$1,'Station centroid'!$B$2:$B$51,0))-INDEX('Zone centroid'!$D$2:$D$169,MATCH($A93,'Zone centroid'!$C$2:$C$169,0)))^2+(INDEX('Station centroid'!$F$2:$F$51,MATCH(Y$1,'Station centroid'!$B$2:$B$51,0))-INDEX('Zone centroid'!$E$2:$E$169,MATCH($A93,'Zone centroid'!$C$2:$C$169,0)))^2)</f>
        <v>57986.302746855712</v>
      </c>
      <c r="Z93">
        <f>SQRT((INDEX('Station centroid'!$E$2:$E$51,MATCH(Z$1,'Station centroid'!$B$2:$B$51,0))-INDEX('Zone centroid'!$D$2:$D$169,MATCH($A93,'Zone centroid'!$C$2:$C$169,0)))^2+(INDEX('Station centroid'!$F$2:$F$51,MATCH(Z$1,'Station centroid'!$B$2:$B$51,0))-INDEX('Zone centroid'!$E$2:$E$169,MATCH($A93,'Zone centroid'!$C$2:$C$169,0)))^2)</f>
        <v>31473.961412731293</v>
      </c>
      <c r="AA93">
        <f>SQRT((INDEX('Station centroid'!$E$2:$E$51,MATCH(AA$1,'Station centroid'!$B$2:$B$51,0))-INDEX('Zone centroid'!$D$2:$D$169,MATCH($A93,'Zone centroid'!$C$2:$C$169,0)))^2+(INDEX('Station centroid'!$F$2:$F$51,MATCH(AA$1,'Station centroid'!$B$2:$B$51,0))-INDEX('Zone centroid'!$E$2:$E$169,MATCH($A93,'Zone centroid'!$C$2:$C$169,0)))^2)</f>
        <v>61225.763054903604</v>
      </c>
      <c r="AB93">
        <f>SQRT((INDEX('Station centroid'!$E$2:$E$51,MATCH(AB$1,'Station centroid'!$B$2:$B$51,0))-INDEX('Zone centroid'!$D$2:$D$169,MATCH($A93,'Zone centroid'!$C$2:$C$169,0)))^2+(INDEX('Station centroid'!$F$2:$F$51,MATCH(AB$1,'Station centroid'!$B$2:$B$51,0))-INDEX('Zone centroid'!$E$2:$E$169,MATCH($A93,'Zone centroid'!$C$2:$C$169,0)))^2)</f>
        <v>646960.4182552438</v>
      </c>
      <c r="AC93">
        <f>SQRT((INDEX('Station centroid'!$E$2:$E$51,MATCH(AC$1,'Station centroid'!$B$2:$B$51,0))-INDEX('Zone centroid'!$D$2:$D$169,MATCH($A93,'Zone centroid'!$C$2:$C$169,0)))^2+(INDEX('Station centroid'!$F$2:$F$51,MATCH(AC$1,'Station centroid'!$B$2:$B$51,0))-INDEX('Zone centroid'!$E$2:$E$169,MATCH($A93,'Zone centroid'!$C$2:$C$169,0)))^2)</f>
        <v>49030.114980742183</v>
      </c>
      <c r="AD93">
        <f>SQRT((INDEX('Station centroid'!$E$2:$E$51,MATCH(AD$1,'Station centroid'!$B$2:$B$51,0))-INDEX('Zone centroid'!$D$2:$D$169,MATCH($A93,'Zone centroid'!$C$2:$C$169,0)))^2+(INDEX('Station centroid'!$F$2:$F$51,MATCH(AD$1,'Station centroid'!$B$2:$B$51,0))-INDEX('Zone centroid'!$E$2:$E$169,MATCH($A93,'Zone centroid'!$C$2:$C$169,0)))^2)</f>
        <v>133813.54994215831</v>
      </c>
      <c r="AE93">
        <f>SQRT((INDEX('Station centroid'!$E$2:$E$51,MATCH(AE$1,'Station centroid'!$B$2:$B$51,0))-INDEX('Zone centroid'!$D$2:$D$169,MATCH($A93,'Zone centroid'!$C$2:$C$169,0)))^2+(INDEX('Station centroid'!$F$2:$F$51,MATCH(AE$1,'Station centroid'!$B$2:$B$51,0))-INDEX('Zone centroid'!$E$2:$E$169,MATCH($A93,'Zone centroid'!$C$2:$C$169,0)))^2)</f>
        <v>85307.164668012527</v>
      </c>
      <c r="AF93">
        <f>SQRT((INDEX('Station centroid'!$E$2:$E$51,MATCH(AF$1,'Station centroid'!$B$2:$B$51,0))-INDEX('Zone centroid'!$D$2:$D$169,MATCH($A93,'Zone centroid'!$C$2:$C$169,0)))^2+(INDEX('Station centroid'!$F$2:$F$51,MATCH(AF$1,'Station centroid'!$B$2:$B$51,0))-INDEX('Zone centroid'!$E$2:$E$169,MATCH($A93,'Zone centroid'!$C$2:$C$169,0)))^2)</f>
        <v>82831.255015428178</v>
      </c>
      <c r="AG93">
        <f>SQRT((INDEX('Station centroid'!$E$2:$E$51,MATCH(AG$1,'Station centroid'!$B$2:$B$51,0))-INDEX('Zone centroid'!$D$2:$D$169,MATCH($A93,'Zone centroid'!$C$2:$C$169,0)))^2+(INDEX('Station centroid'!$F$2:$F$51,MATCH(AG$1,'Station centroid'!$B$2:$B$51,0))-INDEX('Zone centroid'!$E$2:$E$169,MATCH($A93,'Zone centroid'!$C$2:$C$169,0)))^2)</f>
        <v>62447.271320560511</v>
      </c>
      <c r="AH93">
        <f>SQRT((INDEX('Station centroid'!$E$2:$E$51,MATCH(AH$1,'Station centroid'!$B$2:$B$51,0))-INDEX('Zone centroid'!$D$2:$D$169,MATCH($A93,'Zone centroid'!$C$2:$C$169,0)))^2+(INDEX('Station centroid'!$F$2:$F$51,MATCH(AH$1,'Station centroid'!$B$2:$B$51,0))-INDEX('Zone centroid'!$E$2:$E$169,MATCH($A93,'Zone centroid'!$C$2:$C$169,0)))^2)</f>
        <v>108653.36343679381</v>
      </c>
      <c r="AI93">
        <f>SQRT((INDEX('Station centroid'!$E$2:$E$51,MATCH(AI$1,'Station centroid'!$B$2:$B$51,0))-INDEX('Zone centroid'!$D$2:$D$169,MATCH($A93,'Zone centroid'!$C$2:$C$169,0)))^2+(INDEX('Station centroid'!$F$2:$F$51,MATCH(AI$1,'Station centroid'!$B$2:$B$51,0))-INDEX('Zone centroid'!$E$2:$E$169,MATCH($A93,'Zone centroid'!$C$2:$C$169,0)))^2)</f>
        <v>65654.480203124709</v>
      </c>
      <c r="AJ93">
        <f>SQRT((INDEX('Station centroid'!$E$2:$E$51,MATCH(AJ$1,'Station centroid'!$B$2:$B$51,0))-INDEX('Zone centroid'!$D$2:$D$169,MATCH($A93,'Zone centroid'!$C$2:$C$169,0)))^2+(INDEX('Station centroid'!$F$2:$F$51,MATCH(AJ$1,'Station centroid'!$B$2:$B$51,0))-INDEX('Zone centroid'!$E$2:$E$169,MATCH($A93,'Zone centroid'!$C$2:$C$169,0)))^2)</f>
        <v>63832.457596493157</v>
      </c>
      <c r="AK93">
        <f>SQRT((INDEX('Station centroid'!$E$2:$E$51,MATCH(AK$1,'Station centroid'!$B$2:$B$51,0))-INDEX('Zone centroid'!$D$2:$D$169,MATCH($A93,'Zone centroid'!$C$2:$C$169,0)))^2+(INDEX('Station centroid'!$F$2:$F$51,MATCH(AK$1,'Station centroid'!$B$2:$B$51,0))-INDEX('Zone centroid'!$E$2:$E$169,MATCH($A93,'Zone centroid'!$C$2:$C$169,0)))^2)</f>
        <v>64618.509824391622</v>
      </c>
      <c r="AL93">
        <f>SQRT((INDEX('Station centroid'!$E$2:$E$51,MATCH(AL$1,'Station centroid'!$B$2:$B$51,0))-INDEX('Zone centroid'!$D$2:$D$169,MATCH($A93,'Zone centroid'!$C$2:$C$169,0)))^2+(INDEX('Station centroid'!$F$2:$F$51,MATCH(AL$1,'Station centroid'!$B$2:$B$51,0))-INDEX('Zone centroid'!$E$2:$E$169,MATCH($A93,'Zone centroid'!$C$2:$C$169,0)))^2)</f>
        <v>28963.996465032211</v>
      </c>
      <c r="AM93">
        <f>SQRT((INDEX('Station centroid'!$E$2:$E$51,MATCH(AM$1,'Station centroid'!$B$2:$B$51,0))-INDEX('Zone centroid'!$D$2:$D$169,MATCH($A93,'Zone centroid'!$C$2:$C$169,0)))^2+(INDEX('Station centroid'!$F$2:$F$51,MATCH(AM$1,'Station centroid'!$B$2:$B$51,0))-INDEX('Zone centroid'!$E$2:$E$169,MATCH($A93,'Zone centroid'!$C$2:$C$169,0)))^2)</f>
        <v>81926.812942406759</v>
      </c>
      <c r="AN93">
        <f>SQRT((INDEX('Station centroid'!$E$2:$E$51,MATCH(AN$1,'Station centroid'!$B$2:$B$51,0))-INDEX('Zone centroid'!$D$2:$D$169,MATCH($A93,'Zone centroid'!$C$2:$C$169,0)))^2+(INDEX('Station centroid'!$F$2:$F$51,MATCH(AN$1,'Station centroid'!$B$2:$B$51,0))-INDEX('Zone centroid'!$E$2:$E$169,MATCH($A93,'Zone centroid'!$C$2:$C$169,0)))^2)</f>
        <v>44987.102703317061</v>
      </c>
      <c r="AO93">
        <f>SQRT((INDEX('Station centroid'!$E$2:$E$51,MATCH(AO$1,'Station centroid'!$B$2:$B$51,0))-INDEX('Zone centroid'!$D$2:$D$169,MATCH($A93,'Zone centroid'!$C$2:$C$169,0)))^2+(INDEX('Station centroid'!$F$2:$F$51,MATCH(AO$1,'Station centroid'!$B$2:$B$51,0))-INDEX('Zone centroid'!$E$2:$E$169,MATCH($A93,'Zone centroid'!$C$2:$C$169,0)))^2)</f>
        <v>43066.914639627976</v>
      </c>
      <c r="AP93">
        <f>SQRT((INDEX('Station centroid'!$E$2:$E$51,MATCH(AP$1,'Station centroid'!$B$2:$B$51,0))-INDEX('Zone centroid'!$D$2:$D$169,MATCH($A93,'Zone centroid'!$C$2:$C$169,0)))^2+(INDEX('Station centroid'!$F$2:$F$51,MATCH(AP$1,'Station centroid'!$B$2:$B$51,0))-INDEX('Zone centroid'!$E$2:$E$169,MATCH($A93,'Zone centroid'!$C$2:$C$169,0)))^2)</f>
        <v>48192.670844875349</v>
      </c>
      <c r="AQ93">
        <f>SQRT((INDEX('Station centroid'!$E$2:$E$51,MATCH(AQ$1,'Station centroid'!$B$2:$B$51,0))-INDEX('Zone centroid'!$D$2:$D$169,MATCH($A93,'Zone centroid'!$C$2:$C$169,0)))^2+(INDEX('Station centroid'!$F$2:$F$51,MATCH(AQ$1,'Station centroid'!$B$2:$B$51,0))-INDEX('Zone centroid'!$E$2:$E$169,MATCH($A93,'Zone centroid'!$C$2:$C$169,0)))^2)</f>
        <v>52713.971643428646</v>
      </c>
      <c r="AR93">
        <f>SQRT((INDEX('Station centroid'!$E$2:$E$51,MATCH(AR$1,'Station centroid'!$B$2:$B$51,0))-INDEX('Zone centroid'!$D$2:$D$169,MATCH($A93,'Zone centroid'!$C$2:$C$169,0)))^2+(INDEX('Station centroid'!$F$2:$F$51,MATCH(AR$1,'Station centroid'!$B$2:$B$51,0))-INDEX('Zone centroid'!$E$2:$E$169,MATCH($A93,'Zone centroid'!$C$2:$C$169,0)))^2)</f>
        <v>31486.945961175712</v>
      </c>
      <c r="AS93">
        <f>SQRT((INDEX('Station centroid'!$E$2:$E$51,MATCH(AS$1,'Station centroid'!$B$2:$B$51,0))-INDEX('Zone centroid'!$D$2:$D$169,MATCH($A93,'Zone centroid'!$C$2:$C$169,0)))^2+(INDEX('Station centroid'!$F$2:$F$51,MATCH(AS$1,'Station centroid'!$B$2:$B$51,0))-INDEX('Zone centroid'!$E$2:$E$169,MATCH($A93,'Zone centroid'!$C$2:$C$169,0)))^2)</f>
        <v>120627.152859789</v>
      </c>
      <c r="AT93">
        <f>SQRT((INDEX('Station centroid'!$E$2:$E$51,MATCH(AT$1,'Station centroid'!$B$2:$B$51,0))-INDEX('Zone centroid'!$D$2:$D$169,MATCH($A93,'Zone centroid'!$C$2:$C$169,0)))^2+(INDEX('Station centroid'!$F$2:$F$51,MATCH(AT$1,'Station centroid'!$B$2:$B$51,0))-INDEX('Zone centroid'!$E$2:$E$169,MATCH($A93,'Zone centroid'!$C$2:$C$169,0)))^2)</f>
        <v>101844.13328308164</v>
      </c>
      <c r="AU93">
        <f>SQRT((INDEX('Station centroid'!$E$2:$E$51,MATCH(AU$1,'Station centroid'!$B$2:$B$51,0))-INDEX('Zone centroid'!$D$2:$D$169,MATCH($A93,'Zone centroid'!$C$2:$C$169,0)))^2+(INDEX('Station centroid'!$F$2:$F$51,MATCH(AU$1,'Station centroid'!$B$2:$B$51,0))-INDEX('Zone centroid'!$E$2:$E$169,MATCH($A93,'Zone centroid'!$C$2:$C$169,0)))^2)</f>
        <v>5103.6424595086855</v>
      </c>
      <c r="AV93">
        <f>SQRT((INDEX('Station centroid'!$E$2:$E$51,MATCH(AV$1,'Station centroid'!$B$2:$B$51,0))-INDEX('Zone centroid'!$D$2:$D$169,MATCH($A93,'Zone centroid'!$C$2:$C$169,0)))^2+(INDEX('Station centroid'!$F$2:$F$51,MATCH(AV$1,'Station centroid'!$B$2:$B$51,0))-INDEX('Zone centroid'!$E$2:$E$169,MATCH($A93,'Zone centroid'!$C$2:$C$169,0)))^2)</f>
        <v>5740.0375080655758</v>
      </c>
      <c r="AW93">
        <f>SQRT((INDEX('Station centroid'!$E$2:$E$51,MATCH(AW$1,'Station centroid'!$B$2:$B$51,0))-INDEX('Zone centroid'!$D$2:$D$169,MATCH($A93,'Zone centroid'!$C$2:$C$169,0)))^2+(INDEX('Station centroid'!$F$2:$F$51,MATCH(AW$1,'Station centroid'!$B$2:$B$51,0))-INDEX('Zone centroid'!$E$2:$E$169,MATCH($A93,'Zone centroid'!$C$2:$C$169,0)))^2)</f>
        <v>13052.117146716064</v>
      </c>
      <c r="AX93">
        <f>SQRT((INDEX('Station centroid'!$E$2:$E$51,MATCH(AX$1,'Station centroid'!$B$2:$B$51,0))-INDEX('Zone centroid'!$D$2:$D$169,MATCH($A93,'Zone centroid'!$C$2:$C$169,0)))^2+(INDEX('Station centroid'!$F$2:$F$51,MATCH(AX$1,'Station centroid'!$B$2:$B$51,0))-INDEX('Zone centroid'!$E$2:$E$169,MATCH($A93,'Zone centroid'!$C$2:$C$169,0)))^2)</f>
        <v>29041.324279813784</v>
      </c>
      <c r="AY93">
        <f>SQRT((INDEX('Station centroid'!$E$2:$E$51,MATCH(AY$1,'Station centroid'!$B$2:$B$51,0))-INDEX('Zone centroid'!$D$2:$D$169,MATCH($A93,'Zone centroid'!$C$2:$C$169,0)))^2+(INDEX('Station centroid'!$F$2:$F$51,MATCH(AY$1,'Station centroid'!$B$2:$B$51,0))-INDEX('Zone centroid'!$E$2:$E$169,MATCH($A93,'Zone centroid'!$C$2:$C$169,0)))^2)</f>
        <v>646960.4182552438</v>
      </c>
    </row>
    <row r="94" spans="1:51" x14ac:dyDescent="0.3">
      <c r="A94">
        <v>5035</v>
      </c>
      <c r="B94">
        <f>SQRT((INDEX('Station centroid'!$E$2:$E$51,MATCH(B$1,'Station centroid'!$B$2:$B$51,0))-INDEX('Zone centroid'!$D$2:$D$169,MATCH($A94,'Zone centroid'!$C$2:$C$169,0)))^2+(INDEX('Station centroid'!$F$2:$F$51,MATCH(B$1,'Station centroid'!$B$2:$B$51,0))-INDEX('Zone centroid'!$E$2:$E$169,MATCH($A94,'Zone centroid'!$C$2:$C$169,0)))^2)</f>
        <v>53719.829822817715</v>
      </c>
      <c r="C94">
        <f>SQRT((INDEX('Station centroid'!$E$2:$E$51,MATCH(C$1,'Station centroid'!$B$2:$B$51,0))-INDEX('Zone centroid'!$D$2:$D$169,MATCH($A94,'Zone centroid'!$C$2:$C$169,0)))^2+(INDEX('Station centroid'!$F$2:$F$51,MATCH(C$1,'Station centroid'!$B$2:$B$51,0))-INDEX('Zone centroid'!$E$2:$E$169,MATCH($A94,'Zone centroid'!$C$2:$C$169,0)))^2)</f>
        <v>92329.853204882762</v>
      </c>
      <c r="D94">
        <f>SQRT((INDEX('Station centroid'!$E$2:$E$51,MATCH(D$1,'Station centroid'!$B$2:$B$51,0))-INDEX('Zone centroid'!$D$2:$D$169,MATCH($A94,'Zone centroid'!$C$2:$C$169,0)))^2+(INDEX('Station centroid'!$F$2:$F$51,MATCH(D$1,'Station centroid'!$B$2:$B$51,0))-INDEX('Zone centroid'!$E$2:$E$169,MATCH($A94,'Zone centroid'!$C$2:$C$169,0)))^2)</f>
        <v>149368.53536626277</v>
      </c>
      <c r="E94">
        <f>SQRT((INDEX('Station centroid'!$E$2:$E$51,MATCH(E$1,'Station centroid'!$B$2:$B$51,0))-INDEX('Zone centroid'!$D$2:$D$169,MATCH($A94,'Zone centroid'!$C$2:$C$169,0)))^2+(INDEX('Station centroid'!$F$2:$F$51,MATCH(E$1,'Station centroid'!$B$2:$B$51,0))-INDEX('Zone centroid'!$E$2:$E$169,MATCH($A94,'Zone centroid'!$C$2:$C$169,0)))^2)</f>
        <v>62399.189866210603</v>
      </c>
      <c r="F94">
        <f>SQRT((INDEX('Station centroid'!$E$2:$E$51,MATCH(F$1,'Station centroid'!$B$2:$B$51,0))-INDEX('Zone centroid'!$D$2:$D$169,MATCH($A94,'Zone centroid'!$C$2:$C$169,0)))^2+(INDEX('Station centroid'!$F$2:$F$51,MATCH(F$1,'Station centroid'!$B$2:$B$51,0))-INDEX('Zone centroid'!$E$2:$E$169,MATCH($A94,'Zone centroid'!$C$2:$C$169,0)))^2)</f>
        <v>60761.627871573713</v>
      </c>
      <c r="G94">
        <f>SQRT((INDEX('Station centroid'!$E$2:$E$51,MATCH(G$1,'Station centroid'!$B$2:$B$51,0))-INDEX('Zone centroid'!$D$2:$D$169,MATCH($A94,'Zone centroid'!$C$2:$C$169,0)))^2+(INDEX('Station centroid'!$F$2:$F$51,MATCH(G$1,'Station centroid'!$B$2:$B$51,0))-INDEX('Zone centroid'!$E$2:$E$169,MATCH($A94,'Zone centroid'!$C$2:$C$169,0)))^2)</f>
        <v>659172.46750831453</v>
      </c>
      <c r="H94">
        <f>SQRT((INDEX('Station centroid'!$E$2:$E$51,MATCH(H$1,'Station centroid'!$B$2:$B$51,0))-INDEX('Zone centroid'!$D$2:$D$169,MATCH($A94,'Zone centroid'!$C$2:$C$169,0)))^2+(INDEX('Station centroid'!$F$2:$F$51,MATCH(H$1,'Station centroid'!$B$2:$B$51,0))-INDEX('Zone centroid'!$E$2:$E$169,MATCH($A94,'Zone centroid'!$C$2:$C$169,0)))^2)</f>
        <v>49948.896632109929</v>
      </c>
      <c r="I94">
        <f>SQRT((INDEX('Station centroid'!$E$2:$E$51,MATCH(I$1,'Station centroid'!$B$2:$B$51,0))-INDEX('Zone centroid'!$D$2:$D$169,MATCH($A94,'Zone centroid'!$C$2:$C$169,0)))^2+(INDEX('Station centroid'!$F$2:$F$51,MATCH(I$1,'Station centroid'!$B$2:$B$51,0))-INDEX('Zone centroid'!$E$2:$E$169,MATCH($A94,'Zone centroid'!$C$2:$C$169,0)))^2)</f>
        <v>44214.595527423953</v>
      </c>
      <c r="J94">
        <f>SQRT((INDEX('Station centroid'!$E$2:$E$51,MATCH(J$1,'Station centroid'!$B$2:$B$51,0))-INDEX('Zone centroid'!$D$2:$D$169,MATCH($A94,'Zone centroid'!$C$2:$C$169,0)))^2+(INDEX('Station centroid'!$F$2:$F$51,MATCH(J$1,'Station centroid'!$B$2:$B$51,0))-INDEX('Zone centroid'!$E$2:$E$169,MATCH($A94,'Zone centroid'!$C$2:$C$169,0)))^2)</f>
        <v>659172.46750831453</v>
      </c>
      <c r="K94">
        <f>SQRT((INDEX('Station centroid'!$E$2:$E$51,MATCH(K$1,'Station centroid'!$B$2:$B$51,0))-INDEX('Zone centroid'!$D$2:$D$169,MATCH($A94,'Zone centroid'!$C$2:$C$169,0)))^2+(INDEX('Station centroid'!$F$2:$F$51,MATCH(K$1,'Station centroid'!$B$2:$B$51,0))-INDEX('Zone centroid'!$E$2:$E$169,MATCH($A94,'Zone centroid'!$C$2:$C$169,0)))^2)</f>
        <v>80848.619050814334</v>
      </c>
      <c r="L94">
        <f>SQRT((INDEX('Station centroid'!$E$2:$E$51,MATCH(L$1,'Station centroid'!$B$2:$B$51,0))-INDEX('Zone centroid'!$D$2:$D$169,MATCH($A94,'Zone centroid'!$C$2:$C$169,0)))^2+(INDEX('Station centroid'!$F$2:$F$51,MATCH(L$1,'Station centroid'!$B$2:$B$51,0))-INDEX('Zone centroid'!$E$2:$E$169,MATCH($A94,'Zone centroid'!$C$2:$C$169,0)))^2)</f>
        <v>44399.16056803325</v>
      </c>
      <c r="M94">
        <f>SQRT((INDEX('Station centroid'!$E$2:$E$51,MATCH(M$1,'Station centroid'!$B$2:$B$51,0))-INDEX('Zone centroid'!$D$2:$D$169,MATCH($A94,'Zone centroid'!$C$2:$C$169,0)))^2+(INDEX('Station centroid'!$F$2:$F$51,MATCH(M$1,'Station centroid'!$B$2:$B$51,0))-INDEX('Zone centroid'!$E$2:$E$169,MATCH($A94,'Zone centroid'!$C$2:$C$169,0)))^2)</f>
        <v>45647.60663769571</v>
      </c>
      <c r="N94">
        <f>SQRT((INDEX('Station centroid'!$E$2:$E$51,MATCH(N$1,'Station centroid'!$B$2:$B$51,0))-INDEX('Zone centroid'!$D$2:$D$169,MATCH($A94,'Zone centroid'!$C$2:$C$169,0)))^2+(INDEX('Station centroid'!$F$2:$F$51,MATCH(N$1,'Station centroid'!$B$2:$B$51,0))-INDEX('Zone centroid'!$E$2:$E$169,MATCH($A94,'Zone centroid'!$C$2:$C$169,0)))^2)</f>
        <v>60921.66363545895</v>
      </c>
      <c r="O94">
        <f>SQRT((INDEX('Station centroid'!$E$2:$E$51,MATCH(O$1,'Station centroid'!$B$2:$B$51,0))-INDEX('Zone centroid'!$D$2:$D$169,MATCH($A94,'Zone centroid'!$C$2:$C$169,0)))^2+(INDEX('Station centroid'!$F$2:$F$51,MATCH(O$1,'Station centroid'!$B$2:$B$51,0))-INDEX('Zone centroid'!$E$2:$E$169,MATCH($A94,'Zone centroid'!$C$2:$C$169,0)))^2)</f>
        <v>85754.6079771402</v>
      </c>
      <c r="P94">
        <f>SQRT((INDEX('Station centroid'!$E$2:$E$51,MATCH(P$1,'Station centroid'!$B$2:$B$51,0))-INDEX('Zone centroid'!$D$2:$D$169,MATCH($A94,'Zone centroid'!$C$2:$C$169,0)))^2+(INDEX('Station centroid'!$F$2:$F$51,MATCH(P$1,'Station centroid'!$B$2:$B$51,0))-INDEX('Zone centroid'!$E$2:$E$169,MATCH($A94,'Zone centroid'!$C$2:$C$169,0)))^2)</f>
        <v>88015.863249667673</v>
      </c>
      <c r="Q94">
        <f>SQRT((INDEX('Station centroid'!$E$2:$E$51,MATCH(Q$1,'Station centroid'!$B$2:$B$51,0))-INDEX('Zone centroid'!$D$2:$D$169,MATCH($A94,'Zone centroid'!$C$2:$C$169,0)))^2+(INDEX('Station centroid'!$F$2:$F$51,MATCH(Q$1,'Station centroid'!$B$2:$B$51,0))-INDEX('Zone centroid'!$E$2:$E$169,MATCH($A94,'Zone centroid'!$C$2:$C$169,0)))^2)</f>
        <v>72179.147558727127</v>
      </c>
      <c r="R94">
        <f>SQRT((INDEX('Station centroid'!$E$2:$E$51,MATCH(R$1,'Station centroid'!$B$2:$B$51,0))-INDEX('Zone centroid'!$D$2:$D$169,MATCH($A94,'Zone centroid'!$C$2:$C$169,0)))^2+(INDEX('Station centroid'!$F$2:$F$51,MATCH(R$1,'Station centroid'!$B$2:$B$51,0))-INDEX('Zone centroid'!$E$2:$E$169,MATCH($A94,'Zone centroid'!$C$2:$C$169,0)))^2)</f>
        <v>68645.991202954421</v>
      </c>
      <c r="S94">
        <f>SQRT((INDEX('Station centroid'!$E$2:$E$51,MATCH(S$1,'Station centroid'!$B$2:$B$51,0))-INDEX('Zone centroid'!$D$2:$D$169,MATCH($A94,'Zone centroid'!$C$2:$C$169,0)))^2+(INDEX('Station centroid'!$F$2:$F$51,MATCH(S$1,'Station centroid'!$B$2:$B$51,0))-INDEX('Zone centroid'!$E$2:$E$169,MATCH($A94,'Zone centroid'!$C$2:$C$169,0)))^2)</f>
        <v>65554.280432829153</v>
      </c>
      <c r="T94">
        <f>SQRT((INDEX('Station centroid'!$E$2:$E$51,MATCH(T$1,'Station centroid'!$B$2:$B$51,0))-INDEX('Zone centroid'!$D$2:$D$169,MATCH($A94,'Zone centroid'!$C$2:$C$169,0)))^2+(INDEX('Station centroid'!$F$2:$F$51,MATCH(T$1,'Station centroid'!$B$2:$B$51,0))-INDEX('Zone centroid'!$E$2:$E$169,MATCH($A94,'Zone centroid'!$C$2:$C$169,0)))^2)</f>
        <v>57643.62526139032</v>
      </c>
      <c r="U94">
        <f>SQRT((INDEX('Station centroid'!$E$2:$E$51,MATCH(U$1,'Station centroid'!$B$2:$B$51,0))-INDEX('Zone centroid'!$D$2:$D$169,MATCH($A94,'Zone centroid'!$C$2:$C$169,0)))^2+(INDEX('Station centroid'!$F$2:$F$51,MATCH(U$1,'Station centroid'!$B$2:$B$51,0))-INDEX('Zone centroid'!$E$2:$E$169,MATCH($A94,'Zone centroid'!$C$2:$C$169,0)))^2)</f>
        <v>55232.947095066324</v>
      </c>
      <c r="V94">
        <f>SQRT((INDEX('Station centroid'!$E$2:$E$51,MATCH(V$1,'Station centroid'!$B$2:$B$51,0))-INDEX('Zone centroid'!$D$2:$D$169,MATCH($A94,'Zone centroid'!$C$2:$C$169,0)))^2+(INDEX('Station centroid'!$F$2:$F$51,MATCH(V$1,'Station centroid'!$B$2:$B$51,0))-INDEX('Zone centroid'!$E$2:$E$169,MATCH($A94,'Zone centroid'!$C$2:$C$169,0)))^2)</f>
        <v>50966.173766345302</v>
      </c>
      <c r="W94">
        <f>SQRT((INDEX('Station centroid'!$E$2:$E$51,MATCH(W$1,'Station centroid'!$B$2:$B$51,0))-INDEX('Zone centroid'!$D$2:$D$169,MATCH($A94,'Zone centroid'!$C$2:$C$169,0)))^2+(INDEX('Station centroid'!$F$2:$F$51,MATCH(W$1,'Station centroid'!$B$2:$B$51,0))-INDEX('Zone centroid'!$E$2:$E$169,MATCH($A94,'Zone centroid'!$C$2:$C$169,0)))^2)</f>
        <v>68688.48363037291</v>
      </c>
      <c r="X94">
        <f>SQRT((INDEX('Station centroid'!$E$2:$E$51,MATCH(X$1,'Station centroid'!$B$2:$B$51,0))-INDEX('Zone centroid'!$D$2:$D$169,MATCH($A94,'Zone centroid'!$C$2:$C$169,0)))^2+(INDEX('Station centroid'!$F$2:$F$51,MATCH(X$1,'Station centroid'!$B$2:$B$51,0))-INDEX('Zone centroid'!$E$2:$E$169,MATCH($A94,'Zone centroid'!$C$2:$C$169,0)))^2)</f>
        <v>48161.868361002103</v>
      </c>
      <c r="Y94">
        <f>SQRT((INDEX('Station centroid'!$E$2:$E$51,MATCH(Y$1,'Station centroid'!$B$2:$B$51,0))-INDEX('Zone centroid'!$D$2:$D$169,MATCH($A94,'Zone centroid'!$C$2:$C$169,0)))^2+(INDEX('Station centroid'!$F$2:$F$51,MATCH(Y$1,'Station centroid'!$B$2:$B$51,0))-INDEX('Zone centroid'!$E$2:$E$169,MATCH($A94,'Zone centroid'!$C$2:$C$169,0)))^2)</f>
        <v>46141.031334052401</v>
      </c>
      <c r="Z94">
        <f>SQRT((INDEX('Station centroid'!$E$2:$E$51,MATCH(Z$1,'Station centroid'!$B$2:$B$51,0))-INDEX('Zone centroid'!$D$2:$D$169,MATCH($A94,'Zone centroid'!$C$2:$C$169,0)))^2+(INDEX('Station centroid'!$F$2:$F$51,MATCH(Z$1,'Station centroid'!$B$2:$B$51,0))-INDEX('Zone centroid'!$E$2:$E$169,MATCH($A94,'Zone centroid'!$C$2:$C$169,0)))^2)</f>
        <v>38851.986175871345</v>
      </c>
      <c r="AA94">
        <f>SQRT((INDEX('Station centroid'!$E$2:$E$51,MATCH(AA$1,'Station centroid'!$B$2:$B$51,0))-INDEX('Zone centroid'!$D$2:$D$169,MATCH($A94,'Zone centroid'!$C$2:$C$169,0)))^2+(INDEX('Station centroid'!$F$2:$F$51,MATCH(AA$1,'Station centroid'!$B$2:$B$51,0))-INDEX('Zone centroid'!$E$2:$E$169,MATCH($A94,'Zone centroid'!$C$2:$C$169,0)))^2)</f>
        <v>73556.827133143786</v>
      </c>
      <c r="AB94">
        <f>SQRT((INDEX('Station centroid'!$E$2:$E$51,MATCH(AB$1,'Station centroid'!$B$2:$B$51,0))-INDEX('Zone centroid'!$D$2:$D$169,MATCH($A94,'Zone centroid'!$C$2:$C$169,0)))^2+(INDEX('Station centroid'!$F$2:$F$51,MATCH(AB$1,'Station centroid'!$B$2:$B$51,0))-INDEX('Zone centroid'!$E$2:$E$169,MATCH($A94,'Zone centroid'!$C$2:$C$169,0)))^2)</f>
        <v>659172.46750831453</v>
      </c>
      <c r="AC94">
        <f>SQRT((INDEX('Station centroid'!$E$2:$E$51,MATCH(AC$1,'Station centroid'!$B$2:$B$51,0))-INDEX('Zone centroid'!$D$2:$D$169,MATCH($A94,'Zone centroid'!$C$2:$C$169,0)))^2+(INDEX('Station centroid'!$F$2:$F$51,MATCH(AC$1,'Station centroid'!$B$2:$B$51,0))-INDEX('Zone centroid'!$E$2:$E$169,MATCH($A94,'Zone centroid'!$C$2:$C$169,0)))^2)</f>
        <v>60667.582499262309</v>
      </c>
      <c r="AD94">
        <f>SQRT((INDEX('Station centroid'!$E$2:$E$51,MATCH(AD$1,'Station centroid'!$B$2:$B$51,0))-INDEX('Zone centroid'!$D$2:$D$169,MATCH($A94,'Zone centroid'!$C$2:$C$169,0)))^2+(INDEX('Station centroid'!$F$2:$F$51,MATCH(AD$1,'Station centroid'!$B$2:$B$51,0))-INDEX('Zone centroid'!$E$2:$E$169,MATCH($A94,'Zone centroid'!$C$2:$C$169,0)))^2)</f>
        <v>145502.92673387192</v>
      </c>
      <c r="AE94">
        <f>SQRT((INDEX('Station centroid'!$E$2:$E$51,MATCH(AE$1,'Station centroid'!$B$2:$B$51,0))-INDEX('Zone centroid'!$D$2:$D$169,MATCH($A94,'Zone centroid'!$C$2:$C$169,0)))^2+(INDEX('Station centroid'!$F$2:$F$51,MATCH(AE$1,'Station centroid'!$B$2:$B$51,0))-INDEX('Zone centroid'!$E$2:$E$169,MATCH($A94,'Zone centroid'!$C$2:$C$169,0)))^2)</f>
        <v>80330.610005248964</v>
      </c>
      <c r="AF94">
        <f>SQRT((INDEX('Station centroid'!$E$2:$E$51,MATCH(AF$1,'Station centroid'!$B$2:$B$51,0))-INDEX('Zone centroid'!$D$2:$D$169,MATCH($A94,'Zone centroid'!$C$2:$C$169,0)))^2+(INDEX('Station centroid'!$F$2:$F$51,MATCH(AF$1,'Station centroid'!$B$2:$B$51,0))-INDEX('Zone centroid'!$E$2:$E$169,MATCH($A94,'Zone centroid'!$C$2:$C$169,0)))^2)</f>
        <v>77658.021537449036</v>
      </c>
      <c r="AG94">
        <f>SQRT((INDEX('Station centroid'!$E$2:$E$51,MATCH(AG$1,'Station centroid'!$B$2:$B$51,0))-INDEX('Zone centroid'!$D$2:$D$169,MATCH($A94,'Zone centroid'!$C$2:$C$169,0)))^2+(INDEX('Station centroid'!$F$2:$F$51,MATCH(AG$1,'Station centroid'!$B$2:$B$51,0))-INDEX('Zone centroid'!$E$2:$E$169,MATCH($A94,'Zone centroid'!$C$2:$C$169,0)))^2)</f>
        <v>51110.567331459926</v>
      </c>
      <c r="AH94">
        <f>SQRT((INDEX('Station centroid'!$E$2:$E$51,MATCH(AH$1,'Station centroid'!$B$2:$B$51,0))-INDEX('Zone centroid'!$D$2:$D$169,MATCH($A94,'Zone centroid'!$C$2:$C$169,0)))^2+(INDEX('Station centroid'!$F$2:$F$51,MATCH(AH$1,'Station centroid'!$B$2:$B$51,0))-INDEX('Zone centroid'!$E$2:$E$169,MATCH($A94,'Zone centroid'!$C$2:$C$169,0)))^2)</f>
        <v>118653.99375279367</v>
      </c>
      <c r="AI94">
        <f>SQRT((INDEX('Station centroid'!$E$2:$E$51,MATCH(AI$1,'Station centroid'!$B$2:$B$51,0))-INDEX('Zone centroid'!$D$2:$D$169,MATCH($A94,'Zone centroid'!$C$2:$C$169,0)))^2+(INDEX('Station centroid'!$F$2:$F$51,MATCH(AI$1,'Station centroid'!$B$2:$B$51,0))-INDEX('Zone centroid'!$E$2:$E$169,MATCH($A94,'Zone centroid'!$C$2:$C$169,0)))^2)</f>
        <v>56604.976808956424</v>
      </c>
      <c r="AJ94">
        <f>SQRT((INDEX('Station centroid'!$E$2:$E$51,MATCH(AJ$1,'Station centroid'!$B$2:$B$51,0))-INDEX('Zone centroid'!$D$2:$D$169,MATCH($A94,'Zone centroid'!$C$2:$C$169,0)))^2+(INDEX('Station centroid'!$F$2:$F$51,MATCH(AJ$1,'Station centroid'!$B$2:$B$51,0))-INDEX('Zone centroid'!$E$2:$E$169,MATCH($A94,'Zone centroid'!$C$2:$C$169,0)))^2)</f>
        <v>53295.252542868177</v>
      </c>
      <c r="AK94">
        <f>SQRT((INDEX('Station centroid'!$E$2:$E$51,MATCH(AK$1,'Station centroid'!$B$2:$B$51,0))-INDEX('Zone centroid'!$D$2:$D$169,MATCH($A94,'Zone centroid'!$C$2:$C$169,0)))^2+(INDEX('Station centroid'!$F$2:$F$51,MATCH(AK$1,'Station centroid'!$B$2:$B$51,0))-INDEX('Zone centroid'!$E$2:$E$169,MATCH($A94,'Zone centroid'!$C$2:$C$169,0)))^2)</f>
        <v>57484.35563494642</v>
      </c>
      <c r="AL94">
        <f>SQRT((INDEX('Station centroid'!$E$2:$E$51,MATCH(AL$1,'Station centroid'!$B$2:$B$51,0))-INDEX('Zone centroid'!$D$2:$D$169,MATCH($A94,'Zone centroid'!$C$2:$C$169,0)))^2+(INDEX('Station centroid'!$F$2:$F$51,MATCH(AL$1,'Station centroid'!$B$2:$B$51,0))-INDEX('Zone centroid'!$E$2:$E$169,MATCH($A94,'Zone centroid'!$C$2:$C$169,0)))^2)</f>
        <v>41836.637982830289</v>
      </c>
      <c r="AM94">
        <f>SQRT((INDEX('Station centroid'!$E$2:$E$51,MATCH(AM$1,'Station centroid'!$B$2:$B$51,0))-INDEX('Zone centroid'!$D$2:$D$169,MATCH($A94,'Zone centroid'!$C$2:$C$169,0)))^2+(INDEX('Station centroid'!$F$2:$F$51,MATCH(AM$1,'Station centroid'!$B$2:$B$51,0))-INDEX('Zone centroid'!$E$2:$E$169,MATCH($A94,'Zone centroid'!$C$2:$C$169,0)))^2)</f>
        <v>75760.644119886594</v>
      </c>
      <c r="AN94">
        <f>SQRT((INDEX('Station centroid'!$E$2:$E$51,MATCH(AN$1,'Station centroid'!$B$2:$B$51,0))-INDEX('Zone centroid'!$D$2:$D$169,MATCH($A94,'Zone centroid'!$C$2:$C$169,0)))^2+(INDEX('Station centroid'!$F$2:$F$51,MATCH(AN$1,'Station centroid'!$B$2:$B$51,0))-INDEX('Zone centroid'!$E$2:$E$169,MATCH($A94,'Zone centroid'!$C$2:$C$169,0)))^2)</f>
        <v>45794.356684189777</v>
      </c>
      <c r="AO94">
        <f>SQRT((INDEX('Station centroid'!$E$2:$E$51,MATCH(AO$1,'Station centroid'!$B$2:$B$51,0))-INDEX('Zone centroid'!$D$2:$D$169,MATCH($A94,'Zone centroid'!$C$2:$C$169,0)))^2+(INDEX('Station centroid'!$F$2:$F$51,MATCH(AO$1,'Station centroid'!$B$2:$B$51,0))-INDEX('Zone centroid'!$E$2:$E$169,MATCH($A94,'Zone centroid'!$C$2:$C$169,0)))^2)</f>
        <v>45125.40366730254</v>
      </c>
      <c r="AP94">
        <f>SQRT((INDEX('Station centroid'!$E$2:$E$51,MATCH(AP$1,'Station centroid'!$B$2:$B$51,0))-INDEX('Zone centroid'!$D$2:$D$169,MATCH($A94,'Zone centroid'!$C$2:$C$169,0)))^2+(INDEX('Station centroid'!$F$2:$F$51,MATCH(AP$1,'Station centroid'!$B$2:$B$51,0))-INDEX('Zone centroid'!$E$2:$E$169,MATCH($A94,'Zone centroid'!$C$2:$C$169,0)))^2)</f>
        <v>46009.653088917104</v>
      </c>
      <c r="AQ94">
        <f>SQRT((INDEX('Station centroid'!$E$2:$E$51,MATCH(AQ$1,'Station centroid'!$B$2:$B$51,0))-INDEX('Zone centroid'!$D$2:$D$169,MATCH($A94,'Zone centroid'!$C$2:$C$169,0)))^2+(INDEX('Station centroid'!$F$2:$F$51,MATCH(AQ$1,'Station centroid'!$B$2:$B$51,0))-INDEX('Zone centroid'!$E$2:$E$169,MATCH($A94,'Zone centroid'!$C$2:$C$169,0)))^2)</f>
        <v>64965.805242944531</v>
      </c>
      <c r="AR94">
        <f>SQRT((INDEX('Station centroid'!$E$2:$E$51,MATCH(AR$1,'Station centroid'!$B$2:$B$51,0))-INDEX('Zone centroid'!$D$2:$D$169,MATCH($A94,'Zone centroid'!$C$2:$C$169,0)))^2+(INDEX('Station centroid'!$F$2:$F$51,MATCH(AR$1,'Station centroid'!$B$2:$B$51,0))-INDEX('Zone centroid'!$E$2:$E$169,MATCH($A94,'Zone centroid'!$C$2:$C$169,0)))^2)</f>
        <v>42557.298008708203</v>
      </c>
      <c r="AS94">
        <f>SQRT((INDEX('Station centroid'!$E$2:$E$51,MATCH(AS$1,'Station centroid'!$B$2:$B$51,0))-INDEX('Zone centroid'!$D$2:$D$169,MATCH($A94,'Zone centroid'!$C$2:$C$169,0)))^2+(INDEX('Station centroid'!$F$2:$F$51,MATCH(AS$1,'Station centroid'!$B$2:$B$51,0))-INDEX('Zone centroid'!$E$2:$E$169,MATCH($A94,'Zone centroid'!$C$2:$C$169,0)))^2)</f>
        <v>131231.92997353541</v>
      </c>
      <c r="AT94">
        <f>SQRT((INDEX('Station centroid'!$E$2:$E$51,MATCH(AT$1,'Station centroid'!$B$2:$B$51,0))-INDEX('Zone centroid'!$D$2:$D$169,MATCH($A94,'Zone centroid'!$C$2:$C$169,0)))^2+(INDEX('Station centroid'!$F$2:$F$51,MATCH(AT$1,'Station centroid'!$B$2:$B$51,0))-INDEX('Zone centroid'!$E$2:$E$169,MATCH($A94,'Zone centroid'!$C$2:$C$169,0)))^2)</f>
        <v>110858.79507455464</v>
      </c>
      <c r="AU94">
        <f>SQRT((INDEX('Station centroid'!$E$2:$E$51,MATCH(AU$1,'Station centroid'!$B$2:$B$51,0))-INDEX('Zone centroid'!$D$2:$D$169,MATCH($A94,'Zone centroid'!$C$2:$C$169,0)))^2+(INDEX('Station centroid'!$F$2:$F$51,MATCH(AU$1,'Station centroid'!$B$2:$B$51,0))-INDEX('Zone centroid'!$E$2:$E$169,MATCH($A94,'Zone centroid'!$C$2:$C$169,0)))^2)</f>
        <v>12154.009193451342</v>
      </c>
      <c r="AV94">
        <f>SQRT((INDEX('Station centroid'!$E$2:$E$51,MATCH(AV$1,'Station centroid'!$B$2:$B$51,0))-INDEX('Zone centroid'!$D$2:$D$169,MATCH($A94,'Zone centroid'!$C$2:$C$169,0)))^2+(INDEX('Station centroid'!$F$2:$F$51,MATCH(AV$1,'Station centroid'!$B$2:$B$51,0))-INDEX('Zone centroid'!$E$2:$E$169,MATCH($A94,'Zone centroid'!$C$2:$C$169,0)))^2)</f>
        <v>18839.757532250751</v>
      </c>
      <c r="AW94">
        <f>SQRT((INDEX('Station centroid'!$E$2:$E$51,MATCH(AW$1,'Station centroid'!$B$2:$B$51,0))-INDEX('Zone centroid'!$D$2:$D$169,MATCH($A94,'Zone centroid'!$C$2:$C$169,0)))^2+(INDEX('Station centroid'!$F$2:$F$51,MATCH(AW$1,'Station centroid'!$B$2:$B$51,0))-INDEX('Zone centroid'!$E$2:$E$169,MATCH($A94,'Zone centroid'!$C$2:$C$169,0)))^2)</f>
        <v>25782.949176764072</v>
      </c>
      <c r="AX94">
        <f>SQRT((INDEX('Station centroid'!$E$2:$E$51,MATCH(AX$1,'Station centroid'!$B$2:$B$51,0))-INDEX('Zone centroid'!$D$2:$D$169,MATCH($A94,'Zone centroid'!$C$2:$C$169,0)))^2+(INDEX('Station centroid'!$F$2:$F$51,MATCH(AX$1,'Station centroid'!$B$2:$B$51,0))-INDEX('Zone centroid'!$E$2:$E$169,MATCH($A94,'Zone centroid'!$C$2:$C$169,0)))^2)</f>
        <v>41300.402022320588</v>
      </c>
      <c r="AY94">
        <f>SQRT((INDEX('Station centroid'!$E$2:$E$51,MATCH(AY$1,'Station centroid'!$B$2:$B$51,0))-INDEX('Zone centroid'!$D$2:$D$169,MATCH($A94,'Zone centroid'!$C$2:$C$169,0)))^2+(INDEX('Station centroid'!$F$2:$F$51,MATCH(AY$1,'Station centroid'!$B$2:$B$51,0))-INDEX('Zone centroid'!$E$2:$E$169,MATCH($A94,'Zone centroid'!$C$2:$C$169,0)))^2)</f>
        <v>659172.46750831453</v>
      </c>
    </row>
    <row r="95" spans="1:51" x14ac:dyDescent="0.3">
      <c r="A95">
        <v>5036</v>
      </c>
      <c r="B95">
        <f>SQRT((INDEX('Station centroid'!$E$2:$E$51,MATCH(B$1,'Station centroid'!$B$2:$B$51,0))-INDEX('Zone centroid'!$D$2:$D$169,MATCH($A95,'Zone centroid'!$C$2:$C$169,0)))^2+(INDEX('Station centroid'!$F$2:$F$51,MATCH(B$1,'Station centroid'!$B$2:$B$51,0))-INDEX('Zone centroid'!$E$2:$E$169,MATCH($A95,'Zone centroid'!$C$2:$C$169,0)))^2)</f>
        <v>59263.331387060032</v>
      </c>
      <c r="C95">
        <f>SQRT((INDEX('Station centroid'!$E$2:$E$51,MATCH(C$1,'Station centroid'!$B$2:$B$51,0))-INDEX('Zone centroid'!$D$2:$D$169,MATCH($A95,'Zone centroid'!$C$2:$C$169,0)))^2+(INDEX('Station centroid'!$F$2:$F$51,MATCH(C$1,'Station centroid'!$B$2:$B$51,0))-INDEX('Zone centroid'!$E$2:$E$169,MATCH($A95,'Zone centroid'!$C$2:$C$169,0)))^2)</f>
        <v>94098.276320638295</v>
      </c>
      <c r="D95">
        <f>SQRT((INDEX('Station centroid'!$E$2:$E$51,MATCH(D$1,'Station centroid'!$B$2:$B$51,0))-INDEX('Zone centroid'!$D$2:$D$169,MATCH($A95,'Zone centroid'!$C$2:$C$169,0)))^2+(INDEX('Station centroid'!$F$2:$F$51,MATCH(D$1,'Station centroid'!$B$2:$B$51,0))-INDEX('Zone centroid'!$E$2:$E$169,MATCH($A95,'Zone centroid'!$C$2:$C$169,0)))^2)</f>
        <v>146360.50712047459</v>
      </c>
      <c r="E95">
        <f>SQRT((INDEX('Station centroid'!$E$2:$E$51,MATCH(E$1,'Station centroid'!$B$2:$B$51,0))-INDEX('Zone centroid'!$D$2:$D$169,MATCH($A95,'Zone centroid'!$C$2:$C$169,0)))^2+(INDEX('Station centroid'!$F$2:$F$51,MATCH(E$1,'Station centroid'!$B$2:$B$51,0))-INDEX('Zone centroid'!$E$2:$E$169,MATCH($A95,'Zone centroid'!$C$2:$C$169,0)))^2)</f>
        <v>68054.777098741572</v>
      </c>
      <c r="F95">
        <f>SQRT((INDEX('Station centroid'!$E$2:$E$51,MATCH(F$1,'Station centroid'!$B$2:$B$51,0))-INDEX('Zone centroid'!$D$2:$D$169,MATCH($A95,'Zone centroid'!$C$2:$C$169,0)))^2+(INDEX('Station centroid'!$F$2:$F$51,MATCH(F$1,'Station centroid'!$B$2:$B$51,0))-INDEX('Zone centroid'!$E$2:$E$169,MATCH($A95,'Zone centroid'!$C$2:$C$169,0)))^2)</f>
        <v>63969.874532654852</v>
      </c>
      <c r="G95">
        <f>SQRT((INDEX('Station centroid'!$E$2:$E$51,MATCH(G$1,'Station centroid'!$B$2:$B$51,0))-INDEX('Zone centroid'!$D$2:$D$169,MATCH($A95,'Zone centroid'!$C$2:$C$169,0)))^2+(INDEX('Station centroid'!$F$2:$F$51,MATCH(G$1,'Station centroid'!$B$2:$B$51,0))-INDEX('Zone centroid'!$E$2:$E$169,MATCH($A95,'Zone centroid'!$C$2:$C$169,0)))^2)</f>
        <v>652987.49235264841</v>
      </c>
      <c r="H95">
        <f>SQRT((INDEX('Station centroid'!$E$2:$E$51,MATCH(H$1,'Station centroid'!$B$2:$B$51,0))-INDEX('Zone centroid'!$D$2:$D$169,MATCH($A95,'Zone centroid'!$C$2:$C$169,0)))^2+(INDEX('Station centroid'!$F$2:$F$51,MATCH(H$1,'Station centroid'!$B$2:$B$51,0))-INDEX('Zone centroid'!$E$2:$E$169,MATCH($A95,'Zone centroid'!$C$2:$C$169,0)))^2)</f>
        <v>46506.782131697757</v>
      </c>
      <c r="I95">
        <f>SQRT((INDEX('Station centroid'!$E$2:$E$51,MATCH(I$1,'Station centroid'!$B$2:$B$51,0))-INDEX('Zone centroid'!$D$2:$D$169,MATCH($A95,'Zone centroid'!$C$2:$C$169,0)))^2+(INDEX('Station centroid'!$F$2:$F$51,MATCH(I$1,'Station centroid'!$B$2:$B$51,0))-INDEX('Zone centroid'!$E$2:$E$169,MATCH($A95,'Zone centroid'!$C$2:$C$169,0)))^2)</f>
        <v>45189.478421793028</v>
      </c>
      <c r="J95">
        <f>SQRT((INDEX('Station centroid'!$E$2:$E$51,MATCH(J$1,'Station centroid'!$B$2:$B$51,0))-INDEX('Zone centroid'!$D$2:$D$169,MATCH($A95,'Zone centroid'!$C$2:$C$169,0)))^2+(INDEX('Station centroid'!$F$2:$F$51,MATCH(J$1,'Station centroid'!$B$2:$B$51,0))-INDEX('Zone centroid'!$E$2:$E$169,MATCH($A95,'Zone centroid'!$C$2:$C$169,0)))^2)</f>
        <v>652987.49235264841</v>
      </c>
      <c r="K95">
        <f>SQRT((INDEX('Station centroid'!$E$2:$E$51,MATCH(K$1,'Station centroid'!$B$2:$B$51,0))-INDEX('Zone centroid'!$D$2:$D$169,MATCH($A95,'Zone centroid'!$C$2:$C$169,0)))^2+(INDEX('Station centroid'!$F$2:$F$51,MATCH(K$1,'Station centroid'!$B$2:$B$51,0))-INDEX('Zone centroid'!$E$2:$E$169,MATCH($A95,'Zone centroid'!$C$2:$C$169,0)))^2)</f>
        <v>86682.455060085238</v>
      </c>
      <c r="L95">
        <f>SQRT((INDEX('Station centroid'!$E$2:$E$51,MATCH(L$1,'Station centroid'!$B$2:$B$51,0))-INDEX('Zone centroid'!$D$2:$D$169,MATCH($A95,'Zone centroid'!$C$2:$C$169,0)))^2+(INDEX('Station centroid'!$F$2:$F$51,MATCH(L$1,'Station centroid'!$B$2:$B$51,0))-INDEX('Zone centroid'!$E$2:$E$169,MATCH($A95,'Zone centroid'!$C$2:$C$169,0)))^2)</f>
        <v>48185.733524208161</v>
      </c>
      <c r="M95">
        <f>SQRT((INDEX('Station centroid'!$E$2:$E$51,MATCH(M$1,'Station centroid'!$B$2:$B$51,0))-INDEX('Zone centroid'!$D$2:$D$169,MATCH($A95,'Zone centroid'!$C$2:$C$169,0)))^2+(INDEX('Station centroid'!$F$2:$F$51,MATCH(M$1,'Station centroid'!$B$2:$B$51,0))-INDEX('Zone centroid'!$E$2:$E$169,MATCH($A95,'Zone centroid'!$C$2:$C$169,0)))^2)</f>
        <v>50314.880850398535</v>
      </c>
      <c r="N95">
        <f>SQRT((INDEX('Station centroid'!$E$2:$E$51,MATCH(N$1,'Station centroid'!$B$2:$B$51,0))-INDEX('Zone centroid'!$D$2:$D$169,MATCH($A95,'Zone centroid'!$C$2:$C$169,0)))^2+(INDEX('Station centroid'!$F$2:$F$51,MATCH(N$1,'Station centroid'!$B$2:$B$51,0))-INDEX('Zone centroid'!$E$2:$E$169,MATCH($A95,'Zone centroid'!$C$2:$C$169,0)))^2)</f>
        <v>66576.874196615769</v>
      </c>
      <c r="O95">
        <f>SQRT((INDEX('Station centroid'!$E$2:$E$51,MATCH(O$1,'Station centroid'!$B$2:$B$51,0))-INDEX('Zone centroid'!$D$2:$D$169,MATCH($A95,'Zone centroid'!$C$2:$C$169,0)))^2+(INDEX('Station centroid'!$F$2:$F$51,MATCH(O$1,'Station centroid'!$B$2:$B$51,0))-INDEX('Zone centroid'!$E$2:$E$169,MATCH($A95,'Zone centroid'!$C$2:$C$169,0)))^2)</f>
        <v>91058.374067369543</v>
      </c>
      <c r="P95">
        <f>SQRT((INDEX('Station centroid'!$E$2:$E$51,MATCH(P$1,'Station centroid'!$B$2:$B$51,0))-INDEX('Zone centroid'!$D$2:$D$169,MATCH($A95,'Zone centroid'!$C$2:$C$169,0)))^2+(INDEX('Station centroid'!$F$2:$F$51,MATCH(P$1,'Station centroid'!$B$2:$B$51,0))-INDEX('Zone centroid'!$E$2:$E$169,MATCH($A95,'Zone centroid'!$C$2:$C$169,0)))^2)</f>
        <v>93343.700411244674</v>
      </c>
      <c r="Q95">
        <f>SQRT((INDEX('Station centroid'!$E$2:$E$51,MATCH(Q$1,'Station centroid'!$B$2:$B$51,0))-INDEX('Zone centroid'!$D$2:$D$169,MATCH($A95,'Zone centroid'!$C$2:$C$169,0)))^2+(INDEX('Station centroid'!$F$2:$F$51,MATCH(Q$1,'Station centroid'!$B$2:$B$51,0))-INDEX('Zone centroid'!$E$2:$E$169,MATCH($A95,'Zone centroid'!$C$2:$C$169,0)))^2)</f>
        <v>77693.121619384721</v>
      </c>
      <c r="R95">
        <f>SQRT((INDEX('Station centroid'!$E$2:$E$51,MATCH(R$1,'Station centroid'!$B$2:$B$51,0))-INDEX('Zone centroid'!$D$2:$D$169,MATCH($A95,'Zone centroid'!$C$2:$C$169,0)))^2+(INDEX('Station centroid'!$F$2:$F$51,MATCH(R$1,'Station centroid'!$B$2:$B$51,0))-INDEX('Zone centroid'!$E$2:$E$169,MATCH($A95,'Zone centroid'!$C$2:$C$169,0)))^2)</f>
        <v>74457.668482541791</v>
      </c>
      <c r="S95">
        <f>SQRT((INDEX('Station centroid'!$E$2:$E$51,MATCH(S$1,'Station centroid'!$B$2:$B$51,0))-INDEX('Zone centroid'!$D$2:$D$169,MATCH($A95,'Zone centroid'!$C$2:$C$169,0)))^2+(INDEX('Station centroid'!$F$2:$F$51,MATCH(S$1,'Station centroid'!$B$2:$B$51,0))-INDEX('Zone centroid'!$E$2:$E$169,MATCH($A95,'Zone centroid'!$C$2:$C$169,0)))^2)</f>
        <v>71269.376379381967</v>
      </c>
      <c r="T95">
        <f>SQRT((INDEX('Station centroid'!$E$2:$E$51,MATCH(T$1,'Station centroid'!$B$2:$B$51,0))-INDEX('Zone centroid'!$D$2:$D$169,MATCH($A95,'Zone centroid'!$C$2:$C$169,0)))^2+(INDEX('Station centroid'!$F$2:$F$51,MATCH(T$1,'Station centroid'!$B$2:$B$51,0))-INDEX('Zone centroid'!$E$2:$E$169,MATCH($A95,'Zone centroid'!$C$2:$C$169,0)))^2)</f>
        <v>63712.955780403063</v>
      </c>
      <c r="U95">
        <f>SQRT((INDEX('Station centroid'!$E$2:$E$51,MATCH(U$1,'Station centroid'!$B$2:$B$51,0))-INDEX('Zone centroid'!$D$2:$D$169,MATCH($A95,'Zone centroid'!$C$2:$C$169,0)))^2+(INDEX('Station centroid'!$F$2:$F$51,MATCH(U$1,'Station centroid'!$B$2:$B$51,0))-INDEX('Zone centroid'!$E$2:$E$169,MATCH($A95,'Zone centroid'!$C$2:$C$169,0)))^2)</f>
        <v>61599.284109528373</v>
      </c>
      <c r="V95">
        <f>SQRT((INDEX('Station centroid'!$E$2:$E$51,MATCH(V$1,'Station centroid'!$B$2:$B$51,0))-INDEX('Zone centroid'!$D$2:$D$169,MATCH($A95,'Zone centroid'!$C$2:$C$169,0)))^2+(INDEX('Station centroid'!$F$2:$F$51,MATCH(V$1,'Station centroid'!$B$2:$B$51,0))-INDEX('Zone centroid'!$E$2:$E$169,MATCH($A95,'Zone centroid'!$C$2:$C$169,0)))^2)</f>
        <v>57384.241229115374</v>
      </c>
      <c r="W95">
        <f>SQRT((INDEX('Station centroid'!$E$2:$E$51,MATCH(W$1,'Station centroid'!$B$2:$B$51,0))-INDEX('Zone centroid'!$D$2:$D$169,MATCH($A95,'Zone centroid'!$C$2:$C$169,0)))^2+(INDEX('Station centroid'!$F$2:$F$51,MATCH(W$1,'Station centroid'!$B$2:$B$51,0))-INDEX('Zone centroid'!$E$2:$E$169,MATCH($A95,'Zone centroid'!$C$2:$C$169,0)))^2)</f>
        <v>74220.971416978951</v>
      </c>
      <c r="X95">
        <f>SQRT((INDEX('Station centroid'!$E$2:$E$51,MATCH(X$1,'Station centroid'!$B$2:$B$51,0))-INDEX('Zone centroid'!$D$2:$D$169,MATCH($A95,'Zone centroid'!$C$2:$C$169,0)))^2+(INDEX('Station centroid'!$F$2:$F$51,MATCH(X$1,'Station centroid'!$B$2:$B$51,0))-INDEX('Zone centroid'!$E$2:$E$169,MATCH($A95,'Zone centroid'!$C$2:$C$169,0)))^2)</f>
        <v>54561.944261201825</v>
      </c>
      <c r="Y95">
        <f>SQRT((INDEX('Station centroid'!$E$2:$E$51,MATCH(Y$1,'Station centroid'!$B$2:$B$51,0))-INDEX('Zone centroid'!$D$2:$D$169,MATCH($A95,'Zone centroid'!$C$2:$C$169,0)))^2+(INDEX('Station centroid'!$F$2:$F$51,MATCH(Y$1,'Station centroid'!$B$2:$B$51,0))-INDEX('Zone centroid'!$E$2:$E$169,MATCH($A95,'Zone centroid'!$C$2:$C$169,0)))^2)</f>
        <v>52519.160181880346</v>
      </c>
      <c r="Z95">
        <f>SQRT((INDEX('Station centroid'!$E$2:$E$51,MATCH(Z$1,'Station centroid'!$B$2:$B$51,0))-INDEX('Zone centroid'!$D$2:$D$169,MATCH($A95,'Zone centroid'!$C$2:$C$169,0)))^2+(INDEX('Station centroid'!$F$2:$F$51,MATCH(Z$1,'Station centroid'!$B$2:$B$51,0))-INDEX('Zone centroid'!$E$2:$E$169,MATCH($A95,'Zone centroid'!$C$2:$C$169,0)))^2)</f>
        <v>38764.537024322868</v>
      </c>
      <c r="AA95">
        <f>SQRT((INDEX('Station centroid'!$E$2:$E$51,MATCH(AA$1,'Station centroid'!$B$2:$B$51,0))-INDEX('Zone centroid'!$D$2:$D$169,MATCH($A95,'Zone centroid'!$C$2:$C$169,0)))^2+(INDEX('Station centroid'!$F$2:$F$51,MATCH(AA$1,'Station centroid'!$B$2:$B$51,0))-INDEX('Zone centroid'!$E$2:$E$169,MATCH($A95,'Zone centroid'!$C$2:$C$169,0)))^2)</f>
        <v>70071.751646260411</v>
      </c>
      <c r="AB95">
        <f>SQRT((INDEX('Station centroid'!$E$2:$E$51,MATCH(AB$1,'Station centroid'!$B$2:$B$51,0))-INDEX('Zone centroid'!$D$2:$D$169,MATCH($A95,'Zone centroid'!$C$2:$C$169,0)))^2+(INDEX('Station centroid'!$F$2:$F$51,MATCH(AB$1,'Station centroid'!$B$2:$B$51,0))-INDEX('Zone centroid'!$E$2:$E$169,MATCH($A95,'Zone centroid'!$C$2:$C$169,0)))^2)</f>
        <v>652987.49235264841</v>
      </c>
      <c r="AC95">
        <f>SQRT((INDEX('Station centroid'!$E$2:$E$51,MATCH(AC$1,'Station centroid'!$B$2:$B$51,0))-INDEX('Zone centroid'!$D$2:$D$169,MATCH($A95,'Zone centroid'!$C$2:$C$169,0)))^2+(INDEX('Station centroid'!$F$2:$F$51,MATCH(AC$1,'Station centroid'!$B$2:$B$51,0))-INDEX('Zone centroid'!$E$2:$E$169,MATCH($A95,'Zone centroid'!$C$2:$C$169,0)))^2)</f>
        <v>54405.367342430458</v>
      </c>
      <c r="AD95">
        <f>SQRT((INDEX('Station centroid'!$E$2:$E$51,MATCH(AD$1,'Station centroid'!$B$2:$B$51,0))-INDEX('Zone centroid'!$D$2:$D$169,MATCH($A95,'Zone centroid'!$C$2:$C$169,0)))^2+(INDEX('Station centroid'!$F$2:$F$51,MATCH(AD$1,'Station centroid'!$B$2:$B$51,0))-INDEX('Zone centroid'!$E$2:$E$169,MATCH($A95,'Zone centroid'!$C$2:$C$169,0)))^2)</f>
        <v>142676.26579996583</v>
      </c>
      <c r="AE95">
        <f>SQRT((INDEX('Station centroid'!$E$2:$E$51,MATCH(AE$1,'Station centroid'!$B$2:$B$51,0))-INDEX('Zone centroid'!$D$2:$D$169,MATCH($A95,'Zone centroid'!$C$2:$C$169,0)))^2+(INDEX('Station centroid'!$F$2:$F$51,MATCH(AE$1,'Station centroid'!$B$2:$B$51,0))-INDEX('Zone centroid'!$E$2:$E$169,MATCH($A95,'Zone centroid'!$C$2:$C$169,0)))^2)</f>
        <v>85701.603257205206</v>
      </c>
      <c r="AF95">
        <f>SQRT((INDEX('Station centroid'!$E$2:$E$51,MATCH(AF$1,'Station centroid'!$B$2:$B$51,0))-INDEX('Zone centroid'!$D$2:$D$169,MATCH($A95,'Zone centroid'!$C$2:$C$169,0)))^2+(INDEX('Station centroid'!$F$2:$F$51,MATCH(AF$1,'Station centroid'!$B$2:$B$51,0))-INDEX('Zone centroid'!$E$2:$E$169,MATCH($A95,'Zone centroid'!$C$2:$C$169,0)))^2)</f>
        <v>83080.25329866838</v>
      </c>
      <c r="AG95">
        <f>SQRT((INDEX('Station centroid'!$E$2:$E$51,MATCH(AG$1,'Station centroid'!$B$2:$B$51,0))-INDEX('Zone centroid'!$D$2:$D$169,MATCH($A95,'Zone centroid'!$C$2:$C$169,0)))^2+(INDEX('Station centroid'!$F$2:$F$51,MATCH(AG$1,'Station centroid'!$B$2:$B$51,0))-INDEX('Zone centroid'!$E$2:$E$169,MATCH($A95,'Zone centroid'!$C$2:$C$169,0)))^2)</f>
        <v>57541.119417019501</v>
      </c>
      <c r="AH95">
        <f>SQRT((INDEX('Station centroid'!$E$2:$E$51,MATCH(AH$1,'Station centroid'!$B$2:$B$51,0))-INDEX('Zone centroid'!$D$2:$D$169,MATCH($A95,'Zone centroid'!$C$2:$C$169,0)))^2+(INDEX('Station centroid'!$F$2:$F$51,MATCH(AH$1,'Station centroid'!$B$2:$B$51,0))-INDEX('Zone centroid'!$E$2:$E$169,MATCH($A95,'Zone centroid'!$C$2:$C$169,0)))^2)</f>
        <v>117187.90907857347</v>
      </c>
      <c r="AI95">
        <f>SQRT((INDEX('Station centroid'!$E$2:$E$51,MATCH(AI$1,'Station centroid'!$B$2:$B$51,0))-INDEX('Zone centroid'!$D$2:$D$169,MATCH($A95,'Zone centroid'!$C$2:$C$169,0)))^2+(INDEX('Station centroid'!$F$2:$F$51,MATCH(AI$1,'Station centroid'!$B$2:$B$51,0))-INDEX('Zone centroid'!$E$2:$E$169,MATCH($A95,'Zone centroid'!$C$2:$C$169,0)))^2)</f>
        <v>62880.698108739969</v>
      </c>
      <c r="AJ95">
        <f>SQRT((INDEX('Station centroid'!$E$2:$E$51,MATCH(AJ$1,'Station centroid'!$B$2:$B$51,0))-INDEX('Zone centroid'!$D$2:$D$169,MATCH($A95,'Zone centroid'!$C$2:$C$169,0)))^2+(INDEX('Station centroid'!$F$2:$F$51,MATCH(AJ$1,'Station centroid'!$B$2:$B$51,0))-INDEX('Zone centroid'!$E$2:$E$169,MATCH($A95,'Zone centroid'!$C$2:$C$169,0)))^2)</f>
        <v>59727.67359028892</v>
      </c>
      <c r="AK95">
        <f>SQRT((INDEX('Station centroid'!$E$2:$E$51,MATCH(AK$1,'Station centroid'!$B$2:$B$51,0))-INDEX('Zone centroid'!$D$2:$D$169,MATCH($A95,'Zone centroid'!$C$2:$C$169,0)))^2+(INDEX('Station centroid'!$F$2:$F$51,MATCH(AK$1,'Station centroid'!$B$2:$B$51,0))-INDEX('Zone centroid'!$E$2:$E$169,MATCH($A95,'Zone centroid'!$C$2:$C$169,0)))^2)</f>
        <v>63374.497216506548</v>
      </c>
      <c r="AL95">
        <f>SQRT((INDEX('Station centroid'!$E$2:$E$51,MATCH(AL$1,'Station centroid'!$B$2:$B$51,0))-INDEX('Zone centroid'!$D$2:$D$169,MATCH($A95,'Zone centroid'!$C$2:$C$169,0)))^2+(INDEX('Station centroid'!$F$2:$F$51,MATCH(AL$1,'Station centroid'!$B$2:$B$51,0))-INDEX('Zone centroid'!$E$2:$E$169,MATCH($A95,'Zone centroid'!$C$2:$C$169,0)))^2)</f>
        <v>36292.578027282638</v>
      </c>
      <c r="AM95">
        <f>SQRT((INDEX('Station centroid'!$E$2:$E$51,MATCH(AM$1,'Station centroid'!$B$2:$B$51,0))-INDEX('Zone centroid'!$D$2:$D$169,MATCH($A95,'Zone centroid'!$C$2:$C$169,0)))^2+(INDEX('Station centroid'!$F$2:$F$51,MATCH(AM$1,'Station centroid'!$B$2:$B$51,0))-INDEX('Zone centroid'!$E$2:$E$169,MATCH($A95,'Zone centroid'!$C$2:$C$169,0)))^2)</f>
        <v>81452.850744956173</v>
      </c>
      <c r="AN95">
        <f>SQRT((INDEX('Station centroid'!$E$2:$E$51,MATCH(AN$1,'Station centroid'!$B$2:$B$51,0))-INDEX('Zone centroid'!$D$2:$D$169,MATCH($A95,'Zone centroid'!$C$2:$C$169,0)))^2+(INDEX('Station centroid'!$F$2:$F$51,MATCH(AN$1,'Station centroid'!$B$2:$B$51,0))-INDEX('Zone centroid'!$E$2:$E$169,MATCH($A95,'Zone centroid'!$C$2:$C$169,0)))^2)</f>
        <v>48904.691100944467</v>
      </c>
      <c r="AO95">
        <f>SQRT((INDEX('Station centroid'!$E$2:$E$51,MATCH(AO$1,'Station centroid'!$B$2:$B$51,0))-INDEX('Zone centroid'!$D$2:$D$169,MATCH($A95,'Zone centroid'!$C$2:$C$169,0)))^2+(INDEX('Station centroid'!$F$2:$F$51,MATCH(AO$1,'Station centroid'!$B$2:$B$51,0))-INDEX('Zone centroid'!$E$2:$E$169,MATCH($A95,'Zone centroid'!$C$2:$C$169,0)))^2)</f>
        <v>47693.73480088346</v>
      </c>
      <c r="AP95">
        <f>SQRT((INDEX('Station centroid'!$E$2:$E$51,MATCH(AP$1,'Station centroid'!$B$2:$B$51,0))-INDEX('Zone centroid'!$D$2:$D$169,MATCH($A95,'Zone centroid'!$C$2:$C$169,0)))^2+(INDEX('Station centroid'!$F$2:$F$51,MATCH(AP$1,'Station centroid'!$B$2:$B$51,0))-INDEX('Zone centroid'!$E$2:$E$169,MATCH($A95,'Zone centroid'!$C$2:$C$169,0)))^2)</f>
        <v>50296.668550337396</v>
      </c>
      <c r="AQ95">
        <f>SQRT((INDEX('Station centroid'!$E$2:$E$51,MATCH(AQ$1,'Station centroid'!$B$2:$B$51,0))-INDEX('Zone centroid'!$D$2:$D$169,MATCH($A95,'Zone centroid'!$C$2:$C$169,0)))^2+(INDEX('Station centroid'!$F$2:$F$51,MATCH(AQ$1,'Station centroid'!$B$2:$B$51,0))-INDEX('Zone centroid'!$E$2:$E$169,MATCH($A95,'Zone centroid'!$C$2:$C$169,0)))^2)</f>
        <v>61572.228784933548</v>
      </c>
      <c r="AR95">
        <f>SQRT((INDEX('Station centroid'!$E$2:$E$51,MATCH(AR$1,'Station centroid'!$B$2:$B$51,0))-INDEX('Zone centroid'!$D$2:$D$169,MATCH($A95,'Zone centroid'!$C$2:$C$169,0)))^2+(INDEX('Station centroid'!$F$2:$F$51,MATCH(AR$1,'Station centroid'!$B$2:$B$51,0))-INDEX('Zone centroid'!$E$2:$E$169,MATCH($A95,'Zone centroid'!$C$2:$C$169,0)))^2)</f>
        <v>40198.517182627511</v>
      </c>
      <c r="AS95">
        <f>SQRT((INDEX('Station centroid'!$E$2:$E$51,MATCH(AS$1,'Station centroid'!$B$2:$B$51,0))-INDEX('Zone centroid'!$D$2:$D$169,MATCH($A95,'Zone centroid'!$C$2:$C$169,0)))^2+(INDEX('Station centroid'!$F$2:$F$51,MATCH(AS$1,'Station centroid'!$B$2:$B$51,0))-INDEX('Zone centroid'!$E$2:$E$169,MATCH($A95,'Zone centroid'!$C$2:$C$169,0)))^2)</f>
        <v>129323.18018406021</v>
      </c>
      <c r="AT95">
        <f>SQRT((INDEX('Station centroid'!$E$2:$E$51,MATCH(AT$1,'Station centroid'!$B$2:$B$51,0))-INDEX('Zone centroid'!$D$2:$D$169,MATCH($A95,'Zone centroid'!$C$2:$C$169,0)))^2+(INDEX('Station centroid'!$F$2:$F$51,MATCH(AT$1,'Station centroid'!$B$2:$B$51,0))-INDEX('Zone centroid'!$E$2:$E$169,MATCH($A95,'Zone centroid'!$C$2:$C$169,0)))^2)</f>
        <v>110055.99764429968</v>
      </c>
      <c r="AU95">
        <f>SQRT((INDEX('Station centroid'!$E$2:$E$51,MATCH(AU$1,'Station centroid'!$B$2:$B$51,0))-INDEX('Zone centroid'!$D$2:$D$169,MATCH($A95,'Zone centroid'!$C$2:$C$169,0)))^2+(INDEX('Station centroid'!$F$2:$F$51,MATCH(AU$1,'Station centroid'!$B$2:$B$51,0))-INDEX('Zone centroid'!$E$2:$E$169,MATCH($A95,'Zone centroid'!$C$2:$C$169,0)))^2)</f>
        <v>6119.4727562511407</v>
      </c>
      <c r="AV95">
        <f>SQRT((INDEX('Station centroid'!$E$2:$E$51,MATCH(AV$1,'Station centroid'!$B$2:$B$51,0))-INDEX('Zone centroid'!$D$2:$D$169,MATCH($A95,'Zone centroid'!$C$2:$C$169,0)))^2+(INDEX('Station centroid'!$F$2:$F$51,MATCH(AV$1,'Station centroid'!$B$2:$B$51,0))-INDEX('Zone centroid'!$E$2:$E$169,MATCH($A95,'Zone centroid'!$C$2:$C$169,0)))^2)</f>
        <v>14286.519290365984</v>
      </c>
      <c r="AW95">
        <f>SQRT((INDEX('Station centroid'!$E$2:$E$51,MATCH(AW$1,'Station centroid'!$B$2:$B$51,0))-INDEX('Zone centroid'!$D$2:$D$169,MATCH($A95,'Zone centroid'!$C$2:$C$169,0)))^2+(INDEX('Station centroid'!$F$2:$F$51,MATCH(AW$1,'Station centroid'!$B$2:$B$51,0))-INDEX('Zone centroid'!$E$2:$E$169,MATCH($A95,'Zone centroid'!$C$2:$C$169,0)))^2)</f>
        <v>21883.639535771905</v>
      </c>
      <c r="AX95">
        <f>SQRT((INDEX('Station centroid'!$E$2:$E$51,MATCH(AX$1,'Station centroid'!$B$2:$B$51,0))-INDEX('Zone centroid'!$D$2:$D$169,MATCH($A95,'Zone centroid'!$C$2:$C$169,0)))^2+(INDEX('Station centroid'!$F$2:$F$51,MATCH(AX$1,'Station centroid'!$B$2:$B$51,0))-INDEX('Zone centroid'!$E$2:$E$169,MATCH($A95,'Zone centroid'!$C$2:$C$169,0)))^2)</f>
        <v>37907.786612585311</v>
      </c>
      <c r="AY95">
        <f>SQRT((INDEX('Station centroid'!$E$2:$E$51,MATCH(AY$1,'Station centroid'!$B$2:$B$51,0))-INDEX('Zone centroid'!$D$2:$D$169,MATCH($A95,'Zone centroid'!$C$2:$C$169,0)))^2+(INDEX('Station centroid'!$F$2:$F$51,MATCH(AY$1,'Station centroid'!$B$2:$B$51,0))-INDEX('Zone centroid'!$E$2:$E$169,MATCH($A95,'Zone centroid'!$C$2:$C$169,0)))^2)</f>
        <v>652987.49235264841</v>
      </c>
    </row>
    <row r="96" spans="1:51" x14ac:dyDescent="0.3">
      <c r="A96">
        <v>5037</v>
      </c>
      <c r="B96">
        <f>SQRT((INDEX('Station centroid'!$E$2:$E$51,MATCH(B$1,'Station centroid'!$B$2:$B$51,0))-INDEX('Zone centroid'!$D$2:$D$169,MATCH($A96,'Zone centroid'!$C$2:$C$169,0)))^2+(INDEX('Station centroid'!$F$2:$F$51,MATCH(B$1,'Station centroid'!$B$2:$B$51,0))-INDEX('Zone centroid'!$E$2:$E$169,MATCH($A96,'Zone centroid'!$C$2:$C$169,0)))^2)</f>
        <v>64803.750137569157</v>
      </c>
      <c r="C96">
        <f>SQRT((INDEX('Station centroid'!$E$2:$E$51,MATCH(C$1,'Station centroid'!$B$2:$B$51,0))-INDEX('Zone centroid'!$D$2:$D$169,MATCH($A96,'Zone centroid'!$C$2:$C$169,0)))^2+(INDEX('Station centroid'!$F$2:$F$51,MATCH(C$1,'Station centroid'!$B$2:$B$51,0))-INDEX('Zone centroid'!$E$2:$E$169,MATCH($A96,'Zone centroid'!$C$2:$C$169,0)))^2)</f>
        <v>99036.687148123034</v>
      </c>
      <c r="D96">
        <f>SQRT((INDEX('Station centroid'!$E$2:$E$51,MATCH(D$1,'Station centroid'!$B$2:$B$51,0))-INDEX('Zone centroid'!$D$2:$D$169,MATCH($A96,'Zone centroid'!$C$2:$C$169,0)))^2+(INDEX('Station centroid'!$F$2:$F$51,MATCH(D$1,'Station centroid'!$B$2:$B$51,0))-INDEX('Zone centroid'!$E$2:$E$169,MATCH($A96,'Zone centroid'!$C$2:$C$169,0)))^2)</f>
        <v>147944.86474245228</v>
      </c>
      <c r="E96">
        <f>SQRT((INDEX('Station centroid'!$E$2:$E$51,MATCH(E$1,'Station centroid'!$B$2:$B$51,0))-INDEX('Zone centroid'!$D$2:$D$169,MATCH($A96,'Zone centroid'!$C$2:$C$169,0)))^2+(INDEX('Station centroid'!$F$2:$F$51,MATCH(E$1,'Station centroid'!$B$2:$B$51,0))-INDEX('Zone centroid'!$E$2:$E$169,MATCH($A96,'Zone centroid'!$C$2:$C$169,0)))^2)</f>
        <v>73556.319494516589</v>
      </c>
      <c r="F96">
        <f>SQRT((INDEX('Station centroid'!$E$2:$E$51,MATCH(F$1,'Station centroid'!$B$2:$B$51,0))-INDEX('Zone centroid'!$D$2:$D$169,MATCH($A96,'Zone centroid'!$C$2:$C$169,0)))^2+(INDEX('Station centroid'!$F$2:$F$51,MATCH(F$1,'Station centroid'!$B$2:$B$51,0))-INDEX('Zone centroid'!$E$2:$E$169,MATCH($A96,'Zone centroid'!$C$2:$C$169,0)))^2)</f>
        <v>69446.053436632414</v>
      </c>
      <c r="G96">
        <f>SQRT((INDEX('Station centroid'!$E$2:$E$51,MATCH(G$1,'Station centroid'!$B$2:$B$51,0))-INDEX('Zone centroid'!$D$2:$D$169,MATCH($A96,'Zone centroid'!$C$2:$C$169,0)))^2+(INDEX('Station centroid'!$F$2:$F$51,MATCH(G$1,'Station centroid'!$B$2:$B$51,0))-INDEX('Zone centroid'!$E$2:$E$169,MATCH($A96,'Zone centroid'!$C$2:$C$169,0)))^2)</f>
        <v>650017.04387500486</v>
      </c>
      <c r="H96">
        <f>SQRT((INDEX('Station centroid'!$E$2:$E$51,MATCH(H$1,'Station centroid'!$B$2:$B$51,0))-INDEX('Zone centroid'!$D$2:$D$169,MATCH($A96,'Zone centroid'!$C$2:$C$169,0)))^2+(INDEX('Station centroid'!$F$2:$F$51,MATCH(H$1,'Station centroid'!$B$2:$B$51,0))-INDEX('Zone centroid'!$E$2:$E$169,MATCH($A96,'Zone centroid'!$C$2:$C$169,0)))^2)</f>
        <v>48090.136238164283</v>
      </c>
      <c r="I96">
        <f>SQRT((INDEX('Station centroid'!$E$2:$E$51,MATCH(I$1,'Station centroid'!$B$2:$B$51,0))-INDEX('Zone centroid'!$D$2:$D$169,MATCH($A96,'Zone centroid'!$C$2:$C$169,0)))^2+(INDEX('Station centroid'!$F$2:$F$51,MATCH(I$1,'Station centroid'!$B$2:$B$51,0))-INDEX('Zone centroid'!$E$2:$E$169,MATCH($A96,'Zone centroid'!$C$2:$C$169,0)))^2)</f>
        <v>49923.071256421092</v>
      </c>
      <c r="J96">
        <f>SQRT((INDEX('Station centroid'!$E$2:$E$51,MATCH(J$1,'Station centroid'!$B$2:$B$51,0))-INDEX('Zone centroid'!$D$2:$D$169,MATCH($A96,'Zone centroid'!$C$2:$C$169,0)))^2+(INDEX('Station centroid'!$F$2:$F$51,MATCH(J$1,'Station centroid'!$B$2:$B$51,0))-INDEX('Zone centroid'!$E$2:$E$169,MATCH($A96,'Zone centroid'!$C$2:$C$169,0)))^2)</f>
        <v>650017.04387500486</v>
      </c>
      <c r="K96">
        <f>SQRT((INDEX('Station centroid'!$E$2:$E$51,MATCH(K$1,'Station centroid'!$B$2:$B$51,0))-INDEX('Zone centroid'!$D$2:$D$169,MATCH($A96,'Zone centroid'!$C$2:$C$169,0)))^2+(INDEX('Station centroid'!$F$2:$F$51,MATCH(K$1,'Station centroid'!$B$2:$B$51,0))-INDEX('Zone centroid'!$E$2:$E$169,MATCH($A96,'Zone centroid'!$C$2:$C$169,0)))^2)</f>
        <v>92100.775178625379</v>
      </c>
      <c r="L96">
        <f>SQRT((INDEX('Station centroid'!$E$2:$E$51,MATCH(L$1,'Station centroid'!$B$2:$B$51,0))-INDEX('Zone centroid'!$D$2:$D$169,MATCH($A96,'Zone centroid'!$C$2:$C$169,0)))^2+(INDEX('Station centroid'!$F$2:$F$51,MATCH(L$1,'Station centroid'!$B$2:$B$51,0))-INDEX('Zone centroid'!$E$2:$E$169,MATCH($A96,'Zone centroid'!$C$2:$C$169,0)))^2)</f>
        <v>53794.949972520641</v>
      </c>
      <c r="M96">
        <f>SQRT((INDEX('Station centroid'!$E$2:$E$51,MATCH(M$1,'Station centroid'!$B$2:$B$51,0))-INDEX('Zone centroid'!$D$2:$D$169,MATCH($A96,'Zone centroid'!$C$2:$C$169,0)))^2+(INDEX('Station centroid'!$F$2:$F$51,MATCH(M$1,'Station centroid'!$B$2:$B$51,0))-INDEX('Zone centroid'!$E$2:$E$169,MATCH($A96,'Zone centroid'!$C$2:$C$169,0)))^2)</f>
        <v>55985.235564475406</v>
      </c>
      <c r="N96">
        <f>SQRT((INDEX('Station centroid'!$E$2:$E$51,MATCH(N$1,'Station centroid'!$B$2:$B$51,0))-INDEX('Zone centroid'!$D$2:$D$169,MATCH($A96,'Zone centroid'!$C$2:$C$169,0)))^2+(INDEX('Station centroid'!$F$2:$F$51,MATCH(N$1,'Station centroid'!$B$2:$B$51,0))-INDEX('Zone centroid'!$E$2:$E$169,MATCH($A96,'Zone centroid'!$C$2:$C$169,0)))^2)</f>
        <v>72078.161181262112</v>
      </c>
      <c r="O96">
        <f>SQRT((INDEX('Station centroid'!$E$2:$E$51,MATCH(O$1,'Station centroid'!$B$2:$B$51,0))-INDEX('Zone centroid'!$D$2:$D$169,MATCH($A96,'Zone centroid'!$C$2:$C$169,0)))^2+(INDEX('Station centroid'!$F$2:$F$51,MATCH(O$1,'Station centroid'!$B$2:$B$51,0))-INDEX('Zone centroid'!$E$2:$E$169,MATCH($A96,'Zone centroid'!$C$2:$C$169,0)))^2)</f>
        <v>96671.058922373457</v>
      </c>
      <c r="P96">
        <f>SQRT((INDEX('Station centroid'!$E$2:$E$51,MATCH(P$1,'Station centroid'!$B$2:$B$51,0))-INDEX('Zone centroid'!$D$2:$D$169,MATCH($A96,'Zone centroid'!$C$2:$C$169,0)))^2+(INDEX('Station centroid'!$F$2:$F$51,MATCH(P$1,'Station centroid'!$B$2:$B$51,0))-INDEX('Zone centroid'!$E$2:$E$169,MATCH($A96,'Zone centroid'!$C$2:$C$169,0)))^2)</f>
        <v>98951.542576173102</v>
      </c>
      <c r="Q96">
        <f>SQRT((INDEX('Station centroid'!$E$2:$E$51,MATCH(Q$1,'Station centroid'!$B$2:$B$51,0))-INDEX('Zone centroid'!$D$2:$D$169,MATCH($A96,'Zone centroid'!$C$2:$C$169,0)))^2+(INDEX('Station centroid'!$F$2:$F$51,MATCH(Q$1,'Station centroid'!$B$2:$B$51,0))-INDEX('Zone centroid'!$E$2:$E$169,MATCH($A96,'Zone centroid'!$C$2:$C$169,0)))^2)</f>
        <v>83248.453087276677</v>
      </c>
      <c r="R96">
        <f>SQRT((INDEX('Station centroid'!$E$2:$E$51,MATCH(R$1,'Station centroid'!$B$2:$B$51,0))-INDEX('Zone centroid'!$D$2:$D$169,MATCH($A96,'Zone centroid'!$C$2:$C$169,0)))^2+(INDEX('Station centroid'!$F$2:$F$51,MATCH(R$1,'Station centroid'!$B$2:$B$51,0))-INDEX('Zone centroid'!$E$2:$E$169,MATCH($A96,'Zone centroid'!$C$2:$C$169,0)))^2)</f>
        <v>79886.49575964699</v>
      </c>
      <c r="S96">
        <f>SQRT((INDEX('Station centroid'!$E$2:$E$51,MATCH(S$1,'Station centroid'!$B$2:$B$51,0))-INDEX('Zone centroid'!$D$2:$D$169,MATCH($A96,'Zone centroid'!$C$2:$C$169,0)))^2+(INDEX('Station centroid'!$F$2:$F$51,MATCH(S$1,'Station centroid'!$B$2:$B$51,0))-INDEX('Zone centroid'!$E$2:$E$169,MATCH($A96,'Zone centroid'!$C$2:$C$169,0)))^2)</f>
        <v>76745.905883936299</v>
      </c>
      <c r="T96">
        <f>SQRT((INDEX('Station centroid'!$E$2:$E$51,MATCH(T$1,'Station centroid'!$B$2:$B$51,0))-INDEX('Zone centroid'!$D$2:$D$169,MATCH($A96,'Zone centroid'!$C$2:$C$169,0)))^2+(INDEX('Station centroid'!$F$2:$F$51,MATCH(T$1,'Station centroid'!$B$2:$B$51,0))-INDEX('Zone centroid'!$E$2:$E$169,MATCH($A96,'Zone centroid'!$C$2:$C$169,0)))^2)</f>
        <v>68957.865827152709</v>
      </c>
      <c r="U96">
        <f>SQRT((INDEX('Station centroid'!$E$2:$E$51,MATCH(U$1,'Station centroid'!$B$2:$B$51,0))-INDEX('Zone centroid'!$D$2:$D$169,MATCH($A96,'Zone centroid'!$C$2:$C$169,0)))^2+(INDEX('Station centroid'!$F$2:$F$51,MATCH(U$1,'Station centroid'!$B$2:$B$51,0))-INDEX('Zone centroid'!$E$2:$E$169,MATCH($A96,'Zone centroid'!$C$2:$C$169,0)))^2)</f>
        <v>66398.169882357412</v>
      </c>
      <c r="V96">
        <f>SQRT((INDEX('Station centroid'!$E$2:$E$51,MATCH(V$1,'Station centroid'!$B$2:$B$51,0))-INDEX('Zone centroid'!$D$2:$D$169,MATCH($A96,'Zone centroid'!$C$2:$C$169,0)))^2+(INDEX('Station centroid'!$F$2:$F$51,MATCH(V$1,'Station centroid'!$B$2:$B$51,0))-INDEX('Zone centroid'!$E$2:$E$169,MATCH($A96,'Zone centroid'!$C$2:$C$169,0)))^2)</f>
        <v>61424.016408578376</v>
      </c>
      <c r="W96">
        <f>SQRT((INDEX('Station centroid'!$E$2:$E$51,MATCH(W$1,'Station centroid'!$B$2:$B$51,0))-INDEX('Zone centroid'!$D$2:$D$169,MATCH($A96,'Zone centroid'!$C$2:$C$169,0)))^2+(INDEX('Station centroid'!$F$2:$F$51,MATCH(W$1,'Station centroid'!$B$2:$B$51,0))-INDEX('Zone centroid'!$E$2:$E$169,MATCH($A96,'Zone centroid'!$C$2:$C$169,0)))^2)</f>
        <v>79769.519846367431</v>
      </c>
      <c r="X96">
        <f>SQRT((INDEX('Station centroid'!$E$2:$E$51,MATCH(X$1,'Station centroid'!$B$2:$B$51,0))-INDEX('Zone centroid'!$D$2:$D$169,MATCH($A96,'Zone centroid'!$C$2:$C$169,0)))^2+(INDEX('Station centroid'!$F$2:$F$51,MATCH(X$1,'Station centroid'!$B$2:$B$51,0))-INDEX('Zone centroid'!$E$2:$E$169,MATCH($A96,'Zone centroid'!$C$2:$C$169,0)))^2)</f>
        <v>58507.30276318072</v>
      </c>
      <c r="Y96">
        <f>SQRT((INDEX('Station centroid'!$E$2:$E$51,MATCH(Y$1,'Station centroid'!$B$2:$B$51,0))-INDEX('Zone centroid'!$D$2:$D$169,MATCH($A96,'Zone centroid'!$C$2:$C$169,0)))^2+(INDEX('Station centroid'!$F$2:$F$51,MATCH(Y$1,'Station centroid'!$B$2:$B$51,0))-INDEX('Zone centroid'!$E$2:$E$169,MATCH($A96,'Zone centroid'!$C$2:$C$169,0)))^2)</f>
        <v>56371.361697674176</v>
      </c>
      <c r="Z96">
        <f>SQRT((INDEX('Station centroid'!$E$2:$E$51,MATCH(Z$1,'Station centroid'!$B$2:$B$51,0))-INDEX('Zone centroid'!$D$2:$D$169,MATCH($A96,'Zone centroid'!$C$2:$C$169,0)))^2+(INDEX('Station centroid'!$F$2:$F$51,MATCH(Z$1,'Station centroid'!$B$2:$B$51,0))-INDEX('Zone centroid'!$E$2:$E$169,MATCH($A96,'Zone centroid'!$C$2:$C$169,0)))^2)</f>
        <v>43016.735144244711</v>
      </c>
      <c r="AA96">
        <f>SQRT((INDEX('Station centroid'!$E$2:$E$51,MATCH(AA$1,'Station centroid'!$B$2:$B$51,0))-INDEX('Zone centroid'!$D$2:$D$169,MATCH($A96,'Zone centroid'!$C$2:$C$169,0)))^2+(INDEX('Station centroid'!$F$2:$F$51,MATCH(AA$1,'Station centroid'!$B$2:$B$51,0))-INDEX('Zone centroid'!$E$2:$E$169,MATCH($A96,'Zone centroid'!$C$2:$C$169,0)))^2)</f>
        <v>71402.122644464835</v>
      </c>
      <c r="AB96">
        <f>SQRT((INDEX('Station centroid'!$E$2:$E$51,MATCH(AB$1,'Station centroid'!$B$2:$B$51,0))-INDEX('Zone centroid'!$D$2:$D$169,MATCH($A96,'Zone centroid'!$C$2:$C$169,0)))^2+(INDEX('Station centroid'!$F$2:$F$51,MATCH(AB$1,'Station centroid'!$B$2:$B$51,0))-INDEX('Zone centroid'!$E$2:$E$169,MATCH($A96,'Zone centroid'!$C$2:$C$169,0)))^2)</f>
        <v>650017.04387500486</v>
      </c>
      <c r="AC96">
        <f>SQRT((INDEX('Station centroid'!$E$2:$E$51,MATCH(AC$1,'Station centroid'!$B$2:$B$51,0))-INDEX('Zone centroid'!$D$2:$D$169,MATCH($A96,'Zone centroid'!$C$2:$C$169,0)))^2+(INDEX('Station centroid'!$F$2:$F$51,MATCH(AC$1,'Station centroid'!$B$2:$B$51,0))-INDEX('Zone centroid'!$E$2:$E$169,MATCH($A96,'Zone centroid'!$C$2:$C$169,0)))^2)</f>
        <v>51468.835490856007</v>
      </c>
      <c r="AD96">
        <f>SQRT((INDEX('Station centroid'!$E$2:$E$51,MATCH(AD$1,'Station centroid'!$B$2:$B$51,0))-INDEX('Zone centroid'!$D$2:$D$169,MATCH($A96,'Zone centroid'!$C$2:$C$169,0)))^2+(INDEX('Station centroid'!$F$2:$F$51,MATCH(AD$1,'Station centroid'!$B$2:$B$51,0))-INDEX('Zone centroid'!$E$2:$E$169,MATCH($A96,'Zone centroid'!$C$2:$C$169,0)))^2)</f>
        <v>144437.73085043431</v>
      </c>
      <c r="AE96">
        <f>SQRT((INDEX('Station centroid'!$E$2:$E$51,MATCH(AE$1,'Station centroid'!$B$2:$B$51,0))-INDEX('Zone centroid'!$D$2:$D$169,MATCH($A96,'Zone centroid'!$C$2:$C$169,0)))^2+(INDEX('Station centroid'!$F$2:$F$51,MATCH(AE$1,'Station centroid'!$B$2:$B$51,0))-INDEX('Zone centroid'!$E$2:$E$169,MATCH($A96,'Zone centroid'!$C$2:$C$169,0)))^2)</f>
        <v>91298.336611109218</v>
      </c>
      <c r="AF96">
        <f>SQRT((INDEX('Station centroid'!$E$2:$E$51,MATCH(AF$1,'Station centroid'!$B$2:$B$51,0))-INDEX('Zone centroid'!$D$2:$D$169,MATCH($A96,'Zone centroid'!$C$2:$C$169,0)))^2+(INDEX('Station centroid'!$F$2:$F$51,MATCH(AF$1,'Station centroid'!$B$2:$B$51,0))-INDEX('Zone centroid'!$E$2:$E$169,MATCH($A96,'Zone centroid'!$C$2:$C$169,0)))^2)</f>
        <v>88663.49800549772</v>
      </c>
      <c r="AG96">
        <f>SQRT((INDEX('Station centroid'!$E$2:$E$51,MATCH(AG$1,'Station centroid'!$B$2:$B$51,0))-INDEX('Zone centroid'!$D$2:$D$169,MATCH($A96,'Zone centroid'!$C$2:$C$169,0)))^2+(INDEX('Station centroid'!$F$2:$F$51,MATCH(AG$1,'Station centroid'!$B$2:$B$51,0))-INDEX('Zone centroid'!$E$2:$E$169,MATCH($A96,'Zone centroid'!$C$2:$C$169,0)))^2)</f>
        <v>61676.145218582678</v>
      </c>
      <c r="AH96">
        <f>SQRT((INDEX('Station centroid'!$E$2:$E$51,MATCH(AH$1,'Station centroid'!$B$2:$B$51,0))-INDEX('Zone centroid'!$D$2:$D$169,MATCH($A96,'Zone centroid'!$C$2:$C$169,0)))^2+(INDEX('Station centroid'!$F$2:$F$51,MATCH(AH$1,'Station centroid'!$B$2:$B$51,0))-INDEX('Zone centroid'!$E$2:$E$169,MATCH($A96,'Zone centroid'!$C$2:$C$169,0)))^2)</f>
        <v>120145.65237047906</v>
      </c>
      <c r="AI96">
        <f>SQRT((INDEX('Station centroid'!$E$2:$E$51,MATCH(AI$1,'Station centroid'!$B$2:$B$51,0))-INDEX('Zone centroid'!$D$2:$D$169,MATCH($A96,'Zone centroid'!$C$2:$C$169,0)))^2+(INDEX('Station centroid'!$F$2:$F$51,MATCH(AI$1,'Station centroid'!$B$2:$B$51,0))-INDEX('Zone centroid'!$E$2:$E$169,MATCH($A96,'Zone centroid'!$C$2:$C$169,0)))^2)</f>
        <v>67872.7230516243</v>
      </c>
      <c r="AJ96">
        <f>SQRT((INDEX('Station centroid'!$E$2:$E$51,MATCH(AJ$1,'Station centroid'!$B$2:$B$51,0))-INDEX('Zone centroid'!$D$2:$D$169,MATCH($A96,'Zone centroid'!$C$2:$C$169,0)))^2+(INDEX('Station centroid'!$F$2:$F$51,MATCH(AJ$1,'Station centroid'!$B$2:$B$51,0))-INDEX('Zone centroid'!$E$2:$E$169,MATCH($A96,'Zone centroid'!$C$2:$C$169,0)))^2)</f>
        <v>64236.321374033374</v>
      </c>
      <c r="AK96">
        <f>SQRT((INDEX('Station centroid'!$E$2:$E$51,MATCH(AK$1,'Station centroid'!$B$2:$B$51,0))-INDEX('Zone centroid'!$D$2:$D$169,MATCH($A96,'Zone centroid'!$C$2:$C$169,0)))^2+(INDEX('Station centroid'!$F$2:$F$51,MATCH(AK$1,'Station centroid'!$B$2:$B$51,0))-INDEX('Zone centroid'!$E$2:$E$169,MATCH($A96,'Zone centroid'!$C$2:$C$169,0)))^2)</f>
        <v>68755.047743602045</v>
      </c>
      <c r="AL96">
        <f>SQRT((INDEX('Station centroid'!$E$2:$E$51,MATCH(AL$1,'Station centroid'!$B$2:$B$51,0))-INDEX('Zone centroid'!$D$2:$D$169,MATCH($A96,'Zone centroid'!$C$2:$C$169,0)))^2+(INDEX('Station centroid'!$F$2:$F$51,MATCH(AL$1,'Station centroid'!$B$2:$B$51,0))-INDEX('Zone centroid'!$E$2:$E$169,MATCH($A96,'Zone centroid'!$C$2:$C$169,0)))^2)</f>
        <v>35252.771026777446</v>
      </c>
      <c r="AM96">
        <f>SQRT((INDEX('Station centroid'!$E$2:$E$51,MATCH(AM$1,'Station centroid'!$B$2:$B$51,0))-INDEX('Zone centroid'!$D$2:$D$169,MATCH($A96,'Zone centroid'!$C$2:$C$169,0)))^2+(INDEX('Station centroid'!$F$2:$F$51,MATCH(AM$1,'Station centroid'!$B$2:$B$51,0))-INDEX('Zone centroid'!$E$2:$E$169,MATCH($A96,'Zone centroid'!$C$2:$C$169,0)))^2)</f>
        <v>86941.774370437764</v>
      </c>
      <c r="AN96">
        <f>SQRT((INDEX('Station centroid'!$E$2:$E$51,MATCH(AN$1,'Station centroid'!$B$2:$B$51,0))-INDEX('Zone centroid'!$D$2:$D$169,MATCH($A96,'Zone centroid'!$C$2:$C$169,0)))^2+(INDEX('Station centroid'!$F$2:$F$51,MATCH(AN$1,'Station centroid'!$B$2:$B$51,0))-INDEX('Zone centroid'!$E$2:$E$169,MATCH($A96,'Zone centroid'!$C$2:$C$169,0)))^2)</f>
        <v>54381.376857880277</v>
      </c>
      <c r="AO96">
        <f>SQRT((INDEX('Station centroid'!$E$2:$E$51,MATCH(AO$1,'Station centroid'!$B$2:$B$51,0))-INDEX('Zone centroid'!$D$2:$D$169,MATCH($A96,'Zone centroid'!$C$2:$C$169,0)))^2+(INDEX('Station centroid'!$F$2:$F$51,MATCH(AO$1,'Station centroid'!$B$2:$B$51,0))-INDEX('Zone centroid'!$E$2:$E$169,MATCH($A96,'Zone centroid'!$C$2:$C$169,0)))^2)</f>
        <v>53026.515971511864</v>
      </c>
      <c r="AP96">
        <f>SQRT((INDEX('Station centroid'!$E$2:$E$51,MATCH(AP$1,'Station centroid'!$B$2:$B$51,0))-INDEX('Zone centroid'!$D$2:$D$169,MATCH($A96,'Zone centroid'!$C$2:$C$169,0)))^2+(INDEX('Station centroid'!$F$2:$F$51,MATCH(AP$1,'Station centroid'!$B$2:$B$51,0))-INDEX('Zone centroid'!$E$2:$E$169,MATCH($A96,'Zone centroid'!$C$2:$C$169,0)))^2)</f>
        <v>55957.652641640525</v>
      </c>
      <c r="AQ96">
        <f>SQRT((INDEX('Station centroid'!$E$2:$E$51,MATCH(AQ$1,'Station centroid'!$B$2:$B$51,0))-INDEX('Zone centroid'!$D$2:$D$169,MATCH($A96,'Zone centroid'!$C$2:$C$169,0)))^2+(INDEX('Station centroid'!$F$2:$F$51,MATCH(AQ$1,'Station centroid'!$B$2:$B$51,0))-INDEX('Zone centroid'!$E$2:$E$169,MATCH($A96,'Zone centroid'!$C$2:$C$169,0)))^2)</f>
        <v>63053.802937524706</v>
      </c>
      <c r="AR96">
        <f>SQRT((INDEX('Station centroid'!$E$2:$E$51,MATCH(AR$1,'Station centroid'!$B$2:$B$51,0))-INDEX('Zone centroid'!$D$2:$D$169,MATCH($A96,'Zone centroid'!$C$2:$C$169,0)))^2+(INDEX('Station centroid'!$F$2:$F$51,MATCH(AR$1,'Station centroid'!$B$2:$B$51,0))-INDEX('Zone centroid'!$E$2:$E$169,MATCH($A96,'Zone centroid'!$C$2:$C$169,0)))^2)</f>
        <v>42872.389387600029</v>
      </c>
      <c r="AS96">
        <f>SQRT((INDEX('Station centroid'!$E$2:$E$51,MATCH(AS$1,'Station centroid'!$B$2:$B$51,0))-INDEX('Zone centroid'!$D$2:$D$169,MATCH($A96,'Zone centroid'!$C$2:$C$169,0)))^2+(INDEX('Station centroid'!$F$2:$F$51,MATCH(AS$1,'Station centroid'!$B$2:$B$51,0))-INDEX('Zone centroid'!$E$2:$E$169,MATCH($A96,'Zone centroid'!$C$2:$C$169,0)))^2)</f>
        <v>131908.53498587158</v>
      </c>
      <c r="AT96">
        <f>SQRT((INDEX('Station centroid'!$E$2:$E$51,MATCH(AT$1,'Station centroid'!$B$2:$B$51,0))-INDEX('Zone centroid'!$D$2:$D$169,MATCH($A96,'Zone centroid'!$C$2:$C$169,0)))^2+(INDEX('Station centroid'!$F$2:$F$51,MATCH(AT$1,'Station centroid'!$B$2:$B$51,0))-INDEX('Zone centroid'!$E$2:$E$169,MATCH($A96,'Zone centroid'!$C$2:$C$169,0)))^2)</f>
        <v>113512.26558448253</v>
      </c>
      <c r="AU96">
        <f>SQRT((INDEX('Station centroid'!$E$2:$E$51,MATCH(AU$1,'Station centroid'!$B$2:$B$51,0))-INDEX('Zone centroid'!$D$2:$D$169,MATCH($A96,'Zone centroid'!$C$2:$C$169,0)))^2+(INDEX('Station centroid'!$F$2:$F$51,MATCH(AU$1,'Station centroid'!$B$2:$B$51,0))-INDEX('Zone centroid'!$E$2:$E$169,MATCH($A96,'Zone centroid'!$C$2:$C$169,0)))^2)</f>
        <v>6869.6850855406838</v>
      </c>
      <c r="AV96">
        <f>SQRT((INDEX('Station centroid'!$E$2:$E$51,MATCH(AV$1,'Station centroid'!$B$2:$B$51,0))-INDEX('Zone centroid'!$D$2:$D$169,MATCH($A96,'Zone centroid'!$C$2:$C$169,0)))^2+(INDEX('Station centroid'!$F$2:$F$51,MATCH(AV$1,'Station centroid'!$B$2:$B$51,0))-INDEX('Zone centroid'!$E$2:$E$169,MATCH($A96,'Zone centroid'!$C$2:$C$169,0)))^2)</f>
        <v>15863.228782123762</v>
      </c>
      <c r="AW96">
        <f>SQRT((INDEX('Station centroid'!$E$2:$E$51,MATCH(AW$1,'Station centroid'!$B$2:$B$51,0))-INDEX('Zone centroid'!$D$2:$D$169,MATCH($A96,'Zone centroid'!$C$2:$C$169,0)))^2+(INDEX('Station centroid'!$F$2:$F$51,MATCH(AW$1,'Station centroid'!$B$2:$B$51,0))-INDEX('Zone centroid'!$E$2:$E$169,MATCH($A96,'Zone centroid'!$C$2:$C$169,0)))^2)</f>
        <v>23638.56146916726</v>
      </c>
      <c r="AX96">
        <f>SQRT((INDEX('Station centroid'!$E$2:$E$51,MATCH(AX$1,'Station centroid'!$B$2:$B$51,0))-INDEX('Zone centroid'!$D$2:$D$169,MATCH($A96,'Zone centroid'!$C$2:$C$169,0)))^2+(INDEX('Station centroid'!$F$2:$F$51,MATCH(AX$1,'Station centroid'!$B$2:$B$51,0))-INDEX('Zone centroid'!$E$2:$E$169,MATCH($A96,'Zone centroid'!$C$2:$C$169,0)))^2)</f>
        <v>39678.016214842472</v>
      </c>
      <c r="AY96">
        <f>SQRT((INDEX('Station centroid'!$E$2:$E$51,MATCH(AY$1,'Station centroid'!$B$2:$B$51,0))-INDEX('Zone centroid'!$D$2:$D$169,MATCH($A96,'Zone centroid'!$C$2:$C$169,0)))^2+(INDEX('Station centroid'!$F$2:$F$51,MATCH(AY$1,'Station centroid'!$B$2:$B$51,0))-INDEX('Zone centroid'!$E$2:$E$169,MATCH($A96,'Zone centroid'!$C$2:$C$169,0)))^2)</f>
        <v>650017.04387500486</v>
      </c>
    </row>
    <row r="97" spans="1:51" x14ac:dyDescent="0.3">
      <c r="A97">
        <v>5038</v>
      </c>
      <c r="B97">
        <f>SQRT((INDEX('Station centroid'!$E$2:$E$51,MATCH(B$1,'Station centroid'!$B$2:$B$51,0))-INDEX('Zone centroid'!$D$2:$D$169,MATCH($A97,'Zone centroid'!$C$2:$C$169,0)))^2+(INDEX('Station centroid'!$F$2:$F$51,MATCH(B$1,'Station centroid'!$B$2:$B$51,0))-INDEX('Zone centroid'!$E$2:$E$169,MATCH($A97,'Zone centroid'!$C$2:$C$169,0)))^2)</f>
        <v>71842.72330579134</v>
      </c>
      <c r="C97">
        <f>SQRT((INDEX('Station centroid'!$E$2:$E$51,MATCH(C$1,'Station centroid'!$B$2:$B$51,0))-INDEX('Zone centroid'!$D$2:$D$169,MATCH($A97,'Zone centroid'!$C$2:$C$169,0)))^2+(INDEX('Station centroid'!$F$2:$F$51,MATCH(C$1,'Station centroid'!$B$2:$B$51,0))-INDEX('Zone centroid'!$E$2:$E$169,MATCH($A97,'Zone centroid'!$C$2:$C$169,0)))^2)</f>
        <v>87207.501045467405</v>
      </c>
      <c r="D97">
        <f>SQRT((INDEX('Station centroid'!$E$2:$E$51,MATCH(D$1,'Station centroid'!$B$2:$B$51,0))-INDEX('Zone centroid'!$D$2:$D$169,MATCH($A97,'Zone centroid'!$C$2:$C$169,0)))^2+(INDEX('Station centroid'!$F$2:$F$51,MATCH(D$1,'Station centroid'!$B$2:$B$51,0))-INDEX('Zone centroid'!$E$2:$E$169,MATCH($A97,'Zone centroid'!$C$2:$C$169,0)))^2)</f>
        <v>123330.36150057495</v>
      </c>
      <c r="E97">
        <f>SQRT((INDEX('Station centroid'!$E$2:$E$51,MATCH(E$1,'Station centroid'!$B$2:$B$51,0))-INDEX('Zone centroid'!$D$2:$D$169,MATCH($A97,'Zone centroid'!$C$2:$C$169,0)))^2+(INDEX('Station centroid'!$F$2:$F$51,MATCH(E$1,'Station centroid'!$B$2:$B$51,0))-INDEX('Zone centroid'!$E$2:$E$169,MATCH($A97,'Zone centroid'!$C$2:$C$169,0)))^2)</f>
        <v>80791.592378906615</v>
      </c>
      <c r="F97">
        <f>SQRT((INDEX('Station centroid'!$E$2:$E$51,MATCH(F$1,'Station centroid'!$B$2:$B$51,0))-INDEX('Zone centroid'!$D$2:$D$169,MATCH($A97,'Zone centroid'!$C$2:$C$169,0)))^2+(INDEX('Station centroid'!$F$2:$F$51,MATCH(F$1,'Station centroid'!$B$2:$B$51,0))-INDEX('Zone centroid'!$E$2:$E$169,MATCH($A97,'Zone centroid'!$C$2:$C$169,0)))^2)</f>
        <v>65068.439292206829</v>
      </c>
      <c r="G97">
        <f>SQRT((INDEX('Station centroid'!$E$2:$E$51,MATCH(G$1,'Station centroid'!$B$2:$B$51,0))-INDEX('Zone centroid'!$D$2:$D$169,MATCH($A97,'Zone centroid'!$C$2:$C$169,0)))^2+(INDEX('Station centroid'!$F$2:$F$51,MATCH(G$1,'Station centroid'!$B$2:$B$51,0))-INDEX('Zone centroid'!$E$2:$E$169,MATCH($A97,'Zone centroid'!$C$2:$C$169,0)))^2)</f>
        <v>630186.18587287364</v>
      </c>
      <c r="H97">
        <f>SQRT((INDEX('Station centroid'!$E$2:$E$51,MATCH(H$1,'Station centroid'!$B$2:$B$51,0))-INDEX('Zone centroid'!$D$2:$D$169,MATCH($A97,'Zone centroid'!$C$2:$C$169,0)))^2+(INDEX('Station centroid'!$F$2:$F$51,MATCH(H$1,'Station centroid'!$B$2:$B$51,0))-INDEX('Zone centroid'!$E$2:$E$169,MATCH($A97,'Zone centroid'!$C$2:$C$169,0)))^2)</f>
        <v>24303.293491319251</v>
      </c>
      <c r="I97">
        <f>SQRT((INDEX('Station centroid'!$E$2:$E$51,MATCH(I$1,'Station centroid'!$B$2:$B$51,0))-INDEX('Zone centroid'!$D$2:$D$169,MATCH($A97,'Zone centroid'!$C$2:$C$169,0)))^2+(INDEX('Station centroid'!$F$2:$F$51,MATCH(I$1,'Station centroid'!$B$2:$B$51,0))-INDEX('Zone centroid'!$E$2:$E$169,MATCH($A97,'Zone centroid'!$C$2:$C$169,0)))^2)</f>
        <v>39900.313350319673</v>
      </c>
      <c r="J97">
        <f>SQRT((INDEX('Station centroid'!$E$2:$E$51,MATCH(J$1,'Station centroid'!$B$2:$B$51,0))-INDEX('Zone centroid'!$D$2:$D$169,MATCH($A97,'Zone centroid'!$C$2:$C$169,0)))^2+(INDEX('Station centroid'!$F$2:$F$51,MATCH(J$1,'Station centroid'!$B$2:$B$51,0))-INDEX('Zone centroid'!$E$2:$E$169,MATCH($A97,'Zone centroid'!$C$2:$C$169,0)))^2)</f>
        <v>630186.18587287364</v>
      </c>
      <c r="K97">
        <f>SQRT((INDEX('Station centroid'!$E$2:$E$51,MATCH(K$1,'Station centroid'!$B$2:$B$51,0))-INDEX('Zone centroid'!$D$2:$D$169,MATCH($A97,'Zone centroid'!$C$2:$C$169,0)))^2+(INDEX('Station centroid'!$F$2:$F$51,MATCH(K$1,'Station centroid'!$B$2:$B$51,0))-INDEX('Zone centroid'!$E$2:$E$169,MATCH($A97,'Zone centroid'!$C$2:$C$169,0)))^2)</f>
        <v>99861.2152841317</v>
      </c>
      <c r="L97">
        <f>SQRT((INDEX('Station centroid'!$E$2:$E$51,MATCH(L$1,'Station centroid'!$B$2:$B$51,0))-INDEX('Zone centroid'!$D$2:$D$169,MATCH($A97,'Zone centroid'!$C$2:$C$169,0)))^2+(INDEX('Station centroid'!$F$2:$F$51,MATCH(L$1,'Station centroid'!$B$2:$B$51,0))-INDEX('Zone centroid'!$E$2:$E$169,MATCH($A97,'Zone centroid'!$C$2:$C$169,0)))^2)</f>
        <v>53585.261377602677</v>
      </c>
      <c r="M97">
        <f>SQRT((INDEX('Station centroid'!$E$2:$E$51,MATCH(M$1,'Station centroid'!$B$2:$B$51,0))-INDEX('Zone centroid'!$D$2:$D$169,MATCH($A97,'Zone centroid'!$C$2:$C$169,0)))^2+(INDEX('Station centroid'!$F$2:$F$51,MATCH(M$1,'Station centroid'!$B$2:$B$51,0))-INDEX('Zone centroid'!$E$2:$E$169,MATCH($A97,'Zone centroid'!$C$2:$C$169,0)))^2)</f>
        <v>59270.599534253095</v>
      </c>
      <c r="N97">
        <f>SQRT((INDEX('Station centroid'!$E$2:$E$51,MATCH(N$1,'Station centroid'!$B$2:$B$51,0))-INDEX('Zone centroid'!$D$2:$D$169,MATCH($A97,'Zone centroid'!$C$2:$C$169,0)))^2+(INDEX('Station centroid'!$F$2:$F$51,MATCH(N$1,'Station centroid'!$B$2:$B$51,0))-INDEX('Zone centroid'!$E$2:$E$169,MATCH($A97,'Zone centroid'!$C$2:$C$169,0)))^2)</f>
        <v>79386.719360558054</v>
      </c>
      <c r="O97">
        <f>SQRT((INDEX('Station centroid'!$E$2:$E$51,MATCH(O$1,'Station centroid'!$B$2:$B$51,0))-INDEX('Zone centroid'!$D$2:$D$169,MATCH($A97,'Zone centroid'!$C$2:$C$169,0)))^2+(INDEX('Station centroid'!$F$2:$F$51,MATCH(O$1,'Station centroid'!$B$2:$B$51,0))-INDEX('Zone centroid'!$E$2:$E$169,MATCH($A97,'Zone centroid'!$C$2:$C$169,0)))^2)</f>
        <v>100728.47231559208</v>
      </c>
      <c r="P97">
        <f>SQRT((INDEX('Station centroid'!$E$2:$E$51,MATCH(P$1,'Station centroid'!$B$2:$B$51,0))-INDEX('Zone centroid'!$D$2:$D$169,MATCH($A97,'Zone centroid'!$C$2:$C$169,0)))^2+(INDEX('Station centroid'!$F$2:$F$51,MATCH(P$1,'Station centroid'!$B$2:$B$51,0))-INDEX('Zone centroid'!$E$2:$E$169,MATCH($A97,'Zone centroid'!$C$2:$C$169,0)))^2)</f>
        <v>103078.00245534544</v>
      </c>
      <c r="Q97">
        <f>SQRT((INDEX('Station centroid'!$E$2:$E$51,MATCH(Q$1,'Station centroid'!$B$2:$B$51,0))-INDEX('Zone centroid'!$D$2:$D$169,MATCH($A97,'Zone centroid'!$C$2:$C$169,0)))^2+(INDEX('Station centroid'!$F$2:$F$51,MATCH(Q$1,'Station centroid'!$B$2:$B$51,0))-INDEX('Zone centroid'!$E$2:$E$169,MATCH($A97,'Zone centroid'!$C$2:$C$169,0)))^2)</f>
        <v>89123.412538706718</v>
      </c>
      <c r="R97">
        <f>SQRT((INDEX('Station centroid'!$E$2:$E$51,MATCH(R$1,'Station centroid'!$B$2:$B$51,0))-INDEX('Zone centroid'!$D$2:$D$169,MATCH($A97,'Zone centroid'!$C$2:$C$169,0)))^2+(INDEX('Station centroid'!$F$2:$F$51,MATCH(R$1,'Station centroid'!$B$2:$B$51,0))-INDEX('Zone centroid'!$E$2:$E$169,MATCH($A97,'Zone centroid'!$C$2:$C$169,0)))^2)</f>
        <v>87910.552461897852</v>
      </c>
      <c r="S97">
        <f>SQRT((INDEX('Station centroid'!$E$2:$E$51,MATCH(S$1,'Station centroid'!$B$2:$B$51,0))-INDEX('Zone centroid'!$D$2:$D$169,MATCH($A97,'Zone centroid'!$C$2:$C$169,0)))^2+(INDEX('Station centroid'!$F$2:$F$51,MATCH(S$1,'Station centroid'!$B$2:$B$51,0))-INDEX('Zone centroid'!$E$2:$E$169,MATCH($A97,'Zone centroid'!$C$2:$C$169,0)))^2)</f>
        <v>84225.57126921734</v>
      </c>
      <c r="T97">
        <f>SQRT((INDEX('Station centroid'!$E$2:$E$51,MATCH(T$1,'Station centroid'!$B$2:$B$51,0))-INDEX('Zone centroid'!$D$2:$D$169,MATCH($A97,'Zone centroid'!$C$2:$C$169,0)))^2+(INDEX('Station centroid'!$F$2:$F$51,MATCH(T$1,'Station centroid'!$B$2:$B$51,0))-INDEX('Zone centroid'!$E$2:$E$169,MATCH($A97,'Zone centroid'!$C$2:$C$169,0)))^2)</f>
        <v>79458.194078116285</v>
      </c>
      <c r="U97">
        <f>SQRT((INDEX('Station centroid'!$E$2:$E$51,MATCH(U$1,'Station centroid'!$B$2:$B$51,0))-INDEX('Zone centroid'!$D$2:$D$169,MATCH($A97,'Zone centroid'!$C$2:$C$169,0)))^2+(INDEX('Station centroid'!$F$2:$F$51,MATCH(U$1,'Station centroid'!$B$2:$B$51,0))-INDEX('Zone centroid'!$E$2:$E$169,MATCH($A97,'Zone centroid'!$C$2:$C$169,0)))^2)</f>
        <v>80308.231977589909</v>
      </c>
      <c r="V97">
        <f>SQRT((INDEX('Station centroid'!$E$2:$E$51,MATCH(V$1,'Station centroid'!$B$2:$B$51,0))-INDEX('Zone centroid'!$D$2:$D$169,MATCH($A97,'Zone centroid'!$C$2:$C$169,0)))^2+(INDEX('Station centroid'!$F$2:$F$51,MATCH(V$1,'Station centroid'!$B$2:$B$51,0))-INDEX('Zone centroid'!$E$2:$E$169,MATCH($A97,'Zone centroid'!$C$2:$C$169,0)))^2)</f>
        <v>79094.281996243619</v>
      </c>
      <c r="W97">
        <f>SQRT((INDEX('Station centroid'!$E$2:$E$51,MATCH(W$1,'Station centroid'!$B$2:$B$51,0))-INDEX('Zone centroid'!$D$2:$D$169,MATCH($A97,'Zone centroid'!$C$2:$C$169,0)))^2+(INDEX('Station centroid'!$F$2:$F$51,MATCH(W$1,'Station centroid'!$B$2:$B$51,0))-INDEX('Zone centroid'!$E$2:$E$169,MATCH($A97,'Zone centroid'!$C$2:$C$169,0)))^2)</f>
        <v>85915.583156957087</v>
      </c>
      <c r="X97">
        <f>SQRT((INDEX('Station centroid'!$E$2:$E$51,MATCH(X$1,'Station centroid'!$B$2:$B$51,0))-INDEX('Zone centroid'!$D$2:$D$169,MATCH($A97,'Zone centroid'!$C$2:$C$169,0)))^2+(INDEX('Station centroid'!$F$2:$F$51,MATCH(X$1,'Station centroid'!$B$2:$B$51,0))-INDEX('Zone centroid'!$E$2:$E$169,MATCH($A97,'Zone centroid'!$C$2:$C$169,0)))^2)</f>
        <v>76599.989010067715</v>
      </c>
      <c r="Y97">
        <f>SQRT((INDEX('Station centroid'!$E$2:$E$51,MATCH(Y$1,'Station centroid'!$B$2:$B$51,0))-INDEX('Zone centroid'!$D$2:$D$169,MATCH($A97,'Zone centroid'!$C$2:$C$169,0)))^2+(INDEX('Station centroid'!$F$2:$F$51,MATCH(Y$1,'Station centroid'!$B$2:$B$51,0))-INDEX('Zone centroid'!$E$2:$E$169,MATCH($A97,'Zone centroid'!$C$2:$C$169,0)))^2)</f>
        <v>74844.327389121536</v>
      </c>
      <c r="Z97">
        <f>SQRT((INDEX('Station centroid'!$E$2:$E$51,MATCH(Z$1,'Station centroid'!$B$2:$B$51,0))-INDEX('Zone centroid'!$D$2:$D$169,MATCH($A97,'Zone centroid'!$C$2:$C$169,0)))^2+(INDEX('Station centroid'!$F$2:$F$51,MATCH(Z$1,'Station centroid'!$B$2:$B$51,0))-INDEX('Zone centroid'!$E$2:$E$169,MATCH($A97,'Zone centroid'!$C$2:$C$169,0)))^2)</f>
        <v>30911.093654060493</v>
      </c>
      <c r="AA97">
        <f>SQRT((INDEX('Station centroid'!$E$2:$E$51,MATCH(AA$1,'Station centroid'!$B$2:$B$51,0))-INDEX('Zone centroid'!$D$2:$D$169,MATCH($A97,'Zone centroid'!$C$2:$C$169,0)))^2+(INDEX('Station centroid'!$F$2:$F$51,MATCH(AA$1,'Station centroid'!$B$2:$B$51,0))-INDEX('Zone centroid'!$E$2:$E$169,MATCH($A97,'Zone centroid'!$C$2:$C$169,0)))^2)</f>
        <v>46765.668065956241</v>
      </c>
      <c r="AB97">
        <f>SQRT((INDEX('Station centroid'!$E$2:$E$51,MATCH(AB$1,'Station centroid'!$B$2:$B$51,0))-INDEX('Zone centroid'!$D$2:$D$169,MATCH($A97,'Zone centroid'!$C$2:$C$169,0)))^2+(INDEX('Station centroid'!$F$2:$F$51,MATCH(AB$1,'Station centroid'!$B$2:$B$51,0))-INDEX('Zone centroid'!$E$2:$E$169,MATCH($A97,'Zone centroid'!$C$2:$C$169,0)))^2)</f>
        <v>630186.18587287364</v>
      </c>
      <c r="AC97">
        <f>SQRT((INDEX('Station centroid'!$E$2:$E$51,MATCH(AC$1,'Station centroid'!$B$2:$B$51,0))-INDEX('Zone centroid'!$D$2:$D$169,MATCH($A97,'Zone centroid'!$C$2:$C$169,0)))^2+(INDEX('Station centroid'!$F$2:$F$51,MATCH(AC$1,'Station centroid'!$B$2:$B$51,0))-INDEX('Zone centroid'!$E$2:$E$169,MATCH($A97,'Zone centroid'!$C$2:$C$169,0)))^2)</f>
        <v>33876.405131371299</v>
      </c>
      <c r="AD97">
        <f>SQRT((INDEX('Station centroid'!$E$2:$E$51,MATCH(AD$1,'Station centroid'!$B$2:$B$51,0))-INDEX('Zone centroid'!$D$2:$D$169,MATCH($A97,'Zone centroid'!$C$2:$C$169,0)))^2+(INDEX('Station centroid'!$F$2:$F$51,MATCH(AD$1,'Station centroid'!$B$2:$B$51,0))-INDEX('Zone centroid'!$E$2:$E$169,MATCH($A97,'Zone centroid'!$C$2:$C$169,0)))^2)</f>
        <v>120037.37380467176</v>
      </c>
      <c r="AE97">
        <f>SQRT((INDEX('Station centroid'!$E$2:$E$51,MATCH(AE$1,'Station centroid'!$B$2:$B$51,0))-INDEX('Zone centroid'!$D$2:$D$169,MATCH($A97,'Zone centroid'!$C$2:$C$169,0)))^2+(INDEX('Station centroid'!$F$2:$F$51,MATCH(AE$1,'Station centroid'!$B$2:$B$51,0))-INDEX('Zone centroid'!$E$2:$E$169,MATCH($A97,'Zone centroid'!$C$2:$C$169,0)))^2)</f>
        <v>95959.562941144148</v>
      </c>
      <c r="AF97">
        <f>SQRT((INDEX('Station centroid'!$E$2:$E$51,MATCH(AF$1,'Station centroid'!$B$2:$B$51,0))-INDEX('Zone centroid'!$D$2:$D$169,MATCH($A97,'Zone centroid'!$C$2:$C$169,0)))^2+(INDEX('Station centroid'!$F$2:$F$51,MATCH(AF$1,'Station centroid'!$B$2:$B$51,0))-INDEX('Zone centroid'!$E$2:$E$169,MATCH($A97,'Zone centroid'!$C$2:$C$169,0)))^2)</f>
        <v>93741.903131261934</v>
      </c>
      <c r="AG97">
        <f>SQRT((INDEX('Station centroid'!$E$2:$E$51,MATCH(AG$1,'Station centroid'!$B$2:$B$51,0))-INDEX('Zone centroid'!$D$2:$D$169,MATCH($A97,'Zone centroid'!$C$2:$C$169,0)))^2+(INDEX('Station centroid'!$F$2:$F$51,MATCH(AG$1,'Station centroid'!$B$2:$B$51,0))-INDEX('Zone centroid'!$E$2:$E$169,MATCH($A97,'Zone centroid'!$C$2:$C$169,0)))^2)</f>
        <v>78968.07058896462</v>
      </c>
      <c r="AH97">
        <f>SQRT((INDEX('Station centroid'!$E$2:$E$51,MATCH(AH$1,'Station centroid'!$B$2:$B$51,0))-INDEX('Zone centroid'!$D$2:$D$169,MATCH($A97,'Zone centroid'!$C$2:$C$169,0)))^2+(INDEX('Station centroid'!$F$2:$F$51,MATCH(AH$1,'Station centroid'!$B$2:$B$51,0))-INDEX('Zone centroid'!$E$2:$E$169,MATCH($A97,'Zone centroid'!$C$2:$C$169,0)))^2)</f>
        <v>98258.527037443433</v>
      </c>
      <c r="AI97">
        <f>SQRT((INDEX('Station centroid'!$E$2:$E$51,MATCH(AI$1,'Station centroid'!$B$2:$B$51,0))-INDEX('Zone centroid'!$D$2:$D$169,MATCH($A97,'Zone centroid'!$C$2:$C$169,0)))^2+(INDEX('Station centroid'!$F$2:$F$51,MATCH(AI$1,'Station centroid'!$B$2:$B$51,0))-INDEX('Zone centroid'!$E$2:$E$169,MATCH($A97,'Zone centroid'!$C$2:$C$169,0)))^2)</f>
        <v>80468.698327626087</v>
      </c>
      <c r="AJ97">
        <f>SQRT((INDEX('Station centroid'!$E$2:$E$51,MATCH(AJ$1,'Station centroid'!$B$2:$B$51,0))-INDEX('Zone centroid'!$D$2:$D$169,MATCH($A97,'Zone centroid'!$C$2:$C$169,0)))^2+(INDEX('Station centroid'!$F$2:$F$51,MATCH(AJ$1,'Station centroid'!$B$2:$B$51,0))-INDEX('Zone centroid'!$E$2:$E$169,MATCH($A97,'Zone centroid'!$C$2:$C$169,0)))^2)</f>
        <v>79797.631931581127</v>
      </c>
      <c r="AK97">
        <f>SQRT((INDEX('Station centroid'!$E$2:$E$51,MATCH(AK$1,'Station centroid'!$B$2:$B$51,0))-INDEX('Zone centroid'!$D$2:$D$169,MATCH($A97,'Zone centroid'!$C$2:$C$169,0)))^2+(INDEX('Station centroid'!$F$2:$F$51,MATCH(AK$1,'Station centroid'!$B$2:$B$51,0))-INDEX('Zone centroid'!$E$2:$E$169,MATCH($A97,'Zone centroid'!$C$2:$C$169,0)))^2)</f>
        <v>77849.566080261458</v>
      </c>
      <c r="AL97">
        <f>SQRT((INDEX('Station centroid'!$E$2:$E$51,MATCH(AL$1,'Station centroid'!$B$2:$B$51,0))-INDEX('Zone centroid'!$D$2:$D$169,MATCH($A97,'Zone centroid'!$C$2:$C$169,0)))^2+(INDEX('Station centroid'!$F$2:$F$51,MATCH(AL$1,'Station centroid'!$B$2:$B$51,0))-INDEX('Zone centroid'!$E$2:$E$169,MATCH($A97,'Zone centroid'!$C$2:$C$169,0)))^2)</f>
        <v>11853.981030286797</v>
      </c>
      <c r="AM97">
        <f>SQRT((INDEX('Station centroid'!$E$2:$E$51,MATCH(AM$1,'Station centroid'!$B$2:$B$51,0))-INDEX('Zone centroid'!$D$2:$D$169,MATCH($A97,'Zone centroid'!$C$2:$C$169,0)))^2+(INDEX('Station centroid'!$F$2:$F$51,MATCH(AM$1,'Station centroid'!$B$2:$B$51,0))-INDEX('Zone centroid'!$E$2:$E$169,MATCH($A97,'Zone centroid'!$C$2:$C$169,0)))^2)</f>
        <v>93849.033512232345</v>
      </c>
      <c r="AN97">
        <f>SQRT((INDEX('Station centroid'!$E$2:$E$51,MATCH(AN$1,'Station centroid'!$B$2:$B$51,0))-INDEX('Zone centroid'!$D$2:$D$169,MATCH($A97,'Zone centroid'!$C$2:$C$169,0)))^2+(INDEX('Station centroid'!$F$2:$F$51,MATCH(AN$1,'Station centroid'!$B$2:$B$51,0))-INDEX('Zone centroid'!$E$2:$E$169,MATCH($A97,'Zone centroid'!$C$2:$C$169,0)))^2)</f>
        <v>51407.183569213325</v>
      </c>
      <c r="AO97">
        <f>SQRT((INDEX('Station centroid'!$E$2:$E$51,MATCH(AO$1,'Station centroid'!$B$2:$B$51,0))-INDEX('Zone centroid'!$D$2:$D$169,MATCH($A97,'Zone centroid'!$C$2:$C$169,0)))^2+(INDEX('Station centroid'!$F$2:$F$51,MATCH(AO$1,'Station centroid'!$B$2:$B$51,0))-INDEX('Zone centroid'!$E$2:$E$169,MATCH($A97,'Zone centroid'!$C$2:$C$169,0)))^2)</f>
        <v>48207.564838072918</v>
      </c>
      <c r="AP97">
        <f>SQRT((INDEX('Station centroid'!$E$2:$E$51,MATCH(AP$1,'Station centroid'!$B$2:$B$51,0))-INDEX('Zone centroid'!$D$2:$D$169,MATCH($A97,'Zone centroid'!$C$2:$C$169,0)))^2+(INDEX('Station centroid'!$F$2:$F$51,MATCH(AP$1,'Station centroid'!$B$2:$B$51,0))-INDEX('Zone centroid'!$E$2:$E$169,MATCH($A97,'Zone centroid'!$C$2:$C$169,0)))^2)</f>
        <v>57555.876111501399</v>
      </c>
      <c r="AQ97">
        <f>SQRT((INDEX('Station centroid'!$E$2:$E$51,MATCH(AQ$1,'Station centroid'!$B$2:$B$51,0))-INDEX('Zone centroid'!$D$2:$D$169,MATCH($A97,'Zone centroid'!$C$2:$C$169,0)))^2+(INDEX('Station centroid'!$F$2:$F$51,MATCH(AQ$1,'Station centroid'!$B$2:$B$51,0))-INDEX('Zone centroid'!$E$2:$E$169,MATCH($A97,'Zone centroid'!$C$2:$C$169,0)))^2)</f>
        <v>38707.4248828852</v>
      </c>
      <c r="AR97">
        <f>SQRT((INDEX('Station centroid'!$E$2:$E$51,MATCH(AR$1,'Station centroid'!$B$2:$B$51,0))-INDEX('Zone centroid'!$D$2:$D$169,MATCH($A97,'Zone centroid'!$C$2:$C$169,0)))^2+(INDEX('Station centroid'!$F$2:$F$51,MATCH(AR$1,'Station centroid'!$B$2:$B$51,0))-INDEX('Zone centroid'!$E$2:$E$169,MATCH($A97,'Zone centroid'!$C$2:$C$169,0)))^2)</f>
        <v>22867.716485080004</v>
      </c>
      <c r="AS97">
        <f>SQRT((INDEX('Station centroid'!$E$2:$E$51,MATCH(AS$1,'Station centroid'!$B$2:$B$51,0))-INDEX('Zone centroid'!$D$2:$D$169,MATCH($A97,'Zone centroid'!$C$2:$C$169,0)))^2+(INDEX('Station centroid'!$F$2:$F$51,MATCH(AS$1,'Station centroid'!$B$2:$B$51,0))-INDEX('Zone centroid'!$E$2:$E$169,MATCH($A97,'Zone centroid'!$C$2:$C$169,0)))^2)</f>
        <v>108995.41933594688</v>
      </c>
      <c r="AT97">
        <f>SQRT((INDEX('Station centroid'!$E$2:$E$51,MATCH(AT$1,'Station centroid'!$B$2:$B$51,0))-INDEX('Zone centroid'!$D$2:$D$169,MATCH($A97,'Zone centroid'!$C$2:$C$169,0)))^2+(INDEX('Station centroid'!$F$2:$F$51,MATCH(AT$1,'Station centroid'!$B$2:$B$51,0))-INDEX('Zone centroid'!$E$2:$E$169,MATCH($A97,'Zone centroid'!$C$2:$C$169,0)))^2)</f>
        <v>93297.719980190828</v>
      </c>
      <c r="AU97">
        <f>SQRT((INDEX('Station centroid'!$E$2:$E$51,MATCH(AU$1,'Station centroid'!$B$2:$B$51,0))-INDEX('Zone centroid'!$D$2:$D$169,MATCH($A97,'Zone centroid'!$C$2:$C$169,0)))^2+(INDEX('Station centroid'!$F$2:$F$51,MATCH(AU$1,'Station centroid'!$B$2:$B$51,0))-INDEX('Zone centroid'!$E$2:$E$169,MATCH($A97,'Zone centroid'!$C$2:$C$169,0)))^2)</f>
        <v>19294.867037492124</v>
      </c>
      <c r="AV97">
        <f>SQRT((INDEX('Station centroid'!$E$2:$E$51,MATCH(AV$1,'Station centroid'!$B$2:$B$51,0))-INDEX('Zone centroid'!$D$2:$D$169,MATCH($A97,'Zone centroid'!$C$2:$C$169,0)))^2+(INDEX('Station centroid'!$F$2:$F$51,MATCH(AV$1,'Station centroid'!$B$2:$B$51,0))-INDEX('Zone centroid'!$E$2:$E$169,MATCH($A97,'Zone centroid'!$C$2:$C$169,0)))^2)</f>
        <v>11688.132208098981</v>
      </c>
      <c r="AW97">
        <f>SQRT((INDEX('Station centroid'!$E$2:$E$51,MATCH(AW$1,'Station centroid'!$B$2:$B$51,0))-INDEX('Zone centroid'!$D$2:$D$169,MATCH($A97,'Zone centroid'!$C$2:$C$169,0)))^2+(INDEX('Station centroid'!$F$2:$F$51,MATCH(AW$1,'Station centroid'!$B$2:$B$51,0))-INDEX('Zone centroid'!$E$2:$E$169,MATCH($A97,'Zone centroid'!$C$2:$C$169,0)))^2)</f>
        <v>8072.3388637742401</v>
      </c>
      <c r="AX97">
        <f>SQRT((INDEX('Station centroid'!$E$2:$E$51,MATCH(AX$1,'Station centroid'!$B$2:$B$51,0))-INDEX('Zone centroid'!$D$2:$D$169,MATCH($A97,'Zone centroid'!$C$2:$C$169,0)))^2+(INDEX('Station centroid'!$F$2:$F$51,MATCH(AX$1,'Station centroid'!$B$2:$B$51,0))-INDEX('Zone centroid'!$E$2:$E$169,MATCH($A97,'Zone centroid'!$C$2:$C$169,0)))^2)</f>
        <v>16974.228671880821</v>
      </c>
      <c r="AY97">
        <f>SQRT((INDEX('Station centroid'!$E$2:$E$51,MATCH(AY$1,'Station centroid'!$B$2:$B$51,0))-INDEX('Zone centroid'!$D$2:$D$169,MATCH($A97,'Zone centroid'!$C$2:$C$169,0)))^2+(INDEX('Station centroid'!$F$2:$F$51,MATCH(AY$1,'Station centroid'!$B$2:$B$51,0))-INDEX('Zone centroid'!$E$2:$E$169,MATCH($A97,'Zone centroid'!$C$2:$C$169,0)))^2)</f>
        <v>630186.18587287364</v>
      </c>
    </row>
    <row r="98" spans="1:51" x14ac:dyDescent="0.3">
      <c r="A98">
        <v>5039</v>
      </c>
      <c r="B98">
        <f>SQRT((INDEX('Station centroid'!$E$2:$E$51,MATCH(B$1,'Station centroid'!$B$2:$B$51,0))-INDEX('Zone centroid'!$D$2:$D$169,MATCH($A98,'Zone centroid'!$C$2:$C$169,0)))^2+(INDEX('Station centroid'!$F$2:$F$51,MATCH(B$1,'Station centroid'!$B$2:$B$51,0))-INDEX('Zone centroid'!$E$2:$E$169,MATCH($A98,'Zone centroid'!$C$2:$C$169,0)))^2)</f>
        <v>63449.933478235376</v>
      </c>
      <c r="C98">
        <f>SQRT((INDEX('Station centroid'!$E$2:$E$51,MATCH(C$1,'Station centroid'!$B$2:$B$51,0))-INDEX('Zone centroid'!$D$2:$D$169,MATCH($A98,'Zone centroid'!$C$2:$C$169,0)))^2+(INDEX('Station centroid'!$F$2:$F$51,MATCH(C$1,'Station centroid'!$B$2:$B$51,0))-INDEX('Zone centroid'!$E$2:$E$169,MATCH($A98,'Zone centroid'!$C$2:$C$169,0)))^2)</f>
        <v>95816.73515558333</v>
      </c>
      <c r="D98">
        <f>SQRT((INDEX('Station centroid'!$E$2:$E$51,MATCH(D$1,'Station centroid'!$B$2:$B$51,0))-INDEX('Zone centroid'!$D$2:$D$169,MATCH($A98,'Zone centroid'!$C$2:$C$169,0)))^2+(INDEX('Station centroid'!$F$2:$F$51,MATCH(D$1,'Station centroid'!$B$2:$B$51,0))-INDEX('Zone centroid'!$E$2:$E$169,MATCH($A98,'Zone centroid'!$C$2:$C$169,0)))^2)</f>
        <v>144529.52753974704</v>
      </c>
      <c r="E98">
        <f>SQRT((INDEX('Station centroid'!$E$2:$E$51,MATCH(E$1,'Station centroid'!$B$2:$B$51,0))-INDEX('Zone centroid'!$D$2:$D$169,MATCH($A98,'Zone centroid'!$C$2:$C$169,0)))^2+(INDEX('Station centroid'!$F$2:$F$51,MATCH(E$1,'Station centroid'!$B$2:$B$51,0))-INDEX('Zone centroid'!$E$2:$E$169,MATCH($A98,'Zone centroid'!$C$2:$C$169,0)))^2)</f>
        <v>72293.712241379617</v>
      </c>
      <c r="F98">
        <f>SQRT((INDEX('Station centroid'!$E$2:$E$51,MATCH(F$1,'Station centroid'!$B$2:$B$51,0))-INDEX('Zone centroid'!$D$2:$D$169,MATCH($A98,'Zone centroid'!$C$2:$C$169,0)))^2+(INDEX('Station centroid'!$F$2:$F$51,MATCH(F$1,'Station centroid'!$B$2:$B$51,0))-INDEX('Zone centroid'!$E$2:$E$169,MATCH($A98,'Zone centroid'!$C$2:$C$169,0)))^2)</f>
        <v>66738.783791762384</v>
      </c>
      <c r="G98">
        <f>SQRT((INDEX('Station centroid'!$E$2:$E$51,MATCH(G$1,'Station centroid'!$B$2:$B$51,0))-INDEX('Zone centroid'!$D$2:$D$169,MATCH($A98,'Zone centroid'!$C$2:$C$169,0)))^2+(INDEX('Station centroid'!$F$2:$F$51,MATCH(G$1,'Station centroid'!$B$2:$B$51,0))-INDEX('Zone centroid'!$E$2:$E$169,MATCH($A98,'Zone centroid'!$C$2:$C$169,0)))^2)</f>
        <v>648604.62450170668</v>
      </c>
      <c r="H98">
        <f>SQRT((INDEX('Station centroid'!$E$2:$E$51,MATCH(H$1,'Station centroid'!$B$2:$B$51,0))-INDEX('Zone centroid'!$D$2:$D$169,MATCH($A98,'Zone centroid'!$C$2:$C$169,0)))^2+(INDEX('Station centroid'!$F$2:$F$51,MATCH(H$1,'Station centroid'!$B$2:$B$51,0))-INDEX('Zone centroid'!$E$2:$E$169,MATCH($A98,'Zone centroid'!$C$2:$C$169,0)))^2)</f>
        <v>44640.910983146408</v>
      </c>
      <c r="I98">
        <f>SQRT((INDEX('Station centroid'!$E$2:$E$51,MATCH(I$1,'Station centroid'!$B$2:$B$51,0))-INDEX('Zone centroid'!$D$2:$D$169,MATCH($A98,'Zone centroid'!$C$2:$C$169,0)))^2+(INDEX('Station centroid'!$F$2:$F$51,MATCH(I$1,'Station centroid'!$B$2:$B$51,0))-INDEX('Zone centroid'!$E$2:$E$169,MATCH($A98,'Zone centroid'!$C$2:$C$169,0)))^2)</f>
        <v>46634.55390602228</v>
      </c>
      <c r="J98">
        <f>SQRT((INDEX('Station centroid'!$E$2:$E$51,MATCH(J$1,'Station centroid'!$B$2:$B$51,0))-INDEX('Zone centroid'!$D$2:$D$169,MATCH($A98,'Zone centroid'!$C$2:$C$169,0)))^2+(INDEX('Station centroid'!$F$2:$F$51,MATCH(J$1,'Station centroid'!$B$2:$B$51,0))-INDEX('Zone centroid'!$E$2:$E$169,MATCH($A98,'Zone centroid'!$C$2:$C$169,0)))^2)</f>
        <v>648604.62450170668</v>
      </c>
      <c r="K98">
        <f>SQRT((INDEX('Station centroid'!$E$2:$E$51,MATCH(K$1,'Station centroid'!$B$2:$B$51,0))-INDEX('Zone centroid'!$D$2:$D$169,MATCH($A98,'Zone centroid'!$C$2:$C$169,0)))^2+(INDEX('Station centroid'!$F$2:$F$51,MATCH(K$1,'Station centroid'!$B$2:$B$51,0))-INDEX('Zone centroid'!$E$2:$E$169,MATCH($A98,'Zone centroid'!$C$2:$C$169,0)))^2)</f>
        <v>91009.943224153802</v>
      </c>
      <c r="L98">
        <f>SQRT((INDEX('Station centroid'!$E$2:$E$51,MATCH(L$1,'Station centroid'!$B$2:$B$51,0))-INDEX('Zone centroid'!$D$2:$D$169,MATCH($A98,'Zone centroid'!$C$2:$C$169,0)))^2+(INDEX('Station centroid'!$F$2:$F$51,MATCH(L$1,'Station centroid'!$B$2:$B$51,0))-INDEX('Zone centroid'!$E$2:$E$169,MATCH($A98,'Zone centroid'!$C$2:$C$169,0)))^2)</f>
        <v>51391.300826754697</v>
      </c>
      <c r="M98">
        <f>SQRT((INDEX('Station centroid'!$E$2:$E$51,MATCH(M$1,'Station centroid'!$B$2:$B$51,0))-INDEX('Zone centroid'!$D$2:$D$169,MATCH($A98,'Zone centroid'!$C$2:$C$169,0)))^2+(INDEX('Station centroid'!$F$2:$F$51,MATCH(M$1,'Station centroid'!$B$2:$B$51,0))-INDEX('Zone centroid'!$E$2:$E$169,MATCH($A98,'Zone centroid'!$C$2:$C$169,0)))^2)</f>
        <v>54026.671830030413</v>
      </c>
      <c r="N98">
        <f>SQRT((INDEX('Station centroid'!$E$2:$E$51,MATCH(N$1,'Station centroid'!$B$2:$B$51,0))-INDEX('Zone centroid'!$D$2:$D$169,MATCH($A98,'Zone centroid'!$C$2:$C$169,0)))^2+(INDEX('Station centroid'!$F$2:$F$51,MATCH(N$1,'Station centroid'!$B$2:$B$51,0))-INDEX('Zone centroid'!$E$2:$E$169,MATCH($A98,'Zone centroid'!$C$2:$C$169,0)))^2)</f>
        <v>70817.091900416257</v>
      </c>
      <c r="O98">
        <f>SQRT((INDEX('Station centroid'!$E$2:$E$51,MATCH(O$1,'Station centroid'!$B$2:$B$51,0))-INDEX('Zone centroid'!$D$2:$D$169,MATCH($A98,'Zone centroid'!$C$2:$C$169,0)))^2+(INDEX('Station centroid'!$F$2:$F$51,MATCH(O$1,'Station centroid'!$B$2:$B$51,0))-INDEX('Zone centroid'!$E$2:$E$169,MATCH($A98,'Zone centroid'!$C$2:$C$169,0)))^2)</f>
        <v>95070.299768292505</v>
      </c>
      <c r="P98">
        <f>SQRT((INDEX('Station centroid'!$E$2:$E$51,MATCH(P$1,'Station centroid'!$B$2:$B$51,0))-INDEX('Zone centroid'!$D$2:$D$169,MATCH($A98,'Zone centroid'!$C$2:$C$169,0)))^2+(INDEX('Station centroid'!$F$2:$F$51,MATCH(P$1,'Station centroid'!$B$2:$B$51,0))-INDEX('Zone centroid'!$E$2:$E$169,MATCH($A98,'Zone centroid'!$C$2:$C$169,0)))^2)</f>
        <v>97368.329077499322</v>
      </c>
      <c r="Q98">
        <f>SQRT((INDEX('Station centroid'!$E$2:$E$51,MATCH(Q$1,'Station centroid'!$B$2:$B$51,0))-INDEX('Zone centroid'!$D$2:$D$169,MATCH($A98,'Zone centroid'!$C$2:$C$169,0)))^2+(INDEX('Station centroid'!$F$2:$F$51,MATCH(Q$1,'Station centroid'!$B$2:$B$51,0))-INDEX('Zone centroid'!$E$2:$E$169,MATCH($A98,'Zone centroid'!$C$2:$C$169,0)))^2)</f>
        <v>81841.502732687557</v>
      </c>
      <c r="R98">
        <f>SQRT((INDEX('Station centroid'!$E$2:$E$51,MATCH(R$1,'Station centroid'!$B$2:$B$51,0))-INDEX('Zone centroid'!$D$2:$D$169,MATCH($A98,'Zone centroid'!$C$2:$C$169,0)))^2+(INDEX('Station centroid'!$F$2:$F$51,MATCH(R$1,'Station centroid'!$B$2:$B$51,0))-INDEX('Zone centroid'!$E$2:$E$169,MATCH($A98,'Zone centroid'!$C$2:$C$169,0)))^2)</f>
        <v>78779.474233051951</v>
      </c>
      <c r="S98">
        <f>SQRT((INDEX('Station centroid'!$E$2:$E$51,MATCH(S$1,'Station centroid'!$B$2:$B$51,0))-INDEX('Zone centroid'!$D$2:$D$169,MATCH($A98,'Zone centroid'!$C$2:$C$169,0)))^2+(INDEX('Station centroid'!$F$2:$F$51,MATCH(S$1,'Station centroid'!$B$2:$B$51,0))-INDEX('Zone centroid'!$E$2:$E$169,MATCH($A98,'Zone centroid'!$C$2:$C$169,0)))^2)</f>
        <v>75539.037248471781</v>
      </c>
      <c r="T98">
        <f>SQRT((INDEX('Station centroid'!$E$2:$E$51,MATCH(T$1,'Station centroid'!$B$2:$B$51,0))-INDEX('Zone centroid'!$D$2:$D$169,MATCH($A98,'Zone centroid'!$C$2:$C$169,0)))^2+(INDEX('Station centroid'!$F$2:$F$51,MATCH(T$1,'Station centroid'!$B$2:$B$51,0))-INDEX('Zone centroid'!$E$2:$E$169,MATCH($A98,'Zone centroid'!$C$2:$C$169,0)))^2)</f>
        <v>68181.771886007744</v>
      </c>
      <c r="U98">
        <f>SQRT((INDEX('Station centroid'!$E$2:$E$51,MATCH(U$1,'Station centroid'!$B$2:$B$51,0))-INDEX('Zone centroid'!$D$2:$D$169,MATCH($A98,'Zone centroid'!$C$2:$C$169,0)))^2+(INDEX('Station centroid'!$F$2:$F$51,MATCH(U$1,'Station centroid'!$B$2:$B$51,0))-INDEX('Zone centroid'!$E$2:$E$169,MATCH($A98,'Zone centroid'!$C$2:$C$169,0)))^2)</f>
        <v>66213.64167364905</v>
      </c>
      <c r="V98">
        <f>SQRT((INDEX('Station centroid'!$E$2:$E$51,MATCH(V$1,'Station centroid'!$B$2:$B$51,0))-INDEX('Zone centroid'!$D$2:$D$169,MATCH($A98,'Zone centroid'!$C$2:$C$169,0)))^2+(INDEX('Station centroid'!$F$2:$F$51,MATCH(V$1,'Station centroid'!$B$2:$B$51,0))-INDEX('Zone centroid'!$E$2:$E$169,MATCH($A98,'Zone centroid'!$C$2:$C$169,0)))^2)</f>
        <v>61985.361728889715</v>
      </c>
      <c r="W98">
        <f>SQRT((INDEX('Station centroid'!$E$2:$E$51,MATCH(W$1,'Station centroid'!$B$2:$B$51,0))-INDEX('Zone centroid'!$D$2:$D$169,MATCH($A98,'Zone centroid'!$C$2:$C$169,0)))^2+(INDEX('Station centroid'!$F$2:$F$51,MATCH(W$1,'Station centroid'!$B$2:$B$51,0))-INDEX('Zone centroid'!$E$2:$E$169,MATCH($A98,'Zone centroid'!$C$2:$C$169,0)))^2)</f>
        <v>78383.390375767791</v>
      </c>
      <c r="X98">
        <f>SQRT((INDEX('Station centroid'!$E$2:$E$51,MATCH(X$1,'Station centroid'!$B$2:$B$51,0))-INDEX('Zone centroid'!$D$2:$D$169,MATCH($A98,'Zone centroid'!$C$2:$C$169,0)))^2+(INDEX('Station centroid'!$F$2:$F$51,MATCH(X$1,'Station centroid'!$B$2:$B$51,0))-INDEX('Zone centroid'!$E$2:$E$169,MATCH($A98,'Zone centroid'!$C$2:$C$169,0)))^2)</f>
        <v>59147.682795376648</v>
      </c>
      <c r="Y98">
        <f>SQRT((INDEX('Station centroid'!$E$2:$E$51,MATCH(Y$1,'Station centroid'!$B$2:$B$51,0))-INDEX('Zone centroid'!$D$2:$D$169,MATCH($A98,'Zone centroid'!$C$2:$C$169,0)))^2+(INDEX('Station centroid'!$F$2:$F$51,MATCH(Y$1,'Station centroid'!$B$2:$B$51,0))-INDEX('Zone centroid'!$E$2:$E$169,MATCH($A98,'Zone centroid'!$C$2:$C$169,0)))^2)</f>
        <v>57087.606237518899</v>
      </c>
      <c r="Z98">
        <f>SQRT((INDEX('Station centroid'!$E$2:$E$51,MATCH(Z$1,'Station centroid'!$B$2:$B$51,0))-INDEX('Zone centroid'!$D$2:$D$169,MATCH($A98,'Zone centroid'!$C$2:$C$169,0)))^2+(INDEX('Station centroid'!$F$2:$F$51,MATCH(Z$1,'Station centroid'!$B$2:$B$51,0))-INDEX('Zone centroid'!$E$2:$E$169,MATCH($A98,'Zone centroid'!$C$2:$C$169,0)))^2)</f>
        <v>39567.092051983025</v>
      </c>
      <c r="AA98">
        <f>SQRT((INDEX('Station centroid'!$E$2:$E$51,MATCH(AA$1,'Station centroid'!$B$2:$B$51,0))-INDEX('Zone centroid'!$D$2:$D$169,MATCH($A98,'Zone centroid'!$C$2:$C$169,0)))^2+(INDEX('Station centroid'!$F$2:$F$51,MATCH(AA$1,'Station centroid'!$B$2:$B$51,0))-INDEX('Zone centroid'!$E$2:$E$169,MATCH($A98,'Zone centroid'!$C$2:$C$169,0)))^2)</f>
        <v>68023.334609053083</v>
      </c>
      <c r="AB98">
        <f>SQRT((INDEX('Station centroid'!$E$2:$E$51,MATCH(AB$1,'Station centroid'!$B$2:$B$51,0))-INDEX('Zone centroid'!$D$2:$D$169,MATCH($A98,'Zone centroid'!$C$2:$C$169,0)))^2+(INDEX('Station centroid'!$F$2:$F$51,MATCH(AB$1,'Station centroid'!$B$2:$B$51,0))-INDEX('Zone centroid'!$E$2:$E$169,MATCH($A98,'Zone centroid'!$C$2:$C$169,0)))^2)</f>
        <v>648604.62450170668</v>
      </c>
      <c r="AC98">
        <f>SQRT((INDEX('Station centroid'!$E$2:$E$51,MATCH(AC$1,'Station centroid'!$B$2:$B$51,0))-INDEX('Zone centroid'!$D$2:$D$169,MATCH($A98,'Zone centroid'!$C$2:$C$169,0)))^2+(INDEX('Station centroid'!$F$2:$F$51,MATCH(AC$1,'Station centroid'!$B$2:$B$51,0))-INDEX('Zone centroid'!$E$2:$E$169,MATCH($A98,'Zone centroid'!$C$2:$C$169,0)))^2)</f>
        <v>49989.747416693339</v>
      </c>
      <c r="AD98">
        <f>SQRT((INDEX('Station centroid'!$E$2:$E$51,MATCH(AD$1,'Station centroid'!$B$2:$B$51,0))-INDEX('Zone centroid'!$D$2:$D$169,MATCH($A98,'Zone centroid'!$C$2:$C$169,0)))^2+(INDEX('Station centroid'!$F$2:$F$51,MATCH(AD$1,'Station centroid'!$B$2:$B$51,0))-INDEX('Zone centroid'!$E$2:$E$169,MATCH($A98,'Zone centroid'!$C$2:$C$169,0)))^2)</f>
        <v>140986.72522447814</v>
      </c>
      <c r="AE98">
        <f>SQRT((INDEX('Station centroid'!$E$2:$E$51,MATCH(AE$1,'Station centroid'!$B$2:$B$51,0))-INDEX('Zone centroid'!$D$2:$D$169,MATCH($A98,'Zone centroid'!$C$2:$C$169,0)))^2+(INDEX('Station centroid'!$F$2:$F$51,MATCH(AE$1,'Station centroid'!$B$2:$B$51,0))-INDEX('Zone centroid'!$E$2:$E$169,MATCH($A98,'Zone centroid'!$C$2:$C$169,0)))^2)</f>
        <v>89758.428570332064</v>
      </c>
      <c r="AF98">
        <f>SQRT((INDEX('Station centroid'!$E$2:$E$51,MATCH(AF$1,'Station centroid'!$B$2:$B$51,0))-INDEX('Zone centroid'!$D$2:$D$169,MATCH($A98,'Zone centroid'!$C$2:$C$169,0)))^2+(INDEX('Station centroid'!$F$2:$F$51,MATCH(AF$1,'Station centroid'!$B$2:$B$51,0))-INDEX('Zone centroid'!$E$2:$E$169,MATCH($A98,'Zone centroid'!$C$2:$C$169,0)))^2)</f>
        <v>87169.849044901406</v>
      </c>
      <c r="AG98">
        <f>SQRT((INDEX('Station centroid'!$E$2:$E$51,MATCH(AG$1,'Station centroid'!$B$2:$B$51,0))-INDEX('Zone centroid'!$D$2:$D$169,MATCH($A98,'Zone centroid'!$C$2:$C$169,0)))^2+(INDEX('Station centroid'!$F$2:$F$51,MATCH(AG$1,'Station centroid'!$B$2:$B$51,0))-INDEX('Zone centroid'!$E$2:$E$169,MATCH($A98,'Zone centroid'!$C$2:$C$169,0)))^2)</f>
        <v>62154.549987782055</v>
      </c>
      <c r="AH98">
        <f>SQRT((INDEX('Station centroid'!$E$2:$E$51,MATCH(AH$1,'Station centroid'!$B$2:$B$51,0))-INDEX('Zone centroid'!$D$2:$D$169,MATCH($A98,'Zone centroid'!$C$2:$C$169,0)))^2+(INDEX('Station centroid'!$F$2:$F$51,MATCH(AH$1,'Station centroid'!$B$2:$B$51,0))-INDEX('Zone centroid'!$E$2:$E$169,MATCH($A98,'Zone centroid'!$C$2:$C$169,0)))^2)</f>
        <v>116552.68751756864</v>
      </c>
      <c r="AI98">
        <f>SQRT((INDEX('Station centroid'!$E$2:$E$51,MATCH(AI$1,'Station centroid'!$B$2:$B$51,0))-INDEX('Zone centroid'!$D$2:$D$169,MATCH($A98,'Zone centroid'!$C$2:$C$169,0)))^2+(INDEX('Station centroid'!$F$2:$F$51,MATCH(AI$1,'Station centroid'!$B$2:$B$51,0))-INDEX('Zone centroid'!$E$2:$E$169,MATCH($A98,'Zone centroid'!$C$2:$C$169,0)))^2)</f>
        <v>67454.075101082621</v>
      </c>
      <c r="AJ98">
        <f>SQRT((INDEX('Station centroid'!$E$2:$E$51,MATCH(AJ$1,'Station centroid'!$B$2:$B$51,0))-INDEX('Zone centroid'!$D$2:$D$169,MATCH($A98,'Zone centroid'!$C$2:$C$169,0)))^2+(INDEX('Station centroid'!$F$2:$F$51,MATCH(AJ$1,'Station centroid'!$B$2:$B$51,0))-INDEX('Zone centroid'!$E$2:$E$169,MATCH($A98,'Zone centroid'!$C$2:$C$169,0)))^2)</f>
        <v>64363.17820654987</v>
      </c>
      <c r="AK98">
        <f>SQRT((INDEX('Station centroid'!$E$2:$E$51,MATCH(AK$1,'Station centroid'!$B$2:$B$51,0))-INDEX('Zone centroid'!$D$2:$D$169,MATCH($A98,'Zone centroid'!$C$2:$C$169,0)))^2+(INDEX('Station centroid'!$F$2:$F$51,MATCH(AK$1,'Station centroid'!$B$2:$B$51,0))-INDEX('Zone centroid'!$E$2:$E$169,MATCH($A98,'Zone centroid'!$C$2:$C$169,0)))^2)</f>
        <v>67747.723733605962</v>
      </c>
      <c r="AL98">
        <f>SQRT((INDEX('Station centroid'!$E$2:$E$51,MATCH(AL$1,'Station centroid'!$B$2:$B$51,0))-INDEX('Zone centroid'!$D$2:$D$169,MATCH($A98,'Zone centroid'!$C$2:$C$169,0)))^2+(INDEX('Station centroid'!$F$2:$F$51,MATCH(AL$1,'Station centroid'!$B$2:$B$51,0))-INDEX('Zone centroid'!$E$2:$E$169,MATCH($A98,'Zone centroid'!$C$2:$C$169,0)))^2)</f>
        <v>32642.300949939159</v>
      </c>
      <c r="AM98">
        <f>SQRT((INDEX('Station centroid'!$E$2:$E$51,MATCH(AM$1,'Station centroid'!$B$2:$B$51,0))-INDEX('Zone centroid'!$D$2:$D$169,MATCH($A98,'Zone centroid'!$C$2:$C$169,0)))^2+(INDEX('Station centroid'!$F$2:$F$51,MATCH(AM$1,'Station centroid'!$B$2:$B$51,0))-INDEX('Zone centroid'!$E$2:$E$169,MATCH($A98,'Zone centroid'!$C$2:$C$169,0)))^2)</f>
        <v>85701.781363400529</v>
      </c>
      <c r="AN98">
        <f>SQRT((INDEX('Station centroid'!$E$2:$E$51,MATCH(AN$1,'Station centroid'!$B$2:$B$51,0))-INDEX('Zone centroid'!$D$2:$D$169,MATCH($A98,'Zone centroid'!$C$2:$C$169,0)))^2+(INDEX('Station centroid'!$F$2:$F$51,MATCH(AN$1,'Station centroid'!$B$2:$B$51,0))-INDEX('Zone centroid'!$E$2:$E$169,MATCH($A98,'Zone centroid'!$C$2:$C$169,0)))^2)</f>
        <v>51694.223476504572</v>
      </c>
      <c r="AO98">
        <f>SQRT((INDEX('Station centroid'!$E$2:$E$51,MATCH(AO$1,'Station centroid'!$B$2:$B$51,0))-INDEX('Zone centroid'!$D$2:$D$169,MATCH($A98,'Zone centroid'!$C$2:$C$169,0)))^2+(INDEX('Station centroid'!$F$2:$F$51,MATCH(AO$1,'Station centroid'!$B$2:$B$51,0))-INDEX('Zone centroid'!$E$2:$E$169,MATCH($A98,'Zone centroid'!$C$2:$C$169,0)))^2)</f>
        <v>50153.885315267478</v>
      </c>
      <c r="AP98">
        <f>SQRT((INDEX('Station centroid'!$E$2:$E$51,MATCH(AP$1,'Station centroid'!$B$2:$B$51,0))-INDEX('Zone centroid'!$D$2:$D$169,MATCH($A98,'Zone centroid'!$C$2:$C$169,0)))^2+(INDEX('Station centroid'!$F$2:$F$51,MATCH(AP$1,'Station centroid'!$B$2:$B$51,0))-INDEX('Zone centroid'!$E$2:$E$169,MATCH($A98,'Zone centroid'!$C$2:$C$169,0)))^2)</f>
        <v>53787.49086881167</v>
      </c>
      <c r="AQ98">
        <f>SQRT((INDEX('Station centroid'!$E$2:$E$51,MATCH(AQ$1,'Station centroid'!$B$2:$B$51,0))-INDEX('Zone centroid'!$D$2:$D$169,MATCH($A98,'Zone centroid'!$C$2:$C$169,0)))^2+(INDEX('Station centroid'!$F$2:$F$51,MATCH(AQ$1,'Station centroid'!$B$2:$B$51,0))-INDEX('Zone centroid'!$E$2:$E$169,MATCH($A98,'Zone centroid'!$C$2:$C$169,0)))^2)</f>
        <v>59637.122390539596</v>
      </c>
      <c r="AR98">
        <f>SQRT((INDEX('Station centroid'!$E$2:$E$51,MATCH(AR$1,'Station centroid'!$B$2:$B$51,0))-INDEX('Zone centroid'!$D$2:$D$169,MATCH($A98,'Zone centroid'!$C$2:$C$169,0)))^2+(INDEX('Station centroid'!$F$2:$F$51,MATCH(AR$1,'Station centroid'!$B$2:$B$51,0))-INDEX('Zone centroid'!$E$2:$E$169,MATCH($A98,'Zone centroid'!$C$2:$C$169,0)))^2)</f>
        <v>39283.889240781638</v>
      </c>
      <c r="AS98">
        <f>SQRT((INDEX('Station centroid'!$E$2:$E$51,MATCH(AS$1,'Station centroid'!$B$2:$B$51,0))-INDEX('Zone centroid'!$D$2:$D$169,MATCH($A98,'Zone centroid'!$C$2:$C$169,0)))^2+(INDEX('Station centroid'!$F$2:$F$51,MATCH(AS$1,'Station centroid'!$B$2:$B$51,0))-INDEX('Zone centroid'!$E$2:$E$169,MATCH($A98,'Zone centroid'!$C$2:$C$169,0)))^2)</f>
        <v>128339.90830438871</v>
      </c>
      <c r="AT98">
        <f>SQRT((INDEX('Station centroid'!$E$2:$E$51,MATCH(AT$1,'Station centroid'!$B$2:$B$51,0))-INDEX('Zone centroid'!$D$2:$D$169,MATCH($A98,'Zone centroid'!$C$2:$C$169,0)))^2+(INDEX('Station centroid'!$F$2:$F$51,MATCH(AT$1,'Station centroid'!$B$2:$B$51,0))-INDEX('Zone centroid'!$E$2:$E$169,MATCH($A98,'Zone centroid'!$C$2:$C$169,0)))^2)</f>
        <v>109921.27465300835</v>
      </c>
      <c r="AU98">
        <f>SQRT((INDEX('Station centroid'!$E$2:$E$51,MATCH(AU$1,'Station centroid'!$B$2:$B$51,0))-INDEX('Zone centroid'!$D$2:$D$169,MATCH($A98,'Zone centroid'!$C$2:$C$169,0)))^2+(INDEX('Station centroid'!$F$2:$F$51,MATCH(AU$1,'Station centroid'!$B$2:$B$51,0))-INDEX('Zone centroid'!$E$2:$E$169,MATCH($A98,'Zone centroid'!$C$2:$C$169,0)))^2)</f>
        <v>3281.5762545612201</v>
      </c>
      <c r="AV98">
        <f>SQRT((INDEX('Station centroid'!$E$2:$E$51,MATCH(AV$1,'Station centroid'!$B$2:$B$51,0))-INDEX('Zone centroid'!$D$2:$D$169,MATCH($A98,'Zone centroid'!$C$2:$C$169,0)))^2+(INDEX('Station centroid'!$F$2:$F$51,MATCH(AV$1,'Station centroid'!$B$2:$B$51,0))-INDEX('Zone centroid'!$E$2:$E$169,MATCH($A98,'Zone centroid'!$C$2:$C$169,0)))^2)</f>
        <v>12323.959433315242</v>
      </c>
      <c r="AW98">
        <f>SQRT((INDEX('Station centroid'!$E$2:$E$51,MATCH(AW$1,'Station centroid'!$B$2:$B$51,0))-INDEX('Zone centroid'!$D$2:$D$169,MATCH($A98,'Zone centroid'!$C$2:$C$169,0)))^2+(INDEX('Station centroid'!$F$2:$F$51,MATCH(AW$1,'Station centroid'!$B$2:$B$51,0))-INDEX('Zone centroid'!$E$2:$E$169,MATCH($A98,'Zone centroid'!$C$2:$C$169,0)))^2)</f>
        <v>20114.341864739177</v>
      </c>
      <c r="AX98">
        <f>SQRT((INDEX('Station centroid'!$E$2:$E$51,MATCH(AX$1,'Station centroid'!$B$2:$B$51,0))-INDEX('Zone centroid'!$D$2:$D$169,MATCH($A98,'Zone centroid'!$C$2:$C$169,0)))^2+(INDEX('Station centroid'!$F$2:$F$51,MATCH(AX$1,'Station centroid'!$B$2:$B$51,0))-INDEX('Zone centroid'!$E$2:$E$169,MATCH($A98,'Zone centroid'!$C$2:$C$169,0)))^2)</f>
        <v>36185.648582349633</v>
      </c>
      <c r="AY98">
        <f>SQRT((INDEX('Station centroid'!$E$2:$E$51,MATCH(AY$1,'Station centroid'!$B$2:$B$51,0))-INDEX('Zone centroid'!$D$2:$D$169,MATCH($A98,'Zone centroid'!$C$2:$C$169,0)))^2+(INDEX('Station centroid'!$F$2:$F$51,MATCH(AY$1,'Station centroid'!$B$2:$B$51,0))-INDEX('Zone centroid'!$E$2:$E$169,MATCH($A98,'Zone centroid'!$C$2:$C$169,0)))^2)</f>
        <v>648604.62450170668</v>
      </c>
    </row>
    <row r="99" spans="1:51" x14ac:dyDescent="0.3">
      <c r="A99">
        <v>5040</v>
      </c>
      <c r="B99">
        <f>SQRT((INDEX('Station centroid'!$E$2:$E$51,MATCH(B$1,'Station centroid'!$B$2:$B$51,0))-INDEX('Zone centroid'!$D$2:$D$169,MATCH($A99,'Zone centroid'!$C$2:$C$169,0)))^2+(INDEX('Station centroid'!$F$2:$F$51,MATCH(B$1,'Station centroid'!$B$2:$B$51,0))-INDEX('Zone centroid'!$E$2:$E$169,MATCH($A99,'Zone centroid'!$C$2:$C$169,0)))^2)</f>
        <v>60850.421567089368</v>
      </c>
      <c r="C99">
        <f>SQRT((INDEX('Station centroid'!$E$2:$E$51,MATCH(C$1,'Station centroid'!$B$2:$B$51,0))-INDEX('Zone centroid'!$D$2:$D$169,MATCH($A99,'Zone centroid'!$C$2:$C$169,0)))^2+(INDEX('Station centroid'!$F$2:$F$51,MATCH(C$1,'Station centroid'!$B$2:$B$51,0))-INDEX('Zone centroid'!$E$2:$E$169,MATCH($A99,'Zone centroid'!$C$2:$C$169,0)))^2)</f>
        <v>94338.931490001502</v>
      </c>
      <c r="D99">
        <f>SQRT((INDEX('Station centroid'!$E$2:$E$51,MATCH(D$1,'Station centroid'!$B$2:$B$51,0))-INDEX('Zone centroid'!$D$2:$D$169,MATCH($A99,'Zone centroid'!$C$2:$C$169,0)))^2+(INDEX('Station centroid'!$F$2:$F$51,MATCH(D$1,'Station centroid'!$B$2:$B$51,0))-INDEX('Zone centroid'!$E$2:$E$169,MATCH($A99,'Zone centroid'!$C$2:$C$169,0)))^2)</f>
        <v>145076.14571101099</v>
      </c>
      <c r="E99">
        <f>SQRT((INDEX('Station centroid'!$E$2:$E$51,MATCH(E$1,'Station centroid'!$B$2:$B$51,0))-INDEX('Zone centroid'!$D$2:$D$169,MATCH($A99,'Zone centroid'!$C$2:$C$169,0)))^2+(INDEX('Station centroid'!$F$2:$F$51,MATCH(E$1,'Station centroid'!$B$2:$B$51,0))-INDEX('Zone centroid'!$E$2:$E$169,MATCH($A99,'Zone centroid'!$C$2:$C$169,0)))^2)</f>
        <v>69679.024158202737</v>
      </c>
      <c r="F99">
        <f>SQRT((INDEX('Station centroid'!$E$2:$E$51,MATCH(F$1,'Station centroid'!$B$2:$B$51,0))-INDEX('Zone centroid'!$D$2:$D$169,MATCH($A99,'Zone centroid'!$C$2:$C$169,0)))^2+(INDEX('Station centroid'!$F$2:$F$51,MATCH(F$1,'Station centroid'!$B$2:$B$51,0))-INDEX('Zone centroid'!$E$2:$E$169,MATCH($A99,'Zone centroid'!$C$2:$C$169,0)))^2)</f>
        <v>64729.788275596919</v>
      </c>
      <c r="G99">
        <f>SQRT((INDEX('Station centroid'!$E$2:$E$51,MATCH(G$1,'Station centroid'!$B$2:$B$51,0))-INDEX('Zone centroid'!$D$2:$D$169,MATCH($A99,'Zone centroid'!$C$2:$C$169,0)))^2+(INDEX('Station centroid'!$F$2:$F$51,MATCH(G$1,'Station centroid'!$B$2:$B$51,0))-INDEX('Zone centroid'!$E$2:$E$169,MATCH($A99,'Zone centroid'!$C$2:$C$169,0)))^2)</f>
        <v>650917.44195788761</v>
      </c>
      <c r="H99">
        <f>SQRT((INDEX('Station centroid'!$E$2:$E$51,MATCH(H$1,'Station centroid'!$B$2:$B$51,0))-INDEX('Zone centroid'!$D$2:$D$169,MATCH($A99,'Zone centroid'!$C$2:$C$169,0)))^2+(INDEX('Station centroid'!$F$2:$F$51,MATCH(H$1,'Station centroid'!$B$2:$B$51,0))-INDEX('Zone centroid'!$E$2:$E$169,MATCH($A99,'Zone centroid'!$C$2:$C$169,0)))^2)</f>
        <v>45177.193529536584</v>
      </c>
      <c r="I99">
        <f>SQRT((INDEX('Station centroid'!$E$2:$E$51,MATCH(I$1,'Station centroid'!$B$2:$B$51,0))-INDEX('Zone centroid'!$D$2:$D$169,MATCH($A99,'Zone centroid'!$C$2:$C$169,0)))^2+(INDEX('Station centroid'!$F$2:$F$51,MATCH(I$1,'Station centroid'!$B$2:$B$51,0))-INDEX('Zone centroid'!$E$2:$E$169,MATCH($A99,'Zone centroid'!$C$2:$C$169,0)))^2)</f>
        <v>45272.105189771086</v>
      </c>
      <c r="J99">
        <f>SQRT((INDEX('Station centroid'!$E$2:$E$51,MATCH(J$1,'Station centroid'!$B$2:$B$51,0))-INDEX('Zone centroid'!$D$2:$D$169,MATCH($A99,'Zone centroid'!$C$2:$C$169,0)))^2+(INDEX('Station centroid'!$F$2:$F$51,MATCH(J$1,'Station centroid'!$B$2:$B$51,0))-INDEX('Zone centroid'!$E$2:$E$169,MATCH($A99,'Zone centroid'!$C$2:$C$169,0)))^2)</f>
        <v>650917.44195788761</v>
      </c>
      <c r="K99">
        <f>SQRT((INDEX('Station centroid'!$E$2:$E$51,MATCH(K$1,'Station centroid'!$B$2:$B$51,0))-INDEX('Zone centroid'!$D$2:$D$169,MATCH($A99,'Zone centroid'!$C$2:$C$169,0)))^2+(INDEX('Station centroid'!$F$2:$F$51,MATCH(K$1,'Station centroid'!$B$2:$B$51,0))-INDEX('Zone centroid'!$E$2:$E$169,MATCH($A99,'Zone centroid'!$C$2:$C$169,0)))^2)</f>
        <v>88371.319370957106</v>
      </c>
      <c r="L99">
        <f>SQRT((INDEX('Station centroid'!$E$2:$E$51,MATCH(L$1,'Station centroid'!$B$2:$B$51,0))-INDEX('Zone centroid'!$D$2:$D$169,MATCH($A99,'Zone centroid'!$C$2:$C$169,0)))^2+(INDEX('Station centroid'!$F$2:$F$51,MATCH(L$1,'Station centroid'!$B$2:$B$51,0))-INDEX('Zone centroid'!$E$2:$E$169,MATCH($A99,'Zone centroid'!$C$2:$C$169,0)))^2)</f>
        <v>49174.779825292542</v>
      </c>
      <c r="M99">
        <f>SQRT((INDEX('Station centroid'!$E$2:$E$51,MATCH(M$1,'Station centroid'!$B$2:$B$51,0))-INDEX('Zone centroid'!$D$2:$D$169,MATCH($A99,'Zone centroid'!$C$2:$C$169,0)))^2+(INDEX('Station centroid'!$F$2:$F$51,MATCH(M$1,'Station centroid'!$B$2:$B$51,0))-INDEX('Zone centroid'!$E$2:$E$169,MATCH($A99,'Zone centroid'!$C$2:$C$169,0)))^2)</f>
        <v>51597.383542480158</v>
      </c>
      <c r="N99">
        <f>SQRT((INDEX('Station centroid'!$E$2:$E$51,MATCH(N$1,'Station centroid'!$B$2:$B$51,0))-INDEX('Zone centroid'!$D$2:$D$169,MATCH($A99,'Zone centroid'!$C$2:$C$169,0)))^2+(INDEX('Station centroid'!$F$2:$F$51,MATCH(N$1,'Station centroid'!$B$2:$B$51,0))-INDEX('Zone centroid'!$E$2:$E$169,MATCH($A99,'Zone centroid'!$C$2:$C$169,0)))^2)</f>
        <v>68201.910032139145</v>
      </c>
      <c r="O99">
        <f>SQRT((INDEX('Station centroid'!$E$2:$E$51,MATCH(O$1,'Station centroid'!$B$2:$B$51,0))-INDEX('Zone centroid'!$D$2:$D$169,MATCH($A99,'Zone centroid'!$C$2:$C$169,0)))^2+(INDEX('Station centroid'!$F$2:$F$51,MATCH(O$1,'Station centroid'!$B$2:$B$51,0))-INDEX('Zone centroid'!$E$2:$E$169,MATCH($A99,'Zone centroid'!$C$2:$C$169,0)))^2)</f>
        <v>92532.937232279626</v>
      </c>
      <c r="P99">
        <f>SQRT((INDEX('Station centroid'!$E$2:$E$51,MATCH(P$1,'Station centroid'!$B$2:$B$51,0))-INDEX('Zone centroid'!$D$2:$D$169,MATCH($A99,'Zone centroid'!$C$2:$C$169,0)))^2+(INDEX('Station centroid'!$F$2:$F$51,MATCH(P$1,'Station centroid'!$B$2:$B$51,0))-INDEX('Zone centroid'!$E$2:$E$169,MATCH($A99,'Zone centroid'!$C$2:$C$169,0)))^2)</f>
        <v>94826.543120289905</v>
      </c>
      <c r="Q99">
        <f>SQRT((INDEX('Station centroid'!$E$2:$E$51,MATCH(Q$1,'Station centroid'!$B$2:$B$51,0))-INDEX('Zone centroid'!$D$2:$D$169,MATCH($A99,'Zone centroid'!$C$2:$C$169,0)))^2+(INDEX('Station centroid'!$F$2:$F$51,MATCH(Q$1,'Station centroid'!$B$2:$B$51,0))-INDEX('Zone centroid'!$E$2:$E$169,MATCH($A99,'Zone centroid'!$C$2:$C$169,0)))^2)</f>
        <v>79255.94169300182</v>
      </c>
      <c r="R99">
        <f>SQRT((INDEX('Station centroid'!$E$2:$E$51,MATCH(R$1,'Station centroid'!$B$2:$B$51,0))-INDEX('Zone centroid'!$D$2:$D$169,MATCH($A99,'Zone centroid'!$C$2:$C$169,0)))^2+(INDEX('Station centroid'!$F$2:$F$51,MATCH(R$1,'Station centroid'!$B$2:$B$51,0))-INDEX('Zone centroid'!$E$2:$E$169,MATCH($A99,'Zone centroid'!$C$2:$C$169,0)))^2)</f>
        <v>76141.857713980789</v>
      </c>
      <c r="S99">
        <f>SQRT((INDEX('Station centroid'!$E$2:$E$51,MATCH(S$1,'Station centroid'!$B$2:$B$51,0))-INDEX('Zone centroid'!$D$2:$D$169,MATCH($A99,'Zone centroid'!$C$2:$C$169,0)))^2+(INDEX('Station centroid'!$F$2:$F$51,MATCH(S$1,'Station centroid'!$B$2:$B$51,0))-INDEX('Zone centroid'!$E$2:$E$169,MATCH($A99,'Zone centroid'!$C$2:$C$169,0)))^2)</f>
        <v>72915.593996250274</v>
      </c>
      <c r="T99">
        <f>SQRT((INDEX('Station centroid'!$E$2:$E$51,MATCH(T$1,'Station centroid'!$B$2:$B$51,0))-INDEX('Zone centroid'!$D$2:$D$169,MATCH($A99,'Zone centroid'!$C$2:$C$169,0)))^2+(INDEX('Station centroid'!$F$2:$F$51,MATCH(T$1,'Station centroid'!$B$2:$B$51,0))-INDEX('Zone centroid'!$E$2:$E$169,MATCH($A99,'Zone centroid'!$C$2:$C$169,0)))^2)</f>
        <v>65512.648599454413</v>
      </c>
      <c r="U99">
        <f>SQRT((INDEX('Station centroid'!$E$2:$E$51,MATCH(U$1,'Station centroid'!$B$2:$B$51,0))-INDEX('Zone centroid'!$D$2:$D$169,MATCH($A99,'Zone centroid'!$C$2:$C$169,0)))^2+(INDEX('Station centroid'!$F$2:$F$51,MATCH(U$1,'Station centroid'!$B$2:$B$51,0))-INDEX('Zone centroid'!$E$2:$E$169,MATCH($A99,'Zone centroid'!$C$2:$C$169,0)))^2)</f>
        <v>63553.18419785428</v>
      </c>
      <c r="V99">
        <f>SQRT((INDEX('Station centroid'!$E$2:$E$51,MATCH(V$1,'Station centroid'!$B$2:$B$51,0))-INDEX('Zone centroid'!$D$2:$D$169,MATCH($A99,'Zone centroid'!$C$2:$C$169,0)))^2+(INDEX('Station centroid'!$F$2:$F$51,MATCH(V$1,'Station centroid'!$B$2:$B$51,0))-INDEX('Zone centroid'!$E$2:$E$169,MATCH($A99,'Zone centroid'!$C$2:$C$169,0)))^2)</f>
        <v>59445.110234243024</v>
      </c>
      <c r="W99">
        <f>SQRT((INDEX('Station centroid'!$E$2:$E$51,MATCH(W$1,'Station centroid'!$B$2:$B$51,0))-INDEX('Zone centroid'!$D$2:$D$169,MATCH($A99,'Zone centroid'!$C$2:$C$169,0)))^2+(INDEX('Station centroid'!$F$2:$F$51,MATCH(W$1,'Station centroid'!$B$2:$B$51,0))-INDEX('Zone centroid'!$E$2:$E$169,MATCH($A99,'Zone centroid'!$C$2:$C$169,0)))^2)</f>
        <v>75792.987559536195</v>
      </c>
      <c r="X99">
        <f>SQRT((INDEX('Station centroid'!$E$2:$E$51,MATCH(X$1,'Station centroid'!$B$2:$B$51,0))-INDEX('Zone centroid'!$D$2:$D$169,MATCH($A99,'Zone centroid'!$C$2:$C$169,0)))^2+(INDEX('Station centroid'!$F$2:$F$51,MATCH(X$1,'Station centroid'!$B$2:$B$51,0))-INDEX('Zone centroid'!$E$2:$E$169,MATCH($A99,'Zone centroid'!$C$2:$C$169,0)))^2)</f>
        <v>56628.662803941384</v>
      </c>
      <c r="Y99">
        <f>SQRT((INDEX('Station centroid'!$E$2:$E$51,MATCH(Y$1,'Station centroid'!$B$2:$B$51,0))-INDEX('Zone centroid'!$D$2:$D$169,MATCH($A99,'Zone centroid'!$C$2:$C$169,0)))^2+(INDEX('Station centroid'!$F$2:$F$51,MATCH(Y$1,'Station centroid'!$B$2:$B$51,0))-INDEX('Zone centroid'!$E$2:$E$169,MATCH($A99,'Zone centroid'!$C$2:$C$169,0)))^2)</f>
        <v>54590.185723534654</v>
      </c>
      <c r="Z99">
        <f>SQRT((INDEX('Station centroid'!$E$2:$E$51,MATCH(Z$1,'Station centroid'!$B$2:$B$51,0))-INDEX('Zone centroid'!$D$2:$D$169,MATCH($A99,'Zone centroid'!$C$2:$C$169,0)))^2+(INDEX('Station centroid'!$F$2:$F$51,MATCH(Z$1,'Station centroid'!$B$2:$B$51,0))-INDEX('Zone centroid'!$E$2:$E$169,MATCH($A99,'Zone centroid'!$C$2:$C$169,0)))^2)</f>
        <v>38537.105157887745</v>
      </c>
      <c r="AA99">
        <f>SQRT((INDEX('Station centroid'!$E$2:$E$51,MATCH(AA$1,'Station centroid'!$B$2:$B$51,0))-INDEX('Zone centroid'!$D$2:$D$169,MATCH($A99,'Zone centroid'!$C$2:$C$169,0)))^2+(INDEX('Station centroid'!$F$2:$F$51,MATCH(AA$1,'Station centroid'!$B$2:$B$51,0))-INDEX('Zone centroid'!$E$2:$E$169,MATCH($A99,'Zone centroid'!$C$2:$C$169,0)))^2)</f>
        <v>68689.643630864754</v>
      </c>
      <c r="AB99">
        <f>SQRT((INDEX('Station centroid'!$E$2:$E$51,MATCH(AB$1,'Station centroid'!$B$2:$B$51,0))-INDEX('Zone centroid'!$D$2:$D$169,MATCH($A99,'Zone centroid'!$C$2:$C$169,0)))^2+(INDEX('Station centroid'!$F$2:$F$51,MATCH(AB$1,'Station centroid'!$B$2:$B$51,0))-INDEX('Zone centroid'!$E$2:$E$169,MATCH($A99,'Zone centroid'!$C$2:$C$169,0)))^2)</f>
        <v>650917.44195788761</v>
      </c>
      <c r="AC99">
        <f>SQRT((INDEX('Station centroid'!$E$2:$E$51,MATCH(AC$1,'Station centroid'!$B$2:$B$51,0))-INDEX('Zone centroid'!$D$2:$D$169,MATCH($A99,'Zone centroid'!$C$2:$C$169,0)))^2+(INDEX('Station centroid'!$F$2:$F$51,MATCH(AC$1,'Station centroid'!$B$2:$B$51,0))-INDEX('Zone centroid'!$E$2:$E$169,MATCH($A99,'Zone centroid'!$C$2:$C$169,0)))^2)</f>
        <v>52330.972992911178</v>
      </c>
      <c r="AD99">
        <f>SQRT((INDEX('Station centroid'!$E$2:$E$51,MATCH(AD$1,'Station centroid'!$B$2:$B$51,0))-INDEX('Zone centroid'!$D$2:$D$169,MATCH($A99,'Zone centroid'!$C$2:$C$169,0)))^2+(INDEX('Station centroid'!$F$2:$F$51,MATCH(AD$1,'Station centroid'!$B$2:$B$51,0))-INDEX('Zone centroid'!$E$2:$E$169,MATCH($A99,'Zone centroid'!$C$2:$C$169,0)))^2)</f>
        <v>141445.92713126278</v>
      </c>
      <c r="AE99">
        <f>SQRT((INDEX('Station centroid'!$E$2:$E$51,MATCH(AE$1,'Station centroid'!$B$2:$B$51,0))-INDEX('Zone centroid'!$D$2:$D$169,MATCH($A99,'Zone centroid'!$C$2:$C$169,0)))^2+(INDEX('Station centroid'!$F$2:$F$51,MATCH(AE$1,'Station centroid'!$B$2:$B$51,0))-INDEX('Zone centroid'!$E$2:$E$169,MATCH($A99,'Zone centroid'!$C$2:$C$169,0)))^2)</f>
        <v>87204.646801735318</v>
      </c>
      <c r="AF99">
        <f>SQRT((INDEX('Station centroid'!$E$2:$E$51,MATCH(AF$1,'Station centroid'!$B$2:$B$51,0))-INDEX('Zone centroid'!$D$2:$D$169,MATCH($A99,'Zone centroid'!$C$2:$C$169,0)))^2+(INDEX('Station centroid'!$F$2:$F$51,MATCH(AF$1,'Station centroid'!$B$2:$B$51,0))-INDEX('Zone centroid'!$E$2:$E$169,MATCH($A99,'Zone centroid'!$C$2:$C$169,0)))^2)</f>
        <v>84604.46587864554</v>
      </c>
      <c r="AG99">
        <f>SQRT((INDEX('Station centroid'!$E$2:$E$51,MATCH(AG$1,'Station centroid'!$B$2:$B$51,0))-INDEX('Zone centroid'!$D$2:$D$169,MATCH($A99,'Zone centroid'!$C$2:$C$169,0)))^2+(INDEX('Station centroid'!$F$2:$F$51,MATCH(AG$1,'Station centroid'!$B$2:$B$51,0))-INDEX('Zone centroid'!$E$2:$E$169,MATCH($A99,'Zone centroid'!$C$2:$C$169,0)))^2)</f>
        <v>59595.06217702687</v>
      </c>
      <c r="AH99">
        <f>SQRT((INDEX('Station centroid'!$E$2:$E$51,MATCH(AH$1,'Station centroid'!$B$2:$B$51,0))-INDEX('Zone centroid'!$D$2:$D$169,MATCH($A99,'Zone centroid'!$C$2:$C$169,0)))^2+(INDEX('Station centroid'!$F$2:$F$51,MATCH(AH$1,'Station centroid'!$B$2:$B$51,0))-INDEX('Zone centroid'!$E$2:$E$169,MATCH($A99,'Zone centroid'!$C$2:$C$169,0)))^2)</f>
        <v>116377.92129423864</v>
      </c>
      <c r="AI99">
        <f>SQRT((INDEX('Station centroid'!$E$2:$E$51,MATCH(AI$1,'Station centroid'!$B$2:$B$51,0))-INDEX('Zone centroid'!$D$2:$D$169,MATCH($A99,'Zone centroid'!$C$2:$C$169,0)))^2+(INDEX('Station centroid'!$F$2:$F$51,MATCH(AI$1,'Station centroid'!$B$2:$B$51,0))-INDEX('Zone centroid'!$E$2:$E$169,MATCH($A99,'Zone centroid'!$C$2:$C$169,0)))^2)</f>
        <v>64780.873189873673</v>
      </c>
      <c r="AJ99">
        <f>SQRT((INDEX('Station centroid'!$E$2:$E$51,MATCH(AJ$1,'Station centroid'!$B$2:$B$51,0))-INDEX('Zone centroid'!$D$2:$D$169,MATCH($A99,'Zone centroid'!$C$2:$C$169,0)))^2+(INDEX('Station centroid'!$F$2:$F$51,MATCH(AJ$1,'Station centroid'!$B$2:$B$51,0))-INDEX('Zone centroid'!$E$2:$E$169,MATCH($A99,'Zone centroid'!$C$2:$C$169,0)))^2)</f>
        <v>61738.219518772137</v>
      </c>
      <c r="AK99">
        <f>SQRT((INDEX('Station centroid'!$E$2:$E$51,MATCH(AK$1,'Station centroid'!$B$2:$B$51,0))-INDEX('Zone centroid'!$D$2:$D$169,MATCH($A99,'Zone centroid'!$C$2:$C$169,0)))^2+(INDEX('Station centroid'!$F$2:$F$51,MATCH(AK$1,'Station centroid'!$B$2:$B$51,0))-INDEX('Zone centroid'!$E$2:$E$169,MATCH($A99,'Zone centroid'!$C$2:$C$169,0)))^2)</f>
        <v>65096.859086172473</v>
      </c>
      <c r="AL99">
        <f>SQRT((INDEX('Station centroid'!$E$2:$E$51,MATCH(AL$1,'Station centroid'!$B$2:$B$51,0))-INDEX('Zone centroid'!$D$2:$D$169,MATCH($A99,'Zone centroid'!$C$2:$C$169,0)))^2+(INDEX('Station centroid'!$F$2:$F$51,MATCH(AL$1,'Station centroid'!$B$2:$B$51,0))-INDEX('Zone centroid'!$E$2:$E$169,MATCH($A99,'Zone centroid'!$C$2:$C$169,0)))^2)</f>
        <v>34366.323616389323</v>
      </c>
      <c r="AM99">
        <f>SQRT((INDEX('Station centroid'!$E$2:$E$51,MATCH(AM$1,'Station centroid'!$B$2:$B$51,0))-INDEX('Zone centroid'!$D$2:$D$169,MATCH($A99,'Zone centroid'!$C$2:$C$169,0)))^2+(INDEX('Station centroid'!$F$2:$F$51,MATCH(AM$1,'Station centroid'!$B$2:$B$51,0))-INDEX('Zone centroid'!$E$2:$E$169,MATCH($A99,'Zone centroid'!$C$2:$C$169,0)))^2)</f>
        <v>83084.954375386806</v>
      </c>
      <c r="AN99">
        <f>SQRT((INDEX('Station centroid'!$E$2:$E$51,MATCH(AN$1,'Station centroid'!$B$2:$B$51,0))-INDEX('Zone centroid'!$D$2:$D$169,MATCH($A99,'Zone centroid'!$C$2:$C$169,0)))^2+(INDEX('Station centroid'!$F$2:$F$51,MATCH(AN$1,'Station centroid'!$B$2:$B$51,0))-INDEX('Zone centroid'!$E$2:$E$169,MATCH($A99,'Zone centroid'!$C$2:$C$169,0)))^2)</f>
        <v>49667.670968536433</v>
      </c>
      <c r="AO99">
        <f>SQRT((INDEX('Station centroid'!$E$2:$E$51,MATCH(AO$1,'Station centroid'!$B$2:$B$51,0))-INDEX('Zone centroid'!$D$2:$D$169,MATCH($A99,'Zone centroid'!$C$2:$C$169,0)))^2+(INDEX('Station centroid'!$F$2:$F$51,MATCH(AO$1,'Station centroid'!$B$2:$B$51,0))-INDEX('Zone centroid'!$E$2:$E$169,MATCH($A99,'Zone centroid'!$C$2:$C$169,0)))^2)</f>
        <v>48283.082683451379</v>
      </c>
      <c r="AP99">
        <f>SQRT((INDEX('Station centroid'!$E$2:$E$51,MATCH(AP$1,'Station centroid'!$B$2:$B$51,0))-INDEX('Zone centroid'!$D$2:$D$169,MATCH($A99,'Zone centroid'!$C$2:$C$169,0)))^2+(INDEX('Station centroid'!$F$2:$F$51,MATCH(AP$1,'Station centroid'!$B$2:$B$51,0))-INDEX('Zone centroid'!$E$2:$E$169,MATCH($A99,'Zone centroid'!$C$2:$C$169,0)))^2)</f>
        <v>51448.766510602552</v>
      </c>
      <c r="AQ99">
        <f>SQRT((INDEX('Station centroid'!$E$2:$E$51,MATCH(AQ$1,'Station centroid'!$B$2:$B$51,0))-INDEX('Zone centroid'!$D$2:$D$169,MATCH($A99,'Zone centroid'!$C$2:$C$169,0)))^2+(INDEX('Station centroid'!$F$2:$F$51,MATCH(AQ$1,'Station centroid'!$B$2:$B$51,0))-INDEX('Zone centroid'!$E$2:$E$169,MATCH($A99,'Zone centroid'!$C$2:$C$169,0)))^2)</f>
        <v>60228.172999221875</v>
      </c>
      <c r="AR99">
        <f>SQRT((INDEX('Station centroid'!$E$2:$E$51,MATCH(AR$1,'Station centroid'!$B$2:$B$51,0))-INDEX('Zone centroid'!$D$2:$D$169,MATCH($A99,'Zone centroid'!$C$2:$C$169,0)))^2+(INDEX('Station centroid'!$F$2:$F$51,MATCH(AR$1,'Station centroid'!$B$2:$B$51,0))-INDEX('Zone centroid'!$E$2:$E$169,MATCH($A99,'Zone centroid'!$C$2:$C$169,0)))^2)</f>
        <v>39231.737581733483</v>
      </c>
      <c r="AS99">
        <f>SQRT((INDEX('Station centroid'!$E$2:$E$51,MATCH(AS$1,'Station centroid'!$B$2:$B$51,0))-INDEX('Zone centroid'!$D$2:$D$169,MATCH($A99,'Zone centroid'!$C$2:$C$169,0)))^2+(INDEX('Station centroid'!$F$2:$F$51,MATCH(AS$1,'Station centroid'!$B$2:$B$51,0))-INDEX('Zone centroid'!$E$2:$E$169,MATCH($A99,'Zone centroid'!$C$2:$C$169,0)))^2)</f>
        <v>128371.78587399531</v>
      </c>
      <c r="AT99">
        <f>SQRT((INDEX('Station centroid'!$E$2:$E$51,MATCH(AT$1,'Station centroid'!$B$2:$B$51,0))-INDEX('Zone centroid'!$D$2:$D$169,MATCH($A99,'Zone centroid'!$C$2:$C$169,0)))^2+(INDEX('Station centroid'!$F$2:$F$51,MATCH(AT$1,'Station centroid'!$B$2:$B$51,0))-INDEX('Zone centroid'!$E$2:$E$169,MATCH($A99,'Zone centroid'!$C$2:$C$169,0)))^2)</f>
        <v>109456.48891610811</v>
      </c>
      <c r="AU99">
        <f>SQRT((INDEX('Station centroid'!$E$2:$E$51,MATCH(AU$1,'Station centroid'!$B$2:$B$51,0))-INDEX('Zone centroid'!$D$2:$D$169,MATCH($A99,'Zone centroid'!$C$2:$C$169,0)))^2+(INDEX('Station centroid'!$F$2:$F$51,MATCH(AU$1,'Station centroid'!$B$2:$B$51,0))-INDEX('Zone centroid'!$E$2:$E$169,MATCH($A99,'Zone centroid'!$C$2:$C$169,0)))^2)</f>
        <v>4185.4254998148008</v>
      </c>
      <c r="AV99">
        <f>SQRT((INDEX('Station centroid'!$E$2:$E$51,MATCH(AV$1,'Station centroid'!$B$2:$B$51,0))-INDEX('Zone centroid'!$D$2:$D$169,MATCH($A99,'Zone centroid'!$C$2:$C$169,0)))^2+(INDEX('Station centroid'!$F$2:$F$51,MATCH(AV$1,'Station centroid'!$B$2:$B$51,0))-INDEX('Zone centroid'!$E$2:$E$169,MATCH($A99,'Zone centroid'!$C$2:$C$169,0)))^2)</f>
        <v>12812.348602578668</v>
      </c>
      <c r="AW99">
        <f>SQRT((INDEX('Station centroid'!$E$2:$E$51,MATCH(AW$1,'Station centroid'!$B$2:$B$51,0))-INDEX('Zone centroid'!$D$2:$D$169,MATCH($A99,'Zone centroid'!$C$2:$C$169,0)))^2+(INDEX('Station centroid'!$F$2:$F$51,MATCH(AW$1,'Station centroid'!$B$2:$B$51,0))-INDEX('Zone centroid'!$E$2:$E$169,MATCH($A99,'Zone centroid'!$C$2:$C$169,0)))^2)</f>
        <v>20535.016982013898</v>
      </c>
      <c r="AX99">
        <f>SQRT((INDEX('Station centroid'!$E$2:$E$51,MATCH(AX$1,'Station centroid'!$B$2:$B$51,0))-INDEX('Zone centroid'!$D$2:$D$169,MATCH($A99,'Zone centroid'!$C$2:$C$169,0)))^2+(INDEX('Station centroid'!$F$2:$F$51,MATCH(AX$1,'Station centroid'!$B$2:$B$51,0))-INDEX('Zone centroid'!$E$2:$E$169,MATCH($A99,'Zone centroid'!$C$2:$C$169,0)))^2)</f>
        <v>36621.235443732672</v>
      </c>
      <c r="AY99">
        <f>SQRT((INDEX('Station centroid'!$E$2:$E$51,MATCH(AY$1,'Station centroid'!$B$2:$B$51,0))-INDEX('Zone centroid'!$D$2:$D$169,MATCH($A99,'Zone centroid'!$C$2:$C$169,0)))^2+(INDEX('Station centroid'!$F$2:$F$51,MATCH(AY$1,'Station centroid'!$B$2:$B$51,0))-INDEX('Zone centroid'!$E$2:$E$169,MATCH($A99,'Zone centroid'!$C$2:$C$169,0)))^2)</f>
        <v>650917.44195788761</v>
      </c>
    </row>
    <row r="100" spans="1:51" x14ac:dyDescent="0.3">
      <c r="A100">
        <v>5041</v>
      </c>
      <c r="B100">
        <f>SQRT((INDEX('Station centroid'!$E$2:$E$51,MATCH(B$1,'Station centroid'!$B$2:$B$51,0))-INDEX('Zone centroid'!$D$2:$D$169,MATCH($A100,'Zone centroid'!$C$2:$C$169,0)))^2+(INDEX('Station centroid'!$F$2:$F$51,MATCH(B$1,'Station centroid'!$B$2:$B$51,0))-INDEX('Zone centroid'!$E$2:$E$169,MATCH($A100,'Zone centroid'!$C$2:$C$169,0)))^2)</f>
        <v>60006.563892565078</v>
      </c>
      <c r="C100">
        <f>SQRT((INDEX('Station centroid'!$E$2:$E$51,MATCH(C$1,'Station centroid'!$B$2:$B$51,0))-INDEX('Zone centroid'!$D$2:$D$169,MATCH($A100,'Zone centroid'!$C$2:$C$169,0)))^2+(INDEX('Station centroid'!$F$2:$F$51,MATCH(C$1,'Station centroid'!$B$2:$B$51,0))-INDEX('Zone centroid'!$E$2:$E$169,MATCH($A100,'Zone centroid'!$C$2:$C$169,0)))^2)</f>
        <v>93410.169386610141</v>
      </c>
      <c r="D100">
        <f>SQRT((INDEX('Station centroid'!$E$2:$E$51,MATCH(D$1,'Station centroid'!$B$2:$B$51,0))-INDEX('Zone centroid'!$D$2:$D$169,MATCH($A100,'Zone centroid'!$C$2:$C$169,0)))^2+(INDEX('Station centroid'!$F$2:$F$51,MATCH(D$1,'Station centroid'!$B$2:$B$51,0))-INDEX('Zone centroid'!$E$2:$E$169,MATCH($A100,'Zone centroid'!$C$2:$C$169,0)))^2)</f>
        <v>144597.87797427212</v>
      </c>
      <c r="E100">
        <f>SQRT((INDEX('Station centroid'!$E$2:$E$51,MATCH(E$1,'Station centroid'!$B$2:$B$51,0))-INDEX('Zone centroid'!$D$2:$D$169,MATCH($A100,'Zone centroid'!$C$2:$C$169,0)))^2+(INDEX('Station centroid'!$F$2:$F$51,MATCH(E$1,'Station centroid'!$B$2:$B$51,0))-INDEX('Zone centroid'!$E$2:$E$169,MATCH($A100,'Zone centroid'!$C$2:$C$169,0)))^2)</f>
        <v>68847.48757739384</v>
      </c>
      <c r="F100">
        <f>SQRT((INDEX('Station centroid'!$E$2:$E$51,MATCH(F$1,'Station centroid'!$B$2:$B$51,0))-INDEX('Zone centroid'!$D$2:$D$169,MATCH($A100,'Zone centroid'!$C$2:$C$169,0)))^2+(INDEX('Station centroid'!$F$2:$F$51,MATCH(F$1,'Station centroid'!$B$2:$B$51,0))-INDEX('Zone centroid'!$E$2:$E$169,MATCH($A100,'Zone centroid'!$C$2:$C$169,0)))^2)</f>
        <v>63768.728346138472</v>
      </c>
      <c r="G100">
        <f>SQRT((INDEX('Station centroid'!$E$2:$E$51,MATCH(G$1,'Station centroid'!$B$2:$B$51,0))-INDEX('Zone centroid'!$D$2:$D$169,MATCH($A100,'Zone centroid'!$C$2:$C$169,0)))^2+(INDEX('Station centroid'!$F$2:$F$51,MATCH(G$1,'Station centroid'!$B$2:$B$51,0))-INDEX('Zone centroid'!$E$2:$E$169,MATCH($A100,'Zone centroid'!$C$2:$C$169,0)))^2)</f>
        <v>651208.33099784586</v>
      </c>
      <c r="H100">
        <f>SQRT((INDEX('Station centroid'!$E$2:$E$51,MATCH(H$1,'Station centroid'!$B$2:$B$51,0))-INDEX('Zone centroid'!$D$2:$D$169,MATCH($A100,'Zone centroid'!$C$2:$C$169,0)))^2+(INDEX('Station centroid'!$F$2:$F$51,MATCH(H$1,'Station centroid'!$B$2:$B$51,0))-INDEX('Zone centroid'!$E$2:$E$169,MATCH($A100,'Zone centroid'!$C$2:$C$169,0)))^2)</f>
        <v>44717.893389170313</v>
      </c>
      <c r="I100">
        <f>SQRT((INDEX('Station centroid'!$E$2:$E$51,MATCH(I$1,'Station centroid'!$B$2:$B$51,0))-INDEX('Zone centroid'!$D$2:$D$169,MATCH($A100,'Zone centroid'!$C$2:$C$169,0)))^2+(INDEX('Station centroid'!$F$2:$F$51,MATCH(I$1,'Station centroid'!$B$2:$B$51,0))-INDEX('Zone centroid'!$E$2:$E$169,MATCH($A100,'Zone centroid'!$C$2:$C$169,0)))^2)</f>
        <v>44361.80662116567</v>
      </c>
      <c r="J100">
        <f>SQRT((INDEX('Station centroid'!$E$2:$E$51,MATCH(J$1,'Station centroid'!$B$2:$B$51,0))-INDEX('Zone centroid'!$D$2:$D$169,MATCH($A100,'Zone centroid'!$C$2:$C$169,0)))^2+(INDEX('Station centroid'!$F$2:$F$51,MATCH(J$1,'Station centroid'!$B$2:$B$51,0))-INDEX('Zone centroid'!$E$2:$E$169,MATCH($A100,'Zone centroid'!$C$2:$C$169,0)))^2)</f>
        <v>651208.33099784586</v>
      </c>
      <c r="K100">
        <f>SQRT((INDEX('Station centroid'!$E$2:$E$51,MATCH(K$1,'Station centroid'!$B$2:$B$51,0))-INDEX('Zone centroid'!$D$2:$D$169,MATCH($A100,'Zone centroid'!$C$2:$C$169,0)))^2+(INDEX('Station centroid'!$F$2:$F$51,MATCH(K$1,'Station centroid'!$B$2:$B$51,0))-INDEX('Zone centroid'!$E$2:$E$169,MATCH($A100,'Zone centroid'!$C$2:$C$169,0)))^2)</f>
        <v>87564.208038351484</v>
      </c>
      <c r="L100">
        <f>SQRT((INDEX('Station centroid'!$E$2:$E$51,MATCH(L$1,'Station centroid'!$B$2:$B$51,0))-INDEX('Zone centroid'!$D$2:$D$169,MATCH($A100,'Zone centroid'!$C$2:$C$169,0)))^2+(INDEX('Station centroid'!$F$2:$F$51,MATCH(L$1,'Station centroid'!$B$2:$B$51,0))-INDEX('Zone centroid'!$E$2:$E$169,MATCH($A100,'Zone centroid'!$C$2:$C$169,0)))^2)</f>
        <v>48221.895817833611</v>
      </c>
      <c r="M100">
        <f>SQRT((INDEX('Station centroid'!$E$2:$E$51,MATCH(M$1,'Station centroid'!$B$2:$B$51,0))-INDEX('Zone centroid'!$D$2:$D$169,MATCH($A100,'Zone centroid'!$C$2:$C$169,0)))^2+(INDEX('Station centroid'!$F$2:$F$51,MATCH(M$1,'Station centroid'!$B$2:$B$51,0))-INDEX('Zone centroid'!$E$2:$E$169,MATCH($A100,'Zone centroid'!$C$2:$C$169,0)))^2)</f>
        <v>50678.84491254513</v>
      </c>
      <c r="N100">
        <f>SQRT((INDEX('Station centroid'!$E$2:$E$51,MATCH(N$1,'Station centroid'!$B$2:$B$51,0))-INDEX('Zone centroid'!$D$2:$D$169,MATCH($A100,'Zone centroid'!$C$2:$C$169,0)))^2+(INDEX('Station centroid'!$F$2:$F$51,MATCH(N$1,'Station centroid'!$B$2:$B$51,0))-INDEX('Zone centroid'!$E$2:$E$169,MATCH($A100,'Zone centroid'!$C$2:$C$169,0)))^2)</f>
        <v>67370.801143165882</v>
      </c>
      <c r="O100">
        <f>SQRT((INDEX('Station centroid'!$E$2:$E$51,MATCH(O$1,'Station centroid'!$B$2:$B$51,0))-INDEX('Zone centroid'!$D$2:$D$169,MATCH($A100,'Zone centroid'!$C$2:$C$169,0)))^2+(INDEX('Station centroid'!$F$2:$F$51,MATCH(O$1,'Station centroid'!$B$2:$B$51,0))-INDEX('Zone centroid'!$E$2:$E$169,MATCH($A100,'Zone centroid'!$C$2:$C$169,0)))^2)</f>
        <v>91653.021304662951</v>
      </c>
      <c r="P100">
        <f>SQRT((INDEX('Station centroid'!$E$2:$E$51,MATCH(P$1,'Station centroid'!$B$2:$B$51,0))-INDEX('Zone centroid'!$D$2:$D$169,MATCH($A100,'Zone centroid'!$C$2:$C$169,0)))^2+(INDEX('Station centroid'!$F$2:$F$51,MATCH(P$1,'Station centroid'!$B$2:$B$51,0))-INDEX('Zone centroid'!$E$2:$E$169,MATCH($A100,'Zone centroid'!$C$2:$C$169,0)))^2)</f>
        <v>93948.733804262636</v>
      </c>
      <c r="Q100">
        <f>SQRT((INDEX('Station centroid'!$E$2:$E$51,MATCH(Q$1,'Station centroid'!$B$2:$B$51,0))-INDEX('Zone centroid'!$D$2:$D$169,MATCH($A100,'Zone centroid'!$C$2:$C$169,0)))^2+(INDEX('Station centroid'!$F$2:$F$51,MATCH(Q$1,'Station centroid'!$B$2:$B$51,0))-INDEX('Zone centroid'!$E$2:$E$169,MATCH($A100,'Zone centroid'!$C$2:$C$169,0)))^2)</f>
        <v>78402.461674519538</v>
      </c>
      <c r="R100">
        <f>SQRT((INDEX('Station centroid'!$E$2:$E$51,MATCH(R$1,'Station centroid'!$B$2:$B$51,0))-INDEX('Zone centroid'!$D$2:$D$169,MATCH($A100,'Zone centroid'!$C$2:$C$169,0)))^2+(INDEX('Station centroid'!$F$2:$F$51,MATCH(R$1,'Station centroid'!$B$2:$B$51,0))-INDEX('Zone centroid'!$E$2:$E$169,MATCH($A100,'Zone centroid'!$C$2:$C$169,0)))^2)</f>
        <v>75333.578470135719</v>
      </c>
      <c r="S100">
        <f>SQRT((INDEX('Station centroid'!$E$2:$E$51,MATCH(S$1,'Station centroid'!$B$2:$B$51,0))-INDEX('Zone centroid'!$D$2:$D$169,MATCH($A100,'Zone centroid'!$C$2:$C$169,0)))^2+(INDEX('Station centroid'!$F$2:$F$51,MATCH(S$1,'Station centroid'!$B$2:$B$51,0))-INDEX('Zone centroid'!$E$2:$E$169,MATCH($A100,'Zone centroid'!$C$2:$C$169,0)))^2)</f>
        <v>72092.120071100755</v>
      </c>
      <c r="T100">
        <f>SQRT((INDEX('Station centroid'!$E$2:$E$51,MATCH(T$1,'Station centroid'!$B$2:$B$51,0))-INDEX('Zone centroid'!$D$2:$D$169,MATCH($A100,'Zone centroid'!$C$2:$C$169,0)))^2+(INDEX('Station centroid'!$F$2:$F$51,MATCH(T$1,'Station centroid'!$B$2:$B$51,0))-INDEX('Zone centroid'!$E$2:$E$169,MATCH($A100,'Zone centroid'!$C$2:$C$169,0)))^2)</f>
        <v>64762.515461921306</v>
      </c>
      <c r="U100">
        <f>SQRT((INDEX('Station centroid'!$E$2:$E$51,MATCH(U$1,'Station centroid'!$B$2:$B$51,0))-INDEX('Zone centroid'!$D$2:$D$169,MATCH($A100,'Zone centroid'!$C$2:$C$169,0)))^2+(INDEX('Station centroid'!$F$2:$F$51,MATCH(U$1,'Station centroid'!$B$2:$B$51,0))-INDEX('Zone centroid'!$E$2:$E$169,MATCH($A100,'Zone centroid'!$C$2:$C$169,0)))^2)</f>
        <v>62919.56001885578</v>
      </c>
      <c r="V100">
        <f>SQRT((INDEX('Station centroid'!$E$2:$E$51,MATCH(V$1,'Station centroid'!$B$2:$B$51,0))-INDEX('Zone centroid'!$D$2:$D$169,MATCH($A100,'Zone centroid'!$C$2:$C$169,0)))^2+(INDEX('Station centroid'!$F$2:$F$51,MATCH(V$1,'Station centroid'!$B$2:$B$51,0))-INDEX('Zone centroid'!$E$2:$E$169,MATCH($A100,'Zone centroid'!$C$2:$C$169,0)))^2)</f>
        <v>58984.916119134265</v>
      </c>
      <c r="W100">
        <f>SQRT((INDEX('Station centroid'!$E$2:$E$51,MATCH(W$1,'Station centroid'!$B$2:$B$51,0))-INDEX('Zone centroid'!$D$2:$D$169,MATCH($A100,'Zone centroid'!$C$2:$C$169,0)))^2+(INDEX('Station centroid'!$F$2:$F$51,MATCH(W$1,'Station centroid'!$B$2:$B$51,0))-INDEX('Zone centroid'!$E$2:$E$169,MATCH($A100,'Zone centroid'!$C$2:$C$169,0)))^2)</f>
        <v>74942.73283994924</v>
      </c>
      <c r="X100">
        <f>SQRT((INDEX('Station centroid'!$E$2:$E$51,MATCH(X$1,'Station centroid'!$B$2:$B$51,0))-INDEX('Zone centroid'!$D$2:$D$169,MATCH($A100,'Zone centroid'!$C$2:$C$169,0)))^2+(INDEX('Station centroid'!$F$2:$F$51,MATCH(X$1,'Station centroid'!$B$2:$B$51,0))-INDEX('Zone centroid'!$E$2:$E$169,MATCH($A100,'Zone centroid'!$C$2:$C$169,0)))^2)</f>
        <v>56190.354469984391</v>
      </c>
      <c r="Y100">
        <f>SQRT((INDEX('Station centroid'!$E$2:$E$51,MATCH(Y$1,'Station centroid'!$B$2:$B$51,0))-INDEX('Zone centroid'!$D$2:$D$169,MATCH($A100,'Zone centroid'!$C$2:$C$169,0)))^2+(INDEX('Station centroid'!$F$2:$F$51,MATCH(Y$1,'Station centroid'!$B$2:$B$51,0))-INDEX('Zone centroid'!$E$2:$E$169,MATCH($A100,'Zone centroid'!$C$2:$C$169,0)))^2)</f>
        <v>54172.907533655663</v>
      </c>
      <c r="Z100">
        <f>SQRT((INDEX('Station centroid'!$E$2:$E$51,MATCH(Z$1,'Station centroid'!$B$2:$B$51,0))-INDEX('Zone centroid'!$D$2:$D$169,MATCH($A100,'Zone centroid'!$C$2:$C$169,0)))^2+(INDEX('Station centroid'!$F$2:$F$51,MATCH(Z$1,'Station centroid'!$B$2:$B$51,0))-INDEX('Zone centroid'!$E$2:$E$169,MATCH($A100,'Zone centroid'!$C$2:$C$169,0)))^2)</f>
        <v>37682.227719312163</v>
      </c>
      <c r="AA100">
        <f>SQRT((INDEX('Station centroid'!$E$2:$E$51,MATCH(AA$1,'Station centroid'!$B$2:$B$51,0))-INDEX('Zone centroid'!$D$2:$D$169,MATCH($A100,'Zone centroid'!$C$2:$C$169,0)))^2+(INDEX('Station centroid'!$F$2:$F$51,MATCH(AA$1,'Station centroid'!$B$2:$B$51,0))-INDEX('Zone centroid'!$E$2:$E$169,MATCH($A100,'Zone centroid'!$C$2:$C$169,0)))^2)</f>
        <v>68261.546799755422</v>
      </c>
      <c r="AB100">
        <f>SQRT((INDEX('Station centroid'!$E$2:$E$51,MATCH(AB$1,'Station centroid'!$B$2:$B$51,0))-INDEX('Zone centroid'!$D$2:$D$169,MATCH($A100,'Zone centroid'!$C$2:$C$169,0)))^2+(INDEX('Station centroid'!$F$2:$F$51,MATCH(AB$1,'Station centroid'!$B$2:$B$51,0))-INDEX('Zone centroid'!$E$2:$E$169,MATCH($A100,'Zone centroid'!$C$2:$C$169,0)))^2)</f>
        <v>651208.33099784586</v>
      </c>
      <c r="AC100">
        <f>SQRT((INDEX('Station centroid'!$E$2:$E$51,MATCH(AC$1,'Station centroid'!$B$2:$B$51,0))-INDEX('Zone centroid'!$D$2:$D$169,MATCH($A100,'Zone centroid'!$C$2:$C$169,0)))^2+(INDEX('Station centroid'!$F$2:$F$51,MATCH(AC$1,'Station centroid'!$B$2:$B$51,0))-INDEX('Zone centroid'!$E$2:$E$169,MATCH($A100,'Zone centroid'!$C$2:$C$169,0)))^2)</f>
        <v>52659.091704137834</v>
      </c>
      <c r="AD100">
        <f>SQRT((INDEX('Station centroid'!$E$2:$E$51,MATCH(AD$1,'Station centroid'!$B$2:$B$51,0))-INDEX('Zone centroid'!$D$2:$D$169,MATCH($A100,'Zone centroid'!$C$2:$C$169,0)))^2+(INDEX('Station centroid'!$F$2:$F$51,MATCH(AD$1,'Station centroid'!$B$2:$B$51,0))-INDEX('Zone centroid'!$E$2:$E$169,MATCH($A100,'Zone centroid'!$C$2:$C$169,0)))^2)</f>
        <v>140940.44256678954</v>
      </c>
      <c r="AE100">
        <f>SQRT((INDEX('Station centroid'!$E$2:$E$51,MATCH(AE$1,'Station centroid'!$B$2:$B$51,0))-INDEX('Zone centroid'!$D$2:$D$169,MATCH($A100,'Zone centroid'!$C$2:$C$169,0)))^2+(INDEX('Station centroid'!$F$2:$F$51,MATCH(AE$1,'Station centroid'!$B$2:$B$51,0))-INDEX('Zone centroid'!$E$2:$E$169,MATCH($A100,'Zone centroid'!$C$2:$C$169,0)))^2)</f>
        <v>86332.7277640143</v>
      </c>
      <c r="AF100">
        <f>SQRT((INDEX('Station centroid'!$E$2:$E$51,MATCH(AF$1,'Station centroid'!$B$2:$B$51,0))-INDEX('Zone centroid'!$D$2:$D$169,MATCH($A100,'Zone centroid'!$C$2:$C$169,0)))^2+(INDEX('Station centroid'!$F$2:$F$51,MATCH(AF$1,'Station centroid'!$B$2:$B$51,0))-INDEX('Zone centroid'!$E$2:$E$169,MATCH($A100,'Zone centroid'!$C$2:$C$169,0)))^2)</f>
        <v>83738.776335404487</v>
      </c>
      <c r="AG100">
        <f>SQRT((INDEX('Station centroid'!$E$2:$E$51,MATCH(AG$1,'Station centroid'!$B$2:$B$51,0))-INDEX('Zone centroid'!$D$2:$D$169,MATCH($A100,'Zone centroid'!$C$2:$C$169,0)))^2+(INDEX('Station centroid'!$F$2:$F$51,MATCH(AG$1,'Station centroid'!$B$2:$B$51,0))-INDEX('Zone centroid'!$E$2:$E$169,MATCH($A100,'Zone centroid'!$C$2:$C$169,0)))^2)</f>
        <v>59114.387317333327</v>
      </c>
      <c r="AH100">
        <f>SQRT((INDEX('Station centroid'!$E$2:$E$51,MATCH(AH$1,'Station centroid'!$B$2:$B$51,0))-INDEX('Zone centroid'!$D$2:$D$169,MATCH($A100,'Zone centroid'!$C$2:$C$169,0)))^2+(INDEX('Station centroid'!$F$2:$F$51,MATCH(AH$1,'Station centroid'!$B$2:$B$51,0))-INDEX('Zone centroid'!$E$2:$E$169,MATCH($A100,'Zone centroid'!$C$2:$C$169,0)))^2)</f>
        <v>115695.5085339444</v>
      </c>
      <c r="AI100">
        <f>SQRT((INDEX('Station centroid'!$E$2:$E$51,MATCH(AI$1,'Station centroid'!$B$2:$B$51,0))-INDEX('Zone centroid'!$D$2:$D$169,MATCH($A100,'Zone centroid'!$C$2:$C$169,0)))^2+(INDEX('Station centroid'!$F$2:$F$51,MATCH(AI$1,'Station centroid'!$B$2:$B$51,0))-INDEX('Zone centroid'!$E$2:$E$169,MATCH($A100,'Zone centroid'!$C$2:$C$169,0)))^2)</f>
        <v>64098.765997033785</v>
      </c>
      <c r="AJ100">
        <f>SQRT((INDEX('Station centroid'!$E$2:$E$51,MATCH(AJ$1,'Station centroid'!$B$2:$B$51,0))-INDEX('Zone centroid'!$D$2:$D$169,MATCH($A100,'Zone centroid'!$C$2:$C$169,0)))^2+(INDEX('Station centroid'!$F$2:$F$51,MATCH(AJ$1,'Station centroid'!$B$2:$B$51,0))-INDEX('Zone centroid'!$E$2:$E$169,MATCH($A100,'Zone centroid'!$C$2:$C$169,0)))^2)</f>
        <v>61173.591711522844</v>
      </c>
      <c r="AK100">
        <f>SQRT((INDEX('Station centroid'!$E$2:$E$51,MATCH(AK$1,'Station centroid'!$B$2:$B$51,0))-INDEX('Zone centroid'!$D$2:$D$169,MATCH($A100,'Zone centroid'!$C$2:$C$169,0)))^2+(INDEX('Station centroid'!$F$2:$F$51,MATCH(AK$1,'Station centroid'!$B$2:$B$51,0))-INDEX('Zone centroid'!$E$2:$E$169,MATCH($A100,'Zone centroid'!$C$2:$C$169,0)))^2)</f>
        <v>64306.659995096903</v>
      </c>
      <c r="AL100">
        <f>SQRT((INDEX('Station centroid'!$E$2:$E$51,MATCH(AL$1,'Station centroid'!$B$2:$B$51,0))-INDEX('Zone centroid'!$D$2:$D$169,MATCH($A100,'Zone centroid'!$C$2:$C$169,0)))^2+(INDEX('Station centroid'!$F$2:$F$51,MATCH(AL$1,'Station centroid'!$B$2:$B$51,0))-INDEX('Zone centroid'!$E$2:$E$169,MATCH($A100,'Zone centroid'!$C$2:$C$169,0)))^2)</f>
        <v>34371.993971057287</v>
      </c>
      <c r="AM100">
        <f>SQRT((INDEX('Station centroid'!$E$2:$E$51,MATCH(AM$1,'Station centroid'!$B$2:$B$51,0))-INDEX('Zone centroid'!$D$2:$D$169,MATCH($A100,'Zone centroid'!$C$2:$C$169,0)))^2+(INDEX('Station centroid'!$F$2:$F$51,MATCH(AM$1,'Station centroid'!$B$2:$B$51,0))-INDEX('Zone centroid'!$E$2:$E$169,MATCH($A100,'Zone centroid'!$C$2:$C$169,0)))^2)</f>
        <v>82255.342722160654</v>
      </c>
      <c r="AN100">
        <f>SQRT((INDEX('Station centroid'!$E$2:$E$51,MATCH(AN$1,'Station centroid'!$B$2:$B$51,0))-INDEX('Zone centroid'!$D$2:$D$169,MATCH($A100,'Zone centroid'!$C$2:$C$169,0)))^2+(INDEX('Station centroid'!$F$2:$F$51,MATCH(AN$1,'Station centroid'!$B$2:$B$51,0))-INDEX('Zone centroid'!$E$2:$E$169,MATCH($A100,'Zone centroid'!$C$2:$C$169,0)))^2)</f>
        <v>48706.652578459922</v>
      </c>
      <c r="AO100">
        <f>SQRT((INDEX('Station centroid'!$E$2:$E$51,MATCH(AO$1,'Station centroid'!$B$2:$B$51,0))-INDEX('Zone centroid'!$D$2:$D$169,MATCH($A100,'Zone centroid'!$C$2:$C$169,0)))^2+(INDEX('Station centroid'!$F$2:$F$51,MATCH(AO$1,'Station centroid'!$B$2:$B$51,0))-INDEX('Zone centroid'!$E$2:$E$169,MATCH($A100,'Zone centroid'!$C$2:$C$169,0)))^2)</f>
        <v>47324.946605115176</v>
      </c>
      <c r="AP100">
        <f>SQRT((INDEX('Station centroid'!$E$2:$E$51,MATCH(AP$1,'Station centroid'!$B$2:$B$51,0))-INDEX('Zone centroid'!$D$2:$D$169,MATCH($A100,'Zone centroid'!$C$2:$C$169,0)))^2+(INDEX('Station centroid'!$F$2:$F$51,MATCH(AP$1,'Station centroid'!$B$2:$B$51,0))-INDEX('Zone centroid'!$E$2:$E$169,MATCH($A100,'Zone centroid'!$C$2:$C$169,0)))^2)</f>
        <v>50511.137466528096</v>
      </c>
      <c r="AQ100">
        <f>SQRT((INDEX('Station centroid'!$E$2:$E$51,MATCH(AQ$1,'Station centroid'!$B$2:$B$51,0))-INDEX('Zone centroid'!$D$2:$D$169,MATCH($A100,'Zone centroid'!$C$2:$C$169,0)))^2+(INDEX('Station centroid'!$F$2:$F$51,MATCH(AQ$1,'Station centroid'!$B$2:$B$51,0))-INDEX('Zone centroid'!$E$2:$E$169,MATCH($A100,'Zone centroid'!$C$2:$C$169,0)))^2)</f>
        <v>59778.406993697979</v>
      </c>
      <c r="AR100">
        <f>SQRT((INDEX('Station centroid'!$E$2:$E$51,MATCH(AR$1,'Station centroid'!$B$2:$B$51,0))-INDEX('Zone centroid'!$D$2:$D$169,MATCH($A100,'Zone centroid'!$C$2:$C$169,0)))^2+(INDEX('Station centroid'!$F$2:$F$51,MATCH(AR$1,'Station centroid'!$B$2:$B$51,0))-INDEX('Zone centroid'!$E$2:$E$169,MATCH($A100,'Zone centroid'!$C$2:$C$169,0)))^2)</f>
        <v>38601.86047177</v>
      </c>
      <c r="AS100">
        <f>SQRT((INDEX('Station centroid'!$E$2:$E$51,MATCH(AS$1,'Station centroid'!$B$2:$B$51,0))-INDEX('Zone centroid'!$D$2:$D$169,MATCH($A100,'Zone centroid'!$C$2:$C$169,0)))^2+(INDEX('Station centroid'!$F$2:$F$51,MATCH(AS$1,'Station centroid'!$B$2:$B$51,0))-INDEX('Zone centroid'!$E$2:$E$169,MATCH($A100,'Zone centroid'!$C$2:$C$169,0)))^2)</f>
        <v>127742.85043766208</v>
      </c>
      <c r="AT100">
        <f>SQRT((INDEX('Station centroid'!$E$2:$E$51,MATCH(AT$1,'Station centroid'!$B$2:$B$51,0))-INDEX('Zone centroid'!$D$2:$D$169,MATCH($A100,'Zone centroid'!$C$2:$C$169,0)))^2+(INDEX('Station centroid'!$F$2:$F$51,MATCH(AT$1,'Station centroid'!$B$2:$B$51,0))-INDEX('Zone centroid'!$E$2:$E$169,MATCH($A100,'Zone centroid'!$C$2:$C$169,0)))^2)</f>
        <v>108704.58494701177</v>
      </c>
      <c r="AU100">
        <f>SQRT((INDEX('Station centroid'!$E$2:$E$51,MATCH(AU$1,'Station centroid'!$B$2:$B$51,0))-INDEX('Zone centroid'!$D$2:$D$169,MATCH($A100,'Zone centroid'!$C$2:$C$169,0)))^2+(INDEX('Station centroid'!$F$2:$F$51,MATCH(AU$1,'Station centroid'!$B$2:$B$51,0))-INDEX('Zone centroid'!$E$2:$E$169,MATCH($A100,'Zone centroid'!$C$2:$C$169,0)))^2)</f>
        <v>4229.6525288136781</v>
      </c>
      <c r="AV100">
        <f>SQRT((INDEX('Station centroid'!$E$2:$E$51,MATCH(AV$1,'Station centroid'!$B$2:$B$51,0))-INDEX('Zone centroid'!$D$2:$D$169,MATCH($A100,'Zone centroid'!$C$2:$C$169,0)))^2+(INDEX('Station centroid'!$F$2:$F$51,MATCH(AV$1,'Station centroid'!$B$2:$B$51,0))-INDEX('Zone centroid'!$E$2:$E$169,MATCH($A100,'Zone centroid'!$C$2:$C$169,0)))^2)</f>
        <v>12423.4664161819</v>
      </c>
      <c r="AW100">
        <f>SQRT((INDEX('Station centroid'!$E$2:$E$51,MATCH(AW$1,'Station centroid'!$B$2:$B$51,0))-INDEX('Zone centroid'!$D$2:$D$169,MATCH($A100,'Zone centroid'!$C$2:$C$169,0)))^2+(INDEX('Station centroid'!$F$2:$F$51,MATCH(AW$1,'Station centroid'!$B$2:$B$51,0))-INDEX('Zone centroid'!$E$2:$E$169,MATCH($A100,'Zone centroid'!$C$2:$C$169,0)))^2)</f>
        <v>20078.264600597315</v>
      </c>
      <c r="AX100">
        <f>SQRT((INDEX('Station centroid'!$E$2:$E$51,MATCH(AX$1,'Station centroid'!$B$2:$B$51,0))-INDEX('Zone centroid'!$D$2:$D$169,MATCH($A100,'Zone centroid'!$C$2:$C$169,0)))^2+(INDEX('Station centroid'!$F$2:$F$51,MATCH(AX$1,'Station centroid'!$B$2:$B$51,0))-INDEX('Zone centroid'!$E$2:$E$169,MATCH($A100,'Zone centroid'!$C$2:$C$169,0)))^2)</f>
        <v>36137.468833404782</v>
      </c>
      <c r="AY100">
        <f>SQRT((INDEX('Station centroid'!$E$2:$E$51,MATCH(AY$1,'Station centroid'!$B$2:$B$51,0))-INDEX('Zone centroid'!$D$2:$D$169,MATCH($A100,'Zone centroid'!$C$2:$C$169,0)))^2+(INDEX('Station centroid'!$F$2:$F$51,MATCH(AY$1,'Station centroid'!$B$2:$B$51,0))-INDEX('Zone centroid'!$E$2:$E$169,MATCH($A100,'Zone centroid'!$C$2:$C$169,0)))^2)</f>
        <v>651208.33099784586</v>
      </c>
    </row>
    <row r="101" spans="1:51" x14ac:dyDescent="0.3">
      <c r="A101">
        <v>5042</v>
      </c>
      <c r="B101">
        <f>SQRT((INDEX('Station centroid'!$E$2:$E$51,MATCH(B$1,'Station centroid'!$B$2:$B$51,0))-INDEX('Zone centroid'!$D$2:$D$169,MATCH($A101,'Zone centroid'!$C$2:$C$169,0)))^2+(INDEX('Station centroid'!$F$2:$F$51,MATCH(B$1,'Station centroid'!$B$2:$B$51,0))-INDEX('Zone centroid'!$E$2:$E$169,MATCH($A101,'Zone centroid'!$C$2:$C$169,0)))^2)</f>
        <v>61347.414625984806</v>
      </c>
      <c r="C101">
        <f>SQRT((INDEX('Station centroid'!$E$2:$E$51,MATCH(C$1,'Station centroid'!$B$2:$B$51,0))-INDEX('Zone centroid'!$D$2:$D$169,MATCH($A101,'Zone centroid'!$C$2:$C$169,0)))^2+(INDEX('Station centroid'!$F$2:$F$51,MATCH(C$1,'Station centroid'!$B$2:$B$51,0))-INDEX('Zone centroid'!$E$2:$E$169,MATCH($A101,'Zone centroid'!$C$2:$C$169,0)))^2)</f>
        <v>94220.825316674003</v>
      </c>
      <c r="D101">
        <f>SQRT((INDEX('Station centroid'!$E$2:$E$51,MATCH(D$1,'Station centroid'!$B$2:$B$51,0))-INDEX('Zone centroid'!$D$2:$D$169,MATCH($A101,'Zone centroid'!$C$2:$C$169,0)))^2+(INDEX('Station centroid'!$F$2:$F$51,MATCH(D$1,'Station centroid'!$B$2:$B$51,0))-INDEX('Zone centroid'!$E$2:$E$169,MATCH($A101,'Zone centroid'!$C$2:$C$169,0)))^2)</f>
        <v>144388.2654950273</v>
      </c>
      <c r="E101">
        <f>SQRT((INDEX('Station centroid'!$E$2:$E$51,MATCH(E$1,'Station centroid'!$B$2:$B$51,0))-INDEX('Zone centroid'!$D$2:$D$169,MATCH($A101,'Zone centroid'!$C$2:$C$169,0)))^2+(INDEX('Station centroid'!$F$2:$F$51,MATCH(E$1,'Station centroid'!$B$2:$B$51,0))-INDEX('Zone centroid'!$E$2:$E$169,MATCH($A101,'Zone centroid'!$C$2:$C$169,0)))^2)</f>
        <v>70193.826266270742</v>
      </c>
      <c r="F101">
        <f>SQRT((INDEX('Station centroid'!$E$2:$E$51,MATCH(F$1,'Station centroid'!$B$2:$B$51,0))-INDEX('Zone centroid'!$D$2:$D$169,MATCH($A101,'Zone centroid'!$C$2:$C$169,0)))^2+(INDEX('Station centroid'!$F$2:$F$51,MATCH(F$1,'Station centroid'!$B$2:$B$51,0))-INDEX('Zone centroid'!$E$2:$E$169,MATCH($A101,'Zone centroid'!$C$2:$C$169,0)))^2)</f>
        <v>64838.240071763241</v>
      </c>
      <c r="G101">
        <f>SQRT((INDEX('Station centroid'!$E$2:$E$51,MATCH(G$1,'Station centroid'!$B$2:$B$51,0))-INDEX('Zone centroid'!$D$2:$D$169,MATCH($A101,'Zone centroid'!$C$2:$C$169,0)))^2+(INDEX('Station centroid'!$F$2:$F$51,MATCH(G$1,'Station centroid'!$B$2:$B$51,0))-INDEX('Zone centroid'!$E$2:$E$169,MATCH($A101,'Zone centroid'!$C$2:$C$169,0)))^2)</f>
        <v>650074.28848709282</v>
      </c>
      <c r="H101">
        <f>SQRT((INDEX('Station centroid'!$E$2:$E$51,MATCH(H$1,'Station centroid'!$B$2:$B$51,0))-INDEX('Zone centroid'!$D$2:$D$169,MATCH($A101,'Zone centroid'!$C$2:$C$169,0)))^2+(INDEX('Station centroid'!$F$2:$F$51,MATCH(H$1,'Station centroid'!$B$2:$B$51,0))-INDEX('Zone centroid'!$E$2:$E$169,MATCH($A101,'Zone centroid'!$C$2:$C$169,0)))^2)</f>
        <v>44483.056292089488</v>
      </c>
      <c r="I101">
        <f>SQRT((INDEX('Station centroid'!$E$2:$E$51,MATCH(I$1,'Station centroid'!$B$2:$B$51,0))-INDEX('Zone centroid'!$D$2:$D$169,MATCH($A101,'Zone centroid'!$C$2:$C$169,0)))^2+(INDEX('Station centroid'!$F$2:$F$51,MATCH(I$1,'Station centroid'!$B$2:$B$51,0))-INDEX('Zone centroid'!$E$2:$E$169,MATCH($A101,'Zone centroid'!$C$2:$C$169,0)))^2)</f>
        <v>45103.57461702673</v>
      </c>
      <c r="J101">
        <f>SQRT((INDEX('Station centroid'!$E$2:$E$51,MATCH(J$1,'Station centroid'!$B$2:$B$51,0))-INDEX('Zone centroid'!$D$2:$D$169,MATCH($A101,'Zone centroid'!$C$2:$C$169,0)))^2+(INDEX('Station centroid'!$F$2:$F$51,MATCH(J$1,'Station centroid'!$B$2:$B$51,0))-INDEX('Zone centroid'!$E$2:$E$169,MATCH($A101,'Zone centroid'!$C$2:$C$169,0)))^2)</f>
        <v>650074.28848709282</v>
      </c>
      <c r="K101">
        <f>SQRT((INDEX('Station centroid'!$E$2:$E$51,MATCH(K$1,'Station centroid'!$B$2:$B$51,0))-INDEX('Zone centroid'!$D$2:$D$169,MATCH($A101,'Zone centroid'!$C$2:$C$169,0)))^2+(INDEX('Station centroid'!$F$2:$F$51,MATCH(K$1,'Station centroid'!$B$2:$B$51,0))-INDEX('Zone centroid'!$E$2:$E$169,MATCH($A101,'Zone centroid'!$C$2:$C$169,0)))^2)</f>
        <v>88918.4996732609</v>
      </c>
      <c r="L101">
        <f>SQRT((INDEX('Station centroid'!$E$2:$E$51,MATCH(L$1,'Station centroid'!$B$2:$B$51,0))-INDEX('Zone centroid'!$D$2:$D$169,MATCH($A101,'Zone centroid'!$C$2:$C$169,0)))^2+(INDEX('Station centroid'!$F$2:$F$51,MATCH(L$1,'Station centroid'!$B$2:$B$51,0))-INDEX('Zone centroid'!$E$2:$E$169,MATCH($A101,'Zone centroid'!$C$2:$C$169,0)))^2)</f>
        <v>49390.531715157696</v>
      </c>
      <c r="M101">
        <f>SQRT((INDEX('Station centroid'!$E$2:$E$51,MATCH(M$1,'Station centroid'!$B$2:$B$51,0))-INDEX('Zone centroid'!$D$2:$D$169,MATCH($A101,'Zone centroid'!$C$2:$C$169,0)))^2+(INDEX('Station centroid'!$F$2:$F$51,MATCH(M$1,'Station centroid'!$B$2:$B$51,0))-INDEX('Zone centroid'!$E$2:$E$169,MATCH($A101,'Zone centroid'!$C$2:$C$169,0)))^2)</f>
        <v>51947.264356169922</v>
      </c>
      <c r="N101">
        <f>SQRT((INDEX('Station centroid'!$E$2:$E$51,MATCH(N$1,'Station centroid'!$B$2:$B$51,0))-INDEX('Zone centroid'!$D$2:$D$169,MATCH($A101,'Zone centroid'!$C$2:$C$169,0)))^2+(INDEX('Station centroid'!$F$2:$F$51,MATCH(N$1,'Station centroid'!$B$2:$B$51,0))-INDEX('Zone centroid'!$E$2:$E$169,MATCH($A101,'Zone centroid'!$C$2:$C$169,0)))^2)</f>
        <v>68717.336759161451</v>
      </c>
      <c r="O101">
        <f>SQRT((INDEX('Station centroid'!$E$2:$E$51,MATCH(O$1,'Station centroid'!$B$2:$B$51,0))-INDEX('Zone centroid'!$D$2:$D$169,MATCH($A101,'Zone centroid'!$C$2:$C$169,0)))^2+(INDEX('Station centroid'!$F$2:$F$51,MATCH(O$1,'Station centroid'!$B$2:$B$51,0))-INDEX('Zone centroid'!$E$2:$E$169,MATCH($A101,'Zone centroid'!$C$2:$C$169,0)))^2)</f>
        <v>92968.539403246512</v>
      </c>
      <c r="P101">
        <f>SQRT((INDEX('Station centroid'!$E$2:$E$51,MATCH(P$1,'Station centroid'!$B$2:$B$51,0))-INDEX('Zone centroid'!$D$2:$D$169,MATCH($A101,'Zone centroid'!$C$2:$C$169,0)))^2+(INDEX('Station centroid'!$F$2:$F$51,MATCH(P$1,'Station centroid'!$B$2:$B$51,0))-INDEX('Zone centroid'!$E$2:$E$169,MATCH($A101,'Zone centroid'!$C$2:$C$169,0)))^2)</f>
        <v>95266.086129137271</v>
      </c>
      <c r="Q101">
        <f>SQRT((INDEX('Station centroid'!$E$2:$E$51,MATCH(Q$1,'Station centroid'!$B$2:$B$51,0))-INDEX('Zone centroid'!$D$2:$D$169,MATCH($A101,'Zone centroid'!$C$2:$C$169,0)))^2+(INDEX('Station centroid'!$F$2:$F$51,MATCH(Q$1,'Station centroid'!$B$2:$B$51,0))-INDEX('Zone centroid'!$E$2:$E$169,MATCH($A101,'Zone centroid'!$C$2:$C$169,0)))^2)</f>
        <v>79737.688978453007</v>
      </c>
      <c r="R101">
        <f>SQRT((INDEX('Station centroid'!$E$2:$E$51,MATCH(R$1,'Station centroid'!$B$2:$B$51,0))-INDEX('Zone centroid'!$D$2:$D$169,MATCH($A101,'Zone centroid'!$C$2:$C$169,0)))^2+(INDEX('Station centroid'!$F$2:$F$51,MATCH(R$1,'Station centroid'!$B$2:$B$51,0))-INDEX('Zone centroid'!$E$2:$E$169,MATCH($A101,'Zone centroid'!$C$2:$C$169,0)))^2)</f>
        <v>76687.647027641273</v>
      </c>
      <c r="S101">
        <f>SQRT((INDEX('Station centroid'!$E$2:$E$51,MATCH(S$1,'Station centroid'!$B$2:$B$51,0))-INDEX('Zone centroid'!$D$2:$D$169,MATCH($A101,'Zone centroid'!$C$2:$C$169,0)))^2+(INDEX('Station centroid'!$F$2:$F$51,MATCH(S$1,'Station centroid'!$B$2:$B$51,0))-INDEX('Zone centroid'!$E$2:$E$169,MATCH($A101,'Zone centroid'!$C$2:$C$169,0)))^2)</f>
        <v>73441.518159321902</v>
      </c>
      <c r="T101">
        <f>SQRT((INDEX('Station centroid'!$E$2:$E$51,MATCH(T$1,'Station centroid'!$B$2:$B$51,0))-INDEX('Zone centroid'!$D$2:$D$169,MATCH($A101,'Zone centroid'!$C$2:$C$169,0)))^2+(INDEX('Station centroid'!$F$2:$F$51,MATCH(T$1,'Station centroid'!$B$2:$B$51,0))-INDEX('Zone centroid'!$E$2:$E$169,MATCH($A101,'Zone centroid'!$C$2:$C$169,0)))^2)</f>
        <v>66123.556341107338</v>
      </c>
      <c r="U101">
        <f>SQRT((INDEX('Station centroid'!$E$2:$E$51,MATCH(U$1,'Station centroid'!$B$2:$B$51,0))-INDEX('Zone centroid'!$D$2:$D$169,MATCH($A101,'Zone centroid'!$C$2:$C$169,0)))^2+(INDEX('Station centroid'!$F$2:$F$51,MATCH(U$1,'Station centroid'!$B$2:$B$51,0))-INDEX('Zone centroid'!$E$2:$E$169,MATCH($A101,'Zone centroid'!$C$2:$C$169,0)))^2)</f>
        <v>64259.227421798299</v>
      </c>
      <c r="V101">
        <f>SQRT((INDEX('Station centroid'!$E$2:$E$51,MATCH(V$1,'Station centroid'!$B$2:$B$51,0))-INDEX('Zone centroid'!$D$2:$D$169,MATCH($A101,'Zone centroid'!$C$2:$C$169,0)))^2+(INDEX('Station centroid'!$F$2:$F$51,MATCH(V$1,'Station centroid'!$B$2:$B$51,0))-INDEX('Zone centroid'!$E$2:$E$169,MATCH($A101,'Zone centroid'!$C$2:$C$169,0)))^2)</f>
        <v>60240.161723897334</v>
      </c>
      <c r="W101">
        <f>SQRT((INDEX('Station centroid'!$E$2:$E$51,MATCH(W$1,'Station centroid'!$B$2:$B$51,0))-INDEX('Zone centroid'!$D$2:$D$169,MATCH($A101,'Zone centroid'!$C$2:$C$169,0)))^2+(INDEX('Station centroid'!$F$2:$F$51,MATCH(W$1,'Station centroid'!$B$2:$B$51,0))-INDEX('Zone centroid'!$E$2:$E$169,MATCH($A101,'Zone centroid'!$C$2:$C$169,0)))^2)</f>
        <v>76279.883763152175</v>
      </c>
      <c r="X101">
        <f>SQRT((INDEX('Station centroid'!$E$2:$E$51,MATCH(X$1,'Station centroid'!$B$2:$B$51,0))-INDEX('Zone centroid'!$D$2:$D$169,MATCH($A101,'Zone centroid'!$C$2:$C$169,0)))^2+(INDEX('Station centroid'!$F$2:$F$51,MATCH(X$1,'Station centroid'!$B$2:$B$51,0))-INDEX('Zone centroid'!$E$2:$E$169,MATCH($A101,'Zone centroid'!$C$2:$C$169,0)))^2)</f>
        <v>57431.657158247617</v>
      </c>
      <c r="Y101">
        <f>SQRT((INDEX('Station centroid'!$E$2:$E$51,MATCH(Y$1,'Station centroid'!$B$2:$B$51,0))-INDEX('Zone centroid'!$D$2:$D$169,MATCH($A101,'Zone centroid'!$C$2:$C$169,0)))^2+(INDEX('Station centroid'!$F$2:$F$51,MATCH(Y$1,'Station centroid'!$B$2:$B$51,0))-INDEX('Zone centroid'!$E$2:$E$169,MATCH($A101,'Zone centroid'!$C$2:$C$169,0)))^2)</f>
        <v>55400.246353694187</v>
      </c>
      <c r="Z101">
        <f>SQRT((INDEX('Station centroid'!$E$2:$E$51,MATCH(Z$1,'Station centroid'!$B$2:$B$51,0))-INDEX('Zone centroid'!$D$2:$D$169,MATCH($A101,'Zone centroid'!$C$2:$C$169,0)))^2+(INDEX('Station centroid'!$F$2:$F$51,MATCH(Z$1,'Station centroid'!$B$2:$B$51,0))-INDEX('Zone centroid'!$E$2:$E$169,MATCH($A101,'Zone centroid'!$C$2:$C$169,0)))^2)</f>
        <v>38249.061667315422</v>
      </c>
      <c r="AA101">
        <f>SQRT((INDEX('Station centroid'!$E$2:$E$51,MATCH(AA$1,'Station centroid'!$B$2:$B$51,0))-INDEX('Zone centroid'!$D$2:$D$169,MATCH($A101,'Zone centroid'!$C$2:$C$169,0)))^2+(INDEX('Station centroid'!$F$2:$F$51,MATCH(AA$1,'Station centroid'!$B$2:$B$51,0))-INDEX('Zone centroid'!$E$2:$E$169,MATCH($A101,'Zone centroid'!$C$2:$C$169,0)))^2)</f>
        <v>67974.967264539373</v>
      </c>
      <c r="AB101">
        <f>SQRT((INDEX('Station centroid'!$E$2:$E$51,MATCH(AB$1,'Station centroid'!$B$2:$B$51,0))-INDEX('Zone centroid'!$D$2:$D$169,MATCH($A101,'Zone centroid'!$C$2:$C$169,0)))^2+(INDEX('Station centroid'!$F$2:$F$51,MATCH(AB$1,'Station centroid'!$B$2:$B$51,0))-INDEX('Zone centroid'!$E$2:$E$169,MATCH($A101,'Zone centroid'!$C$2:$C$169,0)))^2)</f>
        <v>650074.28848709282</v>
      </c>
      <c r="AC101">
        <f>SQRT((INDEX('Station centroid'!$E$2:$E$51,MATCH(AC$1,'Station centroid'!$B$2:$B$51,0))-INDEX('Zone centroid'!$D$2:$D$169,MATCH($A101,'Zone centroid'!$C$2:$C$169,0)))^2+(INDEX('Station centroid'!$F$2:$F$51,MATCH(AC$1,'Station centroid'!$B$2:$B$51,0))-INDEX('Zone centroid'!$E$2:$E$169,MATCH($A101,'Zone centroid'!$C$2:$C$169,0)))^2)</f>
        <v>51493.978565894467</v>
      </c>
      <c r="AD101">
        <f>SQRT((INDEX('Station centroid'!$E$2:$E$51,MATCH(AD$1,'Station centroid'!$B$2:$B$51,0))-INDEX('Zone centroid'!$D$2:$D$169,MATCH($A101,'Zone centroid'!$C$2:$C$169,0)))^2+(INDEX('Station centroid'!$F$2:$F$51,MATCH(AD$1,'Station centroid'!$B$2:$B$51,0))-INDEX('Zone centroid'!$E$2:$E$169,MATCH($A101,'Zone centroid'!$C$2:$C$169,0)))^2)</f>
        <v>140775.43949788436</v>
      </c>
      <c r="AE101">
        <f>SQRT((INDEX('Station centroid'!$E$2:$E$51,MATCH(AE$1,'Station centroid'!$B$2:$B$51,0))-INDEX('Zone centroid'!$D$2:$D$169,MATCH($A101,'Zone centroid'!$C$2:$C$169,0)))^2+(INDEX('Station centroid'!$F$2:$F$51,MATCH(AE$1,'Station centroid'!$B$2:$B$51,0))-INDEX('Zone centroid'!$E$2:$E$169,MATCH($A101,'Zone centroid'!$C$2:$C$169,0)))^2)</f>
        <v>87655.098686359401</v>
      </c>
      <c r="AF101">
        <f>SQRT((INDEX('Station centroid'!$E$2:$E$51,MATCH(AF$1,'Station centroid'!$B$2:$B$51,0))-INDEX('Zone centroid'!$D$2:$D$169,MATCH($A101,'Zone centroid'!$C$2:$C$169,0)))^2+(INDEX('Station centroid'!$F$2:$F$51,MATCH(AF$1,'Station centroid'!$B$2:$B$51,0))-INDEX('Zone centroid'!$E$2:$E$169,MATCH($A101,'Zone centroid'!$C$2:$C$169,0)))^2)</f>
        <v>85065.906368009135</v>
      </c>
      <c r="AG101">
        <f>SQRT((INDEX('Station centroid'!$E$2:$E$51,MATCH(AG$1,'Station centroid'!$B$2:$B$51,0))-INDEX('Zone centroid'!$D$2:$D$169,MATCH($A101,'Zone centroid'!$C$2:$C$169,0)))^2+(INDEX('Station centroid'!$F$2:$F$51,MATCH(AG$1,'Station centroid'!$B$2:$B$51,0))-INDEX('Zone centroid'!$E$2:$E$169,MATCH($A101,'Zone centroid'!$C$2:$C$169,0)))^2)</f>
        <v>60382.038460652344</v>
      </c>
      <c r="AH101">
        <f>SQRT((INDEX('Station centroid'!$E$2:$E$51,MATCH(AH$1,'Station centroid'!$B$2:$B$51,0))-INDEX('Zone centroid'!$D$2:$D$169,MATCH($A101,'Zone centroid'!$C$2:$C$169,0)))^2+(INDEX('Station centroid'!$F$2:$F$51,MATCH(AH$1,'Station centroid'!$B$2:$B$51,0))-INDEX('Zone centroid'!$E$2:$E$169,MATCH($A101,'Zone centroid'!$C$2:$C$169,0)))^2)</f>
        <v>115851.98992649199</v>
      </c>
      <c r="AI101">
        <f>SQRT((INDEX('Station centroid'!$E$2:$E$51,MATCH(AI$1,'Station centroid'!$B$2:$B$51,0))-INDEX('Zone centroid'!$D$2:$D$169,MATCH($A101,'Zone centroid'!$C$2:$C$169,0)))^2+(INDEX('Station centroid'!$F$2:$F$51,MATCH(AI$1,'Station centroid'!$B$2:$B$51,0))-INDEX('Zone centroid'!$E$2:$E$169,MATCH($A101,'Zone centroid'!$C$2:$C$169,0)))^2)</f>
        <v>65451.805556779669</v>
      </c>
      <c r="AJ101">
        <f>SQRT((INDEX('Station centroid'!$E$2:$E$51,MATCH(AJ$1,'Station centroid'!$B$2:$B$51,0))-INDEX('Zone centroid'!$D$2:$D$169,MATCH($A101,'Zone centroid'!$C$2:$C$169,0)))^2+(INDEX('Station centroid'!$F$2:$F$51,MATCH(AJ$1,'Station centroid'!$B$2:$B$51,0))-INDEX('Zone centroid'!$E$2:$E$169,MATCH($A101,'Zone centroid'!$C$2:$C$169,0)))^2)</f>
        <v>62485.705805632831</v>
      </c>
      <c r="AK101">
        <f>SQRT((INDEX('Station centroid'!$E$2:$E$51,MATCH(AK$1,'Station centroid'!$B$2:$B$51,0))-INDEX('Zone centroid'!$D$2:$D$169,MATCH($A101,'Zone centroid'!$C$2:$C$169,0)))^2+(INDEX('Station centroid'!$F$2:$F$51,MATCH(AK$1,'Station centroid'!$B$2:$B$51,0))-INDEX('Zone centroid'!$E$2:$E$169,MATCH($A101,'Zone centroid'!$C$2:$C$169,0)))^2)</f>
        <v>65664.66840718071</v>
      </c>
      <c r="AL101">
        <f>SQRT((INDEX('Station centroid'!$E$2:$E$51,MATCH(AL$1,'Station centroid'!$B$2:$B$51,0))-INDEX('Zone centroid'!$D$2:$D$169,MATCH($A101,'Zone centroid'!$C$2:$C$169,0)))^2+(INDEX('Station centroid'!$F$2:$F$51,MATCH(AL$1,'Station centroid'!$B$2:$B$51,0))-INDEX('Zone centroid'!$E$2:$E$169,MATCH($A101,'Zone centroid'!$C$2:$C$169,0)))^2)</f>
        <v>33514.397397333567</v>
      </c>
      <c r="AM101">
        <f>SQRT((INDEX('Station centroid'!$E$2:$E$51,MATCH(AM$1,'Station centroid'!$B$2:$B$51,0))-INDEX('Zone centroid'!$D$2:$D$169,MATCH($A101,'Zone centroid'!$C$2:$C$169,0)))^2+(INDEX('Station centroid'!$F$2:$F$51,MATCH(AM$1,'Station centroid'!$B$2:$B$51,0))-INDEX('Zone centroid'!$E$2:$E$169,MATCH($A101,'Zone centroid'!$C$2:$C$169,0)))^2)</f>
        <v>83602.307940391853</v>
      </c>
      <c r="AN101">
        <f>SQRT((INDEX('Station centroid'!$E$2:$E$51,MATCH(AN$1,'Station centroid'!$B$2:$B$51,0))-INDEX('Zone centroid'!$D$2:$D$169,MATCH($A101,'Zone centroid'!$C$2:$C$169,0)))^2+(INDEX('Station centroid'!$F$2:$F$51,MATCH(AN$1,'Station centroid'!$B$2:$B$51,0))-INDEX('Zone centroid'!$E$2:$E$169,MATCH($A101,'Zone centroid'!$C$2:$C$169,0)))^2)</f>
        <v>49783.034171078769</v>
      </c>
      <c r="AO101">
        <f>SQRT((INDEX('Station centroid'!$E$2:$E$51,MATCH(AO$1,'Station centroid'!$B$2:$B$51,0))-INDEX('Zone centroid'!$D$2:$D$169,MATCH($A101,'Zone centroid'!$C$2:$C$169,0)))^2+(INDEX('Station centroid'!$F$2:$F$51,MATCH(AO$1,'Station centroid'!$B$2:$B$51,0))-INDEX('Zone centroid'!$E$2:$E$169,MATCH($A101,'Zone centroid'!$C$2:$C$169,0)))^2)</f>
        <v>48324.078802156204</v>
      </c>
      <c r="AP101">
        <f>SQRT((INDEX('Station centroid'!$E$2:$E$51,MATCH(AP$1,'Station centroid'!$B$2:$B$51,0))-INDEX('Zone centroid'!$D$2:$D$169,MATCH($A101,'Zone centroid'!$C$2:$C$169,0)))^2+(INDEX('Station centroid'!$F$2:$F$51,MATCH(AP$1,'Station centroid'!$B$2:$B$51,0))-INDEX('Zone centroid'!$E$2:$E$169,MATCH($A101,'Zone centroid'!$C$2:$C$169,0)))^2)</f>
        <v>51737.814702232048</v>
      </c>
      <c r="AQ101">
        <f>SQRT((INDEX('Station centroid'!$E$2:$E$51,MATCH(AQ$1,'Station centroid'!$B$2:$B$51,0))-INDEX('Zone centroid'!$D$2:$D$169,MATCH($A101,'Zone centroid'!$C$2:$C$169,0)))^2+(INDEX('Station centroid'!$F$2:$F$51,MATCH(AQ$1,'Station centroid'!$B$2:$B$51,0))-INDEX('Zone centroid'!$E$2:$E$169,MATCH($A101,'Zone centroid'!$C$2:$C$169,0)))^2)</f>
        <v>59526.502499678238</v>
      </c>
      <c r="AR101">
        <f>SQRT((INDEX('Station centroid'!$E$2:$E$51,MATCH(AR$1,'Station centroid'!$B$2:$B$51,0))-INDEX('Zone centroid'!$D$2:$D$169,MATCH($A101,'Zone centroid'!$C$2:$C$169,0)))^2+(INDEX('Station centroid'!$F$2:$F$51,MATCH(AR$1,'Station centroid'!$B$2:$B$51,0))-INDEX('Zone centroid'!$E$2:$E$169,MATCH($A101,'Zone centroid'!$C$2:$C$169,0)))^2)</f>
        <v>38663.997538304277</v>
      </c>
      <c r="AS101">
        <f>SQRT((INDEX('Station centroid'!$E$2:$E$51,MATCH(AS$1,'Station centroid'!$B$2:$B$51,0))-INDEX('Zone centroid'!$D$2:$D$169,MATCH($A101,'Zone centroid'!$C$2:$C$169,0)))^2+(INDEX('Station centroid'!$F$2:$F$51,MATCH(AS$1,'Station centroid'!$B$2:$B$51,0))-INDEX('Zone centroid'!$E$2:$E$169,MATCH($A101,'Zone centroid'!$C$2:$C$169,0)))^2)</f>
        <v>127795.3937185488</v>
      </c>
      <c r="AT101">
        <f>SQRT((INDEX('Station centroid'!$E$2:$E$51,MATCH(AT$1,'Station centroid'!$B$2:$B$51,0))-INDEX('Zone centroid'!$D$2:$D$169,MATCH($A101,'Zone centroid'!$C$2:$C$169,0)))^2+(INDEX('Station centroid'!$F$2:$F$51,MATCH(AT$1,'Station centroid'!$B$2:$B$51,0))-INDEX('Zone centroid'!$E$2:$E$169,MATCH($A101,'Zone centroid'!$C$2:$C$169,0)))^2)</f>
        <v>109007.6169199295</v>
      </c>
      <c r="AU101">
        <f>SQRT((INDEX('Station centroid'!$E$2:$E$51,MATCH(AU$1,'Station centroid'!$B$2:$B$51,0))-INDEX('Zone centroid'!$D$2:$D$169,MATCH($A101,'Zone centroid'!$C$2:$C$169,0)))^2+(INDEX('Station centroid'!$F$2:$F$51,MATCH(AU$1,'Station centroid'!$B$2:$B$51,0))-INDEX('Zone centroid'!$E$2:$E$169,MATCH($A101,'Zone centroid'!$C$2:$C$169,0)))^2)</f>
        <v>3345.0540346158809</v>
      </c>
      <c r="AV101">
        <f>SQRT((INDEX('Station centroid'!$E$2:$E$51,MATCH(AV$1,'Station centroid'!$B$2:$B$51,0))-INDEX('Zone centroid'!$D$2:$D$169,MATCH($A101,'Zone centroid'!$C$2:$C$169,0)))^2+(INDEX('Station centroid'!$F$2:$F$51,MATCH(AV$1,'Station centroid'!$B$2:$B$51,0))-INDEX('Zone centroid'!$E$2:$E$169,MATCH($A101,'Zone centroid'!$C$2:$C$169,0)))^2)</f>
        <v>12096.979217722066</v>
      </c>
      <c r="AW101">
        <f>SQRT((INDEX('Station centroid'!$E$2:$E$51,MATCH(AW$1,'Station centroid'!$B$2:$B$51,0))-INDEX('Zone centroid'!$D$2:$D$169,MATCH($A101,'Zone centroid'!$C$2:$C$169,0)))^2+(INDEX('Station centroid'!$F$2:$F$51,MATCH(AW$1,'Station centroid'!$B$2:$B$51,0))-INDEX('Zone centroid'!$E$2:$E$169,MATCH($A101,'Zone centroid'!$C$2:$C$169,0)))^2)</f>
        <v>19848.737658894057</v>
      </c>
      <c r="AX101">
        <f>SQRT((INDEX('Station centroid'!$E$2:$E$51,MATCH(AX$1,'Station centroid'!$B$2:$B$51,0))-INDEX('Zone centroid'!$D$2:$D$169,MATCH($A101,'Zone centroid'!$C$2:$C$169,0)))^2+(INDEX('Station centroid'!$F$2:$F$51,MATCH(AX$1,'Station centroid'!$B$2:$B$51,0))-INDEX('Zone centroid'!$E$2:$E$169,MATCH($A101,'Zone centroid'!$C$2:$C$169,0)))^2)</f>
        <v>35944.078595302759</v>
      </c>
      <c r="AY101">
        <f>SQRT((INDEX('Station centroid'!$E$2:$E$51,MATCH(AY$1,'Station centroid'!$B$2:$B$51,0))-INDEX('Zone centroid'!$D$2:$D$169,MATCH($A101,'Zone centroid'!$C$2:$C$169,0)))^2+(INDEX('Station centroid'!$F$2:$F$51,MATCH(AY$1,'Station centroid'!$B$2:$B$51,0))-INDEX('Zone centroid'!$E$2:$E$169,MATCH($A101,'Zone centroid'!$C$2:$C$169,0)))^2)</f>
        <v>650074.28848709282</v>
      </c>
    </row>
    <row r="102" spans="1:51" x14ac:dyDescent="0.3">
      <c r="A102">
        <v>5043</v>
      </c>
      <c r="B102">
        <f>SQRT((INDEX('Station centroid'!$E$2:$E$51,MATCH(B$1,'Station centroid'!$B$2:$B$51,0))-INDEX('Zone centroid'!$D$2:$D$169,MATCH($A102,'Zone centroid'!$C$2:$C$169,0)))^2+(INDEX('Station centroid'!$F$2:$F$51,MATCH(B$1,'Station centroid'!$B$2:$B$51,0))-INDEX('Zone centroid'!$E$2:$E$169,MATCH($A102,'Zone centroid'!$C$2:$C$169,0)))^2)</f>
        <v>60784.94850365915</v>
      </c>
      <c r="C102">
        <f>SQRT((INDEX('Station centroid'!$E$2:$E$51,MATCH(C$1,'Station centroid'!$B$2:$B$51,0))-INDEX('Zone centroid'!$D$2:$D$169,MATCH($A102,'Zone centroid'!$C$2:$C$169,0)))^2+(INDEX('Station centroid'!$F$2:$F$51,MATCH(C$1,'Station centroid'!$B$2:$B$51,0))-INDEX('Zone centroid'!$E$2:$E$169,MATCH($A102,'Zone centroid'!$C$2:$C$169,0)))^2)</f>
        <v>93813.46324443628</v>
      </c>
      <c r="D102">
        <f>SQRT((INDEX('Station centroid'!$E$2:$E$51,MATCH(D$1,'Station centroid'!$B$2:$B$51,0))-INDEX('Zone centroid'!$D$2:$D$169,MATCH($A102,'Zone centroid'!$C$2:$C$169,0)))^2+(INDEX('Station centroid'!$F$2:$F$51,MATCH(D$1,'Station centroid'!$B$2:$B$51,0))-INDEX('Zone centroid'!$E$2:$E$169,MATCH($A102,'Zone centroid'!$C$2:$C$169,0)))^2)</f>
        <v>144379.13449997717</v>
      </c>
      <c r="E102">
        <f>SQRT((INDEX('Station centroid'!$E$2:$E$51,MATCH(E$1,'Station centroid'!$B$2:$B$51,0))-INDEX('Zone centroid'!$D$2:$D$169,MATCH($A102,'Zone centroid'!$C$2:$C$169,0)))^2+(INDEX('Station centroid'!$F$2:$F$51,MATCH(E$1,'Station centroid'!$B$2:$B$51,0))-INDEX('Zone centroid'!$E$2:$E$169,MATCH($A102,'Zone centroid'!$C$2:$C$169,0)))^2)</f>
        <v>69631.50123025784</v>
      </c>
      <c r="F102">
        <f>SQRT((INDEX('Station centroid'!$E$2:$E$51,MATCH(F$1,'Station centroid'!$B$2:$B$51,0))-INDEX('Zone centroid'!$D$2:$D$169,MATCH($A102,'Zone centroid'!$C$2:$C$169,0)))^2+(INDEX('Station centroid'!$F$2:$F$51,MATCH(F$1,'Station centroid'!$B$2:$B$51,0))-INDEX('Zone centroid'!$E$2:$E$169,MATCH($A102,'Zone centroid'!$C$2:$C$169,0)))^2)</f>
        <v>64343.071769100396</v>
      </c>
      <c r="G102">
        <f>SQRT((INDEX('Station centroid'!$E$2:$E$51,MATCH(G$1,'Station centroid'!$B$2:$B$51,0))-INDEX('Zone centroid'!$D$2:$D$169,MATCH($A102,'Zone centroid'!$C$2:$C$169,0)))^2+(INDEX('Station centroid'!$F$2:$F$51,MATCH(G$1,'Station centroid'!$B$2:$B$51,0))-INDEX('Zone centroid'!$E$2:$E$169,MATCH($A102,'Zone centroid'!$C$2:$C$169,0)))^2)</f>
        <v>650484.17437628715</v>
      </c>
      <c r="H102">
        <f>SQRT((INDEX('Station centroid'!$E$2:$E$51,MATCH(H$1,'Station centroid'!$B$2:$B$51,0))-INDEX('Zone centroid'!$D$2:$D$169,MATCH($A102,'Zone centroid'!$C$2:$C$169,0)))^2+(INDEX('Station centroid'!$F$2:$F$51,MATCH(H$1,'Station centroid'!$B$2:$B$51,0))-INDEX('Zone centroid'!$E$2:$E$169,MATCH($A102,'Zone centroid'!$C$2:$C$169,0)))^2)</f>
        <v>44481.105330749167</v>
      </c>
      <c r="I102">
        <f>SQRT((INDEX('Station centroid'!$E$2:$E$51,MATCH(I$1,'Station centroid'!$B$2:$B$51,0))-INDEX('Zone centroid'!$D$2:$D$169,MATCH($A102,'Zone centroid'!$C$2:$C$169,0)))^2+(INDEX('Station centroid'!$F$2:$F$51,MATCH(I$1,'Station centroid'!$B$2:$B$51,0))-INDEX('Zone centroid'!$E$2:$E$169,MATCH($A102,'Zone centroid'!$C$2:$C$169,0)))^2)</f>
        <v>44719.072937771169</v>
      </c>
      <c r="J102">
        <f>SQRT((INDEX('Station centroid'!$E$2:$E$51,MATCH(J$1,'Station centroid'!$B$2:$B$51,0))-INDEX('Zone centroid'!$D$2:$D$169,MATCH($A102,'Zone centroid'!$C$2:$C$169,0)))^2+(INDEX('Station centroid'!$F$2:$F$51,MATCH(J$1,'Station centroid'!$B$2:$B$51,0))-INDEX('Zone centroid'!$E$2:$E$169,MATCH($A102,'Zone centroid'!$C$2:$C$169,0)))^2)</f>
        <v>650484.17437628715</v>
      </c>
      <c r="K102">
        <f>SQRT((INDEX('Station centroid'!$E$2:$E$51,MATCH(K$1,'Station centroid'!$B$2:$B$51,0))-INDEX('Zone centroid'!$D$2:$D$169,MATCH($A102,'Zone centroid'!$C$2:$C$169,0)))^2+(INDEX('Station centroid'!$F$2:$F$51,MATCH(K$1,'Station centroid'!$B$2:$B$51,0))-INDEX('Zone centroid'!$E$2:$E$169,MATCH($A102,'Zone centroid'!$C$2:$C$169,0)))^2)</f>
        <v>88357.38866310897</v>
      </c>
      <c r="L102">
        <f>SQRT((INDEX('Station centroid'!$E$2:$E$51,MATCH(L$1,'Station centroid'!$B$2:$B$51,0))-INDEX('Zone centroid'!$D$2:$D$169,MATCH($A102,'Zone centroid'!$C$2:$C$169,0)))^2+(INDEX('Station centroid'!$F$2:$F$51,MATCH(L$1,'Station centroid'!$B$2:$B$51,0))-INDEX('Zone centroid'!$E$2:$E$169,MATCH($A102,'Zone centroid'!$C$2:$C$169,0)))^2)</f>
        <v>48865.114297482192</v>
      </c>
      <c r="M102">
        <f>SQRT((INDEX('Station centroid'!$E$2:$E$51,MATCH(M$1,'Station centroid'!$B$2:$B$51,0))-INDEX('Zone centroid'!$D$2:$D$169,MATCH($A102,'Zone centroid'!$C$2:$C$169,0)))^2+(INDEX('Station centroid'!$F$2:$F$51,MATCH(M$1,'Station centroid'!$B$2:$B$51,0))-INDEX('Zone centroid'!$E$2:$E$169,MATCH($A102,'Zone centroid'!$C$2:$C$169,0)))^2)</f>
        <v>51395.91929063826</v>
      </c>
      <c r="N102">
        <f>SQRT((INDEX('Station centroid'!$E$2:$E$51,MATCH(N$1,'Station centroid'!$B$2:$B$51,0))-INDEX('Zone centroid'!$D$2:$D$169,MATCH($A102,'Zone centroid'!$C$2:$C$169,0)))^2+(INDEX('Station centroid'!$F$2:$F$51,MATCH(N$1,'Station centroid'!$B$2:$B$51,0))-INDEX('Zone centroid'!$E$2:$E$169,MATCH($A102,'Zone centroid'!$C$2:$C$169,0)))^2)</f>
        <v>68155.024905813087</v>
      </c>
      <c r="O102">
        <f>SQRT((INDEX('Station centroid'!$E$2:$E$51,MATCH(O$1,'Station centroid'!$B$2:$B$51,0))-INDEX('Zone centroid'!$D$2:$D$169,MATCH($A102,'Zone centroid'!$C$2:$C$169,0)))^2+(INDEX('Station centroid'!$F$2:$F$51,MATCH(O$1,'Station centroid'!$B$2:$B$51,0))-INDEX('Zone centroid'!$E$2:$E$169,MATCH($A102,'Zone centroid'!$C$2:$C$169,0)))^2)</f>
        <v>92408.328640945561</v>
      </c>
      <c r="P102">
        <f>SQRT((INDEX('Station centroid'!$E$2:$E$51,MATCH(P$1,'Station centroid'!$B$2:$B$51,0))-INDEX('Zone centroid'!$D$2:$D$169,MATCH($A102,'Zone centroid'!$C$2:$C$169,0)))^2+(INDEX('Station centroid'!$F$2:$F$51,MATCH(P$1,'Station centroid'!$B$2:$B$51,0))-INDEX('Zone centroid'!$E$2:$E$169,MATCH($A102,'Zone centroid'!$C$2:$C$169,0)))^2)</f>
        <v>94705.618948635776</v>
      </c>
      <c r="Q102">
        <f>SQRT((INDEX('Station centroid'!$E$2:$E$51,MATCH(Q$1,'Station centroid'!$B$2:$B$51,0))-INDEX('Zone centroid'!$D$2:$D$169,MATCH($A102,'Zone centroid'!$C$2:$C$169,0)))^2+(INDEX('Station centroid'!$F$2:$F$51,MATCH(Q$1,'Station centroid'!$B$2:$B$51,0))-INDEX('Zone centroid'!$E$2:$E$169,MATCH($A102,'Zone centroid'!$C$2:$C$169,0)))^2)</f>
        <v>79175.40214362352</v>
      </c>
      <c r="R102">
        <f>SQRT((INDEX('Station centroid'!$E$2:$E$51,MATCH(R$1,'Station centroid'!$B$2:$B$51,0))-INDEX('Zone centroid'!$D$2:$D$169,MATCH($A102,'Zone centroid'!$C$2:$C$169,0)))^2+(INDEX('Station centroid'!$F$2:$F$51,MATCH(R$1,'Station centroid'!$B$2:$B$51,0))-INDEX('Zone centroid'!$E$2:$E$169,MATCH($A102,'Zone centroid'!$C$2:$C$169,0)))^2)</f>
        <v>76126.479335485463</v>
      </c>
      <c r="S102">
        <f>SQRT((INDEX('Station centroid'!$E$2:$E$51,MATCH(S$1,'Station centroid'!$B$2:$B$51,0))-INDEX('Zone centroid'!$D$2:$D$169,MATCH($A102,'Zone centroid'!$C$2:$C$169,0)))^2+(INDEX('Station centroid'!$F$2:$F$51,MATCH(S$1,'Station centroid'!$B$2:$B$51,0))-INDEX('Zone centroid'!$E$2:$E$169,MATCH($A102,'Zone centroid'!$C$2:$C$169,0)))^2)</f>
        <v>72879.469235622237</v>
      </c>
      <c r="T102">
        <f>SQRT((INDEX('Station centroid'!$E$2:$E$51,MATCH(T$1,'Station centroid'!$B$2:$B$51,0))-INDEX('Zone centroid'!$D$2:$D$169,MATCH($A102,'Zone centroid'!$C$2:$C$169,0)))^2+(INDEX('Station centroid'!$F$2:$F$51,MATCH(T$1,'Station centroid'!$B$2:$B$51,0))-INDEX('Zone centroid'!$E$2:$E$169,MATCH($A102,'Zone centroid'!$C$2:$C$169,0)))^2)</f>
        <v>65569.337318868769</v>
      </c>
      <c r="U102">
        <f>SQRT((INDEX('Station centroid'!$E$2:$E$51,MATCH(U$1,'Station centroid'!$B$2:$B$51,0))-INDEX('Zone centroid'!$D$2:$D$169,MATCH($A102,'Zone centroid'!$C$2:$C$169,0)))^2+(INDEX('Station centroid'!$F$2:$F$51,MATCH(U$1,'Station centroid'!$B$2:$B$51,0))-INDEX('Zone centroid'!$E$2:$E$169,MATCH($A102,'Zone centroid'!$C$2:$C$169,0)))^2)</f>
        <v>63729.946365318676</v>
      </c>
      <c r="V102">
        <f>SQRT((INDEX('Station centroid'!$E$2:$E$51,MATCH(V$1,'Station centroid'!$B$2:$B$51,0))-INDEX('Zone centroid'!$D$2:$D$169,MATCH($A102,'Zone centroid'!$C$2:$C$169,0)))^2+(INDEX('Station centroid'!$F$2:$F$51,MATCH(V$1,'Station centroid'!$B$2:$B$51,0))-INDEX('Zone centroid'!$E$2:$E$169,MATCH($A102,'Zone centroid'!$C$2:$C$169,0)))^2)</f>
        <v>59764.552454956982</v>
      </c>
      <c r="W102">
        <f>SQRT((INDEX('Station centroid'!$E$2:$E$51,MATCH(W$1,'Station centroid'!$B$2:$B$51,0))-INDEX('Zone centroid'!$D$2:$D$169,MATCH($A102,'Zone centroid'!$C$2:$C$169,0)))^2+(INDEX('Station centroid'!$F$2:$F$51,MATCH(W$1,'Station centroid'!$B$2:$B$51,0))-INDEX('Zone centroid'!$E$2:$E$169,MATCH($A102,'Zone centroid'!$C$2:$C$169,0)))^2)</f>
        <v>75717.50610816502</v>
      </c>
      <c r="X102">
        <f>SQRT((INDEX('Station centroid'!$E$2:$E$51,MATCH(X$1,'Station centroid'!$B$2:$B$51,0))-INDEX('Zone centroid'!$D$2:$D$169,MATCH($A102,'Zone centroid'!$C$2:$C$169,0)))^2+(INDEX('Station centroid'!$F$2:$F$51,MATCH(X$1,'Station centroid'!$B$2:$B$51,0))-INDEX('Zone centroid'!$E$2:$E$169,MATCH($A102,'Zone centroid'!$C$2:$C$169,0)))^2)</f>
        <v>56963.841794971086</v>
      </c>
      <c r="Y102">
        <f>SQRT((INDEX('Station centroid'!$E$2:$E$51,MATCH(Y$1,'Station centroid'!$B$2:$B$51,0))-INDEX('Zone centroid'!$D$2:$D$169,MATCH($A102,'Zone centroid'!$C$2:$C$169,0)))^2+(INDEX('Station centroid'!$F$2:$F$51,MATCH(Y$1,'Station centroid'!$B$2:$B$51,0))-INDEX('Zone centroid'!$E$2:$E$169,MATCH($A102,'Zone centroid'!$C$2:$C$169,0)))^2)</f>
        <v>54940.094024036822</v>
      </c>
      <c r="Z102">
        <f>SQRT((INDEX('Station centroid'!$E$2:$E$51,MATCH(Z$1,'Station centroid'!$B$2:$B$51,0))-INDEX('Zone centroid'!$D$2:$D$169,MATCH($A102,'Zone centroid'!$C$2:$C$169,0)))^2+(INDEX('Station centroid'!$F$2:$F$51,MATCH(Z$1,'Station centroid'!$B$2:$B$51,0))-INDEX('Zone centroid'!$E$2:$E$169,MATCH($A102,'Zone centroid'!$C$2:$C$169,0)))^2)</f>
        <v>37927.812185388415</v>
      </c>
      <c r="AA102">
        <f>SQRT((INDEX('Station centroid'!$E$2:$E$51,MATCH(AA$1,'Station centroid'!$B$2:$B$51,0))-INDEX('Zone centroid'!$D$2:$D$169,MATCH($A102,'Zone centroid'!$C$2:$C$169,0)))^2+(INDEX('Station centroid'!$F$2:$F$51,MATCH(AA$1,'Station centroid'!$B$2:$B$51,0))-INDEX('Zone centroid'!$E$2:$E$169,MATCH($A102,'Zone centroid'!$C$2:$C$169,0)))^2)</f>
        <v>67996.534090902016</v>
      </c>
      <c r="AB102">
        <f>SQRT((INDEX('Station centroid'!$E$2:$E$51,MATCH(AB$1,'Station centroid'!$B$2:$B$51,0))-INDEX('Zone centroid'!$D$2:$D$169,MATCH($A102,'Zone centroid'!$C$2:$C$169,0)))^2+(INDEX('Station centroid'!$F$2:$F$51,MATCH(AB$1,'Station centroid'!$B$2:$B$51,0))-INDEX('Zone centroid'!$E$2:$E$169,MATCH($A102,'Zone centroid'!$C$2:$C$169,0)))^2)</f>
        <v>650484.17437628715</v>
      </c>
      <c r="AC102">
        <f>SQRT((INDEX('Station centroid'!$E$2:$E$51,MATCH(AC$1,'Station centroid'!$B$2:$B$51,0))-INDEX('Zone centroid'!$D$2:$D$169,MATCH($A102,'Zone centroid'!$C$2:$C$169,0)))^2+(INDEX('Station centroid'!$F$2:$F$51,MATCH(AC$1,'Station centroid'!$B$2:$B$51,0))-INDEX('Zone centroid'!$E$2:$E$169,MATCH($A102,'Zone centroid'!$C$2:$C$169,0)))^2)</f>
        <v>51918.840318951647</v>
      </c>
      <c r="AD102">
        <f>SQRT((INDEX('Station centroid'!$E$2:$E$51,MATCH(AD$1,'Station centroid'!$B$2:$B$51,0))-INDEX('Zone centroid'!$D$2:$D$169,MATCH($A102,'Zone centroid'!$C$2:$C$169,0)))^2+(INDEX('Station centroid'!$F$2:$F$51,MATCH(AD$1,'Station centroid'!$B$2:$B$51,0))-INDEX('Zone centroid'!$E$2:$E$169,MATCH($A102,'Zone centroid'!$C$2:$C$169,0)))^2)</f>
        <v>140747.65322634159</v>
      </c>
      <c r="AE102">
        <f>SQRT((INDEX('Station centroid'!$E$2:$E$51,MATCH(AE$1,'Station centroid'!$B$2:$B$51,0))-INDEX('Zone centroid'!$D$2:$D$169,MATCH($A102,'Zone centroid'!$C$2:$C$169,0)))^2+(INDEX('Station centroid'!$F$2:$F$51,MATCH(AE$1,'Station centroid'!$B$2:$B$51,0))-INDEX('Zone centroid'!$E$2:$E$169,MATCH($A102,'Zone centroid'!$C$2:$C$169,0)))^2)</f>
        <v>87093.976599276968</v>
      </c>
      <c r="AF102">
        <f>SQRT((INDEX('Station centroid'!$E$2:$E$51,MATCH(AF$1,'Station centroid'!$B$2:$B$51,0))-INDEX('Zone centroid'!$D$2:$D$169,MATCH($A102,'Zone centroid'!$C$2:$C$169,0)))^2+(INDEX('Station centroid'!$F$2:$F$51,MATCH(AF$1,'Station centroid'!$B$2:$B$51,0))-INDEX('Zone centroid'!$E$2:$E$169,MATCH($A102,'Zone centroid'!$C$2:$C$169,0)))^2)</f>
        <v>84504.257117324552</v>
      </c>
      <c r="AG102">
        <f>SQRT((INDEX('Station centroid'!$E$2:$E$51,MATCH(AG$1,'Station centroid'!$B$2:$B$51,0))-INDEX('Zone centroid'!$D$2:$D$169,MATCH($A102,'Zone centroid'!$C$2:$C$169,0)))^2+(INDEX('Station centroid'!$F$2:$F$51,MATCH(AG$1,'Station centroid'!$B$2:$B$51,0))-INDEX('Zone centroid'!$E$2:$E$169,MATCH($A102,'Zone centroid'!$C$2:$C$169,0)))^2)</f>
        <v>59899.325087046673</v>
      </c>
      <c r="AH102">
        <f>SQRT((INDEX('Station centroid'!$E$2:$E$51,MATCH(AH$1,'Station centroid'!$B$2:$B$51,0))-INDEX('Zone centroid'!$D$2:$D$169,MATCH($A102,'Zone centroid'!$C$2:$C$169,0)))^2+(INDEX('Station centroid'!$F$2:$F$51,MATCH(AH$1,'Station centroid'!$B$2:$B$51,0))-INDEX('Zone centroid'!$E$2:$E$169,MATCH($A102,'Zone centroid'!$C$2:$C$169,0)))^2)</f>
        <v>115692.8307635698</v>
      </c>
      <c r="AI102">
        <f>SQRT((INDEX('Station centroid'!$E$2:$E$51,MATCH(AI$1,'Station centroid'!$B$2:$B$51,0))-INDEX('Zone centroid'!$D$2:$D$169,MATCH($A102,'Zone centroid'!$C$2:$C$169,0)))^2+(INDEX('Station centroid'!$F$2:$F$51,MATCH(AI$1,'Station centroid'!$B$2:$B$51,0))-INDEX('Zone centroid'!$E$2:$E$169,MATCH($A102,'Zone centroid'!$C$2:$C$169,0)))^2)</f>
        <v>64910.734734267906</v>
      </c>
      <c r="AJ102">
        <f>SQRT((INDEX('Station centroid'!$E$2:$E$51,MATCH(AJ$1,'Station centroid'!$B$2:$B$51,0))-INDEX('Zone centroid'!$D$2:$D$169,MATCH($A102,'Zone centroid'!$C$2:$C$169,0)))^2+(INDEX('Station centroid'!$F$2:$F$51,MATCH(AJ$1,'Station centroid'!$B$2:$B$51,0))-INDEX('Zone centroid'!$E$2:$E$169,MATCH($A102,'Zone centroid'!$C$2:$C$169,0)))^2)</f>
        <v>61975.8824250861</v>
      </c>
      <c r="AK102">
        <f>SQRT((INDEX('Station centroid'!$E$2:$E$51,MATCH(AK$1,'Station centroid'!$B$2:$B$51,0))-INDEX('Zone centroid'!$D$2:$D$169,MATCH($A102,'Zone centroid'!$C$2:$C$169,0)))^2+(INDEX('Station centroid'!$F$2:$F$51,MATCH(AK$1,'Station centroid'!$B$2:$B$51,0))-INDEX('Zone centroid'!$E$2:$E$169,MATCH($A102,'Zone centroid'!$C$2:$C$169,0)))^2)</f>
        <v>65105.150885816984</v>
      </c>
      <c r="AL102">
        <f>SQRT((INDEX('Station centroid'!$E$2:$E$51,MATCH(AL$1,'Station centroid'!$B$2:$B$51,0))-INDEX('Zone centroid'!$D$2:$D$169,MATCH($A102,'Zone centroid'!$C$2:$C$169,0)))^2+(INDEX('Station centroid'!$F$2:$F$51,MATCH(AL$1,'Station centroid'!$B$2:$B$51,0))-INDEX('Zone centroid'!$E$2:$E$169,MATCH($A102,'Zone centroid'!$C$2:$C$169,0)))^2)</f>
        <v>33786.618486412619</v>
      </c>
      <c r="AM102">
        <f>SQRT((INDEX('Station centroid'!$E$2:$E$51,MATCH(AM$1,'Station centroid'!$B$2:$B$51,0))-INDEX('Zone centroid'!$D$2:$D$169,MATCH($A102,'Zone centroid'!$C$2:$C$169,0)))^2+(INDEX('Station centroid'!$F$2:$F$51,MATCH(AM$1,'Station centroid'!$B$2:$B$51,0))-INDEX('Zone centroid'!$E$2:$E$169,MATCH($A102,'Zone centroid'!$C$2:$C$169,0)))^2)</f>
        <v>83040.022207006346</v>
      </c>
      <c r="AN102">
        <f>SQRT((INDEX('Station centroid'!$E$2:$E$51,MATCH(AN$1,'Station centroid'!$B$2:$B$51,0))-INDEX('Zone centroid'!$D$2:$D$169,MATCH($A102,'Zone centroid'!$C$2:$C$169,0)))^2+(INDEX('Station centroid'!$F$2:$F$51,MATCH(AN$1,'Station centroid'!$B$2:$B$51,0))-INDEX('Zone centroid'!$E$2:$E$169,MATCH($A102,'Zone centroid'!$C$2:$C$169,0)))^2)</f>
        <v>49285.348460153924</v>
      </c>
      <c r="AO102">
        <f>SQRT((INDEX('Station centroid'!$E$2:$E$51,MATCH(AO$1,'Station centroid'!$B$2:$B$51,0))-INDEX('Zone centroid'!$D$2:$D$169,MATCH($A102,'Zone centroid'!$C$2:$C$169,0)))^2+(INDEX('Station centroid'!$F$2:$F$51,MATCH(AO$1,'Station centroid'!$B$2:$B$51,0))-INDEX('Zone centroid'!$E$2:$E$169,MATCH($A102,'Zone centroid'!$C$2:$C$169,0)))^2)</f>
        <v>47851.10268151616</v>
      </c>
      <c r="AP102">
        <f>SQRT((INDEX('Station centroid'!$E$2:$E$51,MATCH(AP$1,'Station centroid'!$B$2:$B$51,0))-INDEX('Zone centroid'!$D$2:$D$169,MATCH($A102,'Zone centroid'!$C$2:$C$169,0)))^2+(INDEX('Station centroid'!$F$2:$F$51,MATCH(AP$1,'Station centroid'!$B$2:$B$51,0))-INDEX('Zone centroid'!$E$2:$E$169,MATCH($A102,'Zone centroid'!$C$2:$C$169,0)))^2)</f>
        <v>51196.587277498278</v>
      </c>
      <c r="AQ102">
        <f>SQRT((INDEX('Station centroid'!$E$2:$E$51,MATCH(AQ$1,'Station centroid'!$B$2:$B$51,0))-INDEX('Zone centroid'!$D$2:$D$169,MATCH($A102,'Zone centroid'!$C$2:$C$169,0)))^2+(INDEX('Station centroid'!$F$2:$F$51,MATCH(AQ$1,'Station centroid'!$B$2:$B$51,0))-INDEX('Zone centroid'!$E$2:$E$169,MATCH($A102,'Zone centroid'!$C$2:$C$169,0)))^2)</f>
        <v>59532.973674462119</v>
      </c>
      <c r="AR102">
        <f>SQRT((INDEX('Station centroid'!$E$2:$E$51,MATCH(AR$1,'Station centroid'!$B$2:$B$51,0))-INDEX('Zone centroid'!$D$2:$D$169,MATCH($A102,'Zone centroid'!$C$2:$C$169,0)))^2+(INDEX('Station centroid'!$F$2:$F$51,MATCH(AR$1,'Station centroid'!$B$2:$B$51,0))-INDEX('Zone centroid'!$E$2:$E$169,MATCH($A102,'Zone centroid'!$C$2:$C$169,0)))^2)</f>
        <v>38538.883754488779</v>
      </c>
      <c r="AS102">
        <f>SQRT((INDEX('Station centroid'!$E$2:$E$51,MATCH(AS$1,'Station centroid'!$B$2:$B$51,0))-INDEX('Zone centroid'!$D$2:$D$169,MATCH($A102,'Zone centroid'!$C$2:$C$169,0)))^2+(INDEX('Station centroid'!$F$2:$F$51,MATCH(AS$1,'Station centroid'!$B$2:$B$51,0))-INDEX('Zone centroid'!$E$2:$E$169,MATCH($A102,'Zone centroid'!$C$2:$C$169,0)))^2)</f>
        <v>127678.17794728628</v>
      </c>
      <c r="AT102">
        <f>SQRT((INDEX('Station centroid'!$E$2:$E$51,MATCH(AT$1,'Station centroid'!$B$2:$B$51,0))-INDEX('Zone centroid'!$D$2:$D$169,MATCH($A102,'Zone centroid'!$C$2:$C$169,0)))^2+(INDEX('Station centroid'!$F$2:$F$51,MATCH(AT$1,'Station centroid'!$B$2:$B$51,0))-INDEX('Zone centroid'!$E$2:$E$169,MATCH($A102,'Zone centroid'!$C$2:$C$169,0)))^2)</f>
        <v>108790.45420634156</v>
      </c>
      <c r="AU102">
        <f>SQRT((INDEX('Station centroid'!$E$2:$E$51,MATCH(AU$1,'Station centroid'!$B$2:$B$51,0))-INDEX('Zone centroid'!$D$2:$D$169,MATCH($A102,'Zone centroid'!$C$2:$C$169,0)))^2+(INDEX('Station centroid'!$F$2:$F$51,MATCH(AU$1,'Station centroid'!$B$2:$B$51,0))-INDEX('Zone centroid'!$E$2:$E$169,MATCH($A102,'Zone centroid'!$C$2:$C$169,0)))^2)</f>
        <v>3598.3279442679996</v>
      </c>
      <c r="AV102">
        <f>SQRT((INDEX('Station centroid'!$E$2:$E$51,MATCH(AV$1,'Station centroid'!$B$2:$B$51,0))-INDEX('Zone centroid'!$D$2:$D$169,MATCH($A102,'Zone centroid'!$C$2:$C$169,0)))^2+(INDEX('Station centroid'!$F$2:$F$51,MATCH(AV$1,'Station centroid'!$B$2:$B$51,0))-INDEX('Zone centroid'!$E$2:$E$169,MATCH($A102,'Zone centroid'!$C$2:$C$169,0)))^2)</f>
        <v>12121.176233105414</v>
      </c>
      <c r="AW102">
        <f>SQRT((INDEX('Station centroid'!$E$2:$E$51,MATCH(AW$1,'Station centroid'!$B$2:$B$51,0))-INDEX('Zone centroid'!$D$2:$D$169,MATCH($A102,'Zone centroid'!$C$2:$C$169,0)))^2+(INDEX('Station centroid'!$F$2:$F$51,MATCH(AW$1,'Station centroid'!$B$2:$B$51,0))-INDEX('Zone centroid'!$E$2:$E$169,MATCH($A102,'Zone centroid'!$C$2:$C$169,0)))^2)</f>
        <v>19838.481322208088</v>
      </c>
      <c r="AX102">
        <f>SQRT((INDEX('Station centroid'!$E$2:$E$51,MATCH(AX$1,'Station centroid'!$B$2:$B$51,0))-INDEX('Zone centroid'!$D$2:$D$169,MATCH($A102,'Zone centroid'!$C$2:$C$169,0)))^2+(INDEX('Station centroid'!$F$2:$F$51,MATCH(AX$1,'Station centroid'!$B$2:$B$51,0))-INDEX('Zone centroid'!$E$2:$E$169,MATCH($A102,'Zone centroid'!$C$2:$C$169,0)))^2)</f>
        <v>35923.567054585517</v>
      </c>
      <c r="AY102">
        <f>SQRT((INDEX('Station centroid'!$E$2:$E$51,MATCH(AY$1,'Station centroid'!$B$2:$B$51,0))-INDEX('Zone centroid'!$D$2:$D$169,MATCH($A102,'Zone centroid'!$C$2:$C$169,0)))^2+(INDEX('Station centroid'!$F$2:$F$51,MATCH(AY$1,'Station centroid'!$B$2:$B$51,0))-INDEX('Zone centroid'!$E$2:$E$169,MATCH($A102,'Zone centroid'!$C$2:$C$169,0)))^2)</f>
        <v>650484.17437628715</v>
      </c>
    </row>
    <row r="103" spans="1:51" x14ac:dyDescent="0.3">
      <c r="A103">
        <v>5045</v>
      </c>
      <c r="B103">
        <f>SQRT((INDEX('Station centroid'!$E$2:$E$51,MATCH(B$1,'Station centroid'!$B$2:$B$51,0))-INDEX('Zone centroid'!$D$2:$D$169,MATCH($A103,'Zone centroid'!$C$2:$C$169,0)))^2+(INDEX('Station centroid'!$F$2:$F$51,MATCH(B$1,'Station centroid'!$B$2:$B$51,0))-INDEX('Zone centroid'!$E$2:$E$169,MATCH($A103,'Zone centroid'!$C$2:$C$169,0)))^2)</f>
        <v>81015.772647012956</v>
      </c>
      <c r="C103">
        <f>SQRT((INDEX('Station centroid'!$E$2:$E$51,MATCH(C$1,'Station centroid'!$B$2:$B$51,0))-INDEX('Zone centroid'!$D$2:$D$169,MATCH($A103,'Zone centroid'!$C$2:$C$169,0)))^2+(INDEX('Station centroid'!$F$2:$F$51,MATCH(C$1,'Station centroid'!$B$2:$B$51,0))-INDEX('Zone centroid'!$E$2:$E$169,MATCH($A103,'Zone centroid'!$C$2:$C$169,0)))^2)</f>
        <v>106086.01992965519</v>
      </c>
      <c r="D103">
        <f>SQRT((INDEX('Station centroid'!$E$2:$E$51,MATCH(D$1,'Station centroid'!$B$2:$B$51,0))-INDEX('Zone centroid'!$D$2:$D$169,MATCH($A103,'Zone centroid'!$C$2:$C$169,0)))^2+(INDEX('Station centroid'!$F$2:$F$51,MATCH(D$1,'Station centroid'!$B$2:$B$51,0))-INDEX('Zone centroid'!$E$2:$E$169,MATCH($A103,'Zone centroid'!$C$2:$C$169,0)))^2)</f>
        <v>140723.84144651005</v>
      </c>
      <c r="E103">
        <f>SQRT((INDEX('Station centroid'!$E$2:$E$51,MATCH(E$1,'Station centroid'!$B$2:$B$51,0))-INDEX('Zone centroid'!$D$2:$D$169,MATCH($A103,'Zone centroid'!$C$2:$C$169,0)))^2+(INDEX('Station centroid'!$F$2:$F$51,MATCH(E$1,'Station centroid'!$B$2:$B$51,0))-INDEX('Zone centroid'!$E$2:$E$169,MATCH($A103,'Zone centroid'!$C$2:$C$169,0)))^2)</f>
        <v>89945.013761071823</v>
      </c>
      <c r="F103">
        <f>SQRT((INDEX('Station centroid'!$E$2:$E$51,MATCH(F$1,'Station centroid'!$B$2:$B$51,0))-INDEX('Zone centroid'!$D$2:$D$169,MATCH($A103,'Zone centroid'!$C$2:$C$169,0)))^2+(INDEX('Station centroid'!$F$2:$F$51,MATCH(F$1,'Station centroid'!$B$2:$B$51,0))-INDEX('Zone centroid'!$E$2:$E$169,MATCH($A103,'Zone centroid'!$C$2:$C$169,0)))^2)</f>
        <v>80693.347032352089</v>
      </c>
      <c r="G103">
        <f>SQRT((INDEX('Station centroid'!$E$2:$E$51,MATCH(G$1,'Station centroid'!$B$2:$B$51,0))-INDEX('Zone centroid'!$D$2:$D$169,MATCH($A103,'Zone centroid'!$C$2:$C$169,0)))^2+(INDEX('Station centroid'!$F$2:$F$51,MATCH(G$1,'Station centroid'!$B$2:$B$51,0))-INDEX('Zone centroid'!$E$2:$E$169,MATCH($A103,'Zone centroid'!$C$2:$C$169,0)))^2)</f>
        <v>632246.67088803241</v>
      </c>
      <c r="H103">
        <f>SQRT((INDEX('Station centroid'!$E$2:$E$51,MATCH(H$1,'Station centroid'!$B$2:$B$51,0))-INDEX('Zone centroid'!$D$2:$D$169,MATCH($A103,'Zone centroid'!$C$2:$C$169,0)))^2+(INDEX('Station centroid'!$F$2:$F$51,MATCH(H$1,'Station centroid'!$B$2:$B$51,0))-INDEX('Zone centroid'!$E$2:$E$169,MATCH($A103,'Zone centroid'!$C$2:$C$169,0)))^2)</f>
        <v>43879.757771040626</v>
      </c>
      <c r="I103">
        <f>SQRT((INDEX('Station centroid'!$E$2:$E$51,MATCH(I$1,'Station centroid'!$B$2:$B$51,0))-INDEX('Zone centroid'!$D$2:$D$169,MATCH($A103,'Zone centroid'!$C$2:$C$169,0)))^2+(INDEX('Station centroid'!$F$2:$F$51,MATCH(I$1,'Station centroid'!$B$2:$B$51,0))-INDEX('Zone centroid'!$E$2:$E$169,MATCH($A103,'Zone centroid'!$C$2:$C$169,0)))^2)</f>
        <v>57432.099818948787</v>
      </c>
      <c r="J103">
        <f>SQRT((INDEX('Station centroid'!$E$2:$E$51,MATCH(J$1,'Station centroid'!$B$2:$B$51,0))-INDEX('Zone centroid'!$D$2:$D$169,MATCH($A103,'Zone centroid'!$C$2:$C$169,0)))^2+(INDEX('Station centroid'!$F$2:$F$51,MATCH(J$1,'Station centroid'!$B$2:$B$51,0))-INDEX('Zone centroid'!$E$2:$E$169,MATCH($A103,'Zone centroid'!$C$2:$C$169,0)))^2)</f>
        <v>632246.67088803241</v>
      </c>
      <c r="K103">
        <f>SQRT((INDEX('Station centroid'!$E$2:$E$51,MATCH(K$1,'Station centroid'!$B$2:$B$51,0))-INDEX('Zone centroid'!$D$2:$D$169,MATCH($A103,'Zone centroid'!$C$2:$C$169,0)))^2+(INDEX('Station centroid'!$F$2:$F$51,MATCH(K$1,'Station centroid'!$B$2:$B$51,0))-INDEX('Zone centroid'!$E$2:$E$169,MATCH($A103,'Zone centroid'!$C$2:$C$169,0)))^2)</f>
        <v>108818.10066649618</v>
      </c>
      <c r="L103">
        <f>SQRT((INDEX('Station centroid'!$E$2:$E$51,MATCH(L$1,'Station centroid'!$B$2:$B$51,0))-INDEX('Zone centroid'!$D$2:$D$169,MATCH($A103,'Zone centroid'!$C$2:$C$169,0)))^2+(INDEX('Station centroid'!$F$2:$F$51,MATCH(L$1,'Station centroid'!$B$2:$B$51,0))-INDEX('Zone centroid'!$E$2:$E$169,MATCH($A103,'Zone centroid'!$C$2:$C$169,0)))^2)</f>
        <v>66785.211315874403</v>
      </c>
      <c r="M103">
        <f>SQRT((INDEX('Station centroid'!$E$2:$E$51,MATCH(M$1,'Station centroid'!$B$2:$B$51,0))-INDEX('Zone centroid'!$D$2:$D$169,MATCH($A103,'Zone centroid'!$C$2:$C$169,0)))^2+(INDEX('Station centroid'!$F$2:$F$51,MATCH(M$1,'Station centroid'!$B$2:$B$51,0))-INDEX('Zone centroid'!$E$2:$E$169,MATCH($A103,'Zone centroid'!$C$2:$C$169,0)))^2)</f>
        <v>70595.494380518387</v>
      </c>
      <c r="N103">
        <f>SQRT((INDEX('Station centroid'!$E$2:$E$51,MATCH(N$1,'Station centroid'!$B$2:$B$51,0))-INDEX('Zone centroid'!$D$2:$D$169,MATCH($A103,'Zone centroid'!$C$2:$C$169,0)))^2+(INDEX('Station centroid'!$F$2:$F$51,MATCH(N$1,'Station centroid'!$B$2:$B$51,0))-INDEX('Zone centroid'!$E$2:$E$169,MATCH($A103,'Zone centroid'!$C$2:$C$169,0)))^2)</f>
        <v>88474.682395089738</v>
      </c>
      <c r="O103">
        <f>SQRT((INDEX('Station centroid'!$E$2:$E$51,MATCH(O$1,'Station centroid'!$B$2:$B$51,0))-INDEX('Zone centroid'!$D$2:$D$169,MATCH($A103,'Zone centroid'!$C$2:$C$169,0)))^2+(INDEX('Station centroid'!$F$2:$F$51,MATCH(O$1,'Station centroid'!$B$2:$B$51,0))-INDEX('Zone centroid'!$E$2:$E$169,MATCH($A103,'Zone centroid'!$C$2:$C$169,0)))^2)</f>
        <v>112134.10434258169</v>
      </c>
      <c r="P103">
        <f>SQRT((INDEX('Station centroid'!$E$2:$E$51,MATCH(P$1,'Station centroid'!$B$2:$B$51,0))-INDEX('Zone centroid'!$D$2:$D$169,MATCH($A103,'Zone centroid'!$C$2:$C$169,0)))^2+(INDEX('Station centroid'!$F$2:$F$51,MATCH(P$1,'Station centroid'!$B$2:$B$51,0))-INDEX('Zone centroid'!$E$2:$E$169,MATCH($A103,'Zone centroid'!$C$2:$C$169,0)))^2)</f>
        <v>114457.82745249099</v>
      </c>
      <c r="Q103">
        <f>SQRT((INDEX('Station centroid'!$E$2:$E$51,MATCH(Q$1,'Station centroid'!$B$2:$B$51,0))-INDEX('Zone centroid'!$D$2:$D$169,MATCH($A103,'Zone centroid'!$C$2:$C$169,0)))^2+(INDEX('Station centroid'!$F$2:$F$51,MATCH(Q$1,'Station centroid'!$B$2:$B$51,0))-INDEX('Zone centroid'!$E$2:$E$169,MATCH($A103,'Zone centroid'!$C$2:$C$169,0)))^2)</f>
        <v>99268.361984594609</v>
      </c>
      <c r="R103">
        <f>SQRT((INDEX('Station centroid'!$E$2:$E$51,MATCH(R$1,'Station centroid'!$B$2:$B$51,0))-INDEX('Zone centroid'!$D$2:$D$169,MATCH($A103,'Zone centroid'!$C$2:$C$169,0)))^2+(INDEX('Station centroid'!$F$2:$F$51,MATCH(R$1,'Station centroid'!$B$2:$B$51,0))-INDEX('Zone centroid'!$E$2:$E$169,MATCH($A103,'Zone centroid'!$C$2:$C$169,0)))^2)</f>
        <v>96591.887615451924</v>
      </c>
      <c r="S103">
        <f>SQRT((INDEX('Station centroid'!$E$2:$E$51,MATCH(S$1,'Station centroid'!$B$2:$B$51,0))-INDEX('Zone centroid'!$D$2:$D$169,MATCH($A103,'Zone centroid'!$C$2:$C$169,0)))^2+(INDEX('Station centroid'!$F$2:$F$51,MATCH(S$1,'Station centroid'!$B$2:$B$51,0))-INDEX('Zone centroid'!$E$2:$E$169,MATCH($A103,'Zone centroid'!$C$2:$C$169,0)))^2)</f>
        <v>93248.416893081958</v>
      </c>
      <c r="T103">
        <f>SQRT((INDEX('Station centroid'!$E$2:$E$51,MATCH(T$1,'Station centroid'!$B$2:$B$51,0))-INDEX('Zone centroid'!$D$2:$D$169,MATCH($A103,'Zone centroid'!$C$2:$C$169,0)))^2+(INDEX('Station centroid'!$F$2:$F$51,MATCH(T$1,'Station centroid'!$B$2:$B$51,0))-INDEX('Zone centroid'!$E$2:$E$169,MATCH($A103,'Zone centroid'!$C$2:$C$169,0)))^2)</f>
        <v>86277.860025823509</v>
      </c>
      <c r="U103">
        <f>SQRT((INDEX('Station centroid'!$E$2:$E$51,MATCH(U$1,'Station centroid'!$B$2:$B$51,0))-INDEX('Zone centroid'!$D$2:$D$169,MATCH($A103,'Zone centroid'!$C$2:$C$169,0)))^2+(INDEX('Station centroid'!$F$2:$F$51,MATCH(U$1,'Station centroid'!$B$2:$B$51,0))-INDEX('Zone centroid'!$E$2:$E$169,MATCH($A103,'Zone centroid'!$C$2:$C$169,0)))^2)</f>
        <v>84447.228309319864</v>
      </c>
      <c r="V103">
        <f>SQRT((INDEX('Station centroid'!$E$2:$E$51,MATCH(V$1,'Station centroid'!$B$2:$B$51,0))-INDEX('Zone centroid'!$D$2:$D$169,MATCH($A103,'Zone centroid'!$C$2:$C$169,0)))^2+(INDEX('Station centroid'!$F$2:$F$51,MATCH(V$1,'Station centroid'!$B$2:$B$51,0))-INDEX('Zone centroid'!$E$2:$E$169,MATCH($A103,'Zone centroid'!$C$2:$C$169,0)))^2)</f>
        <v>79831.343245252414</v>
      </c>
      <c r="W103">
        <f>SQRT((INDEX('Station centroid'!$E$2:$E$51,MATCH(W$1,'Station centroid'!$B$2:$B$51,0))-INDEX('Zone centroid'!$D$2:$D$169,MATCH($A103,'Zone centroid'!$C$2:$C$169,0)))^2+(INDEX('Station centroid'!$F$2:$F$51,MATCH(W$1,'Station centroid'!$B$2:$B$51,0))-INDEX('Zone centroid'!$E$2:$E$169,MATCH($A103,'Zone centroid'!$C$2:$C$169,0)))^2)</f>
        <v>95851.258125493638</v>
      </c>
      <c r="X103">
        <f>SQRT((INDEX('Station centroid'!$E$2:$E$51,MATCH(X$1,'Station centroid'!$B$2:$B$51,0))-INDEX('Zone centroid'!$D$2:$D$169,MATCH($A103,'Zone centroid'!$C$2:$C$169,0)))^2+(INDEX('Station centroid'!$F$2:$F$51,MATCH(X$1,'Station centroid'!$B$2:$B$51,0))-INDEX('Zone centroid'!$E$2:$E$169,MATCH($A103,'Zone centroid'!$C$2:$C$169,0)))^2)</f>
        <v>76916.761787938609</v>
      </c>
      <c r="Y103">
        <f>SQRT((INDEX('Station centroid'!$E$2:$E$51,MATCH(Y$1,'Station centroid'!$B$2:$B$51,0))-INDEX('Zone centroid'!$D$2:$D$169,MATCH($A103,'Zone centroid'!$C$2:$C$169,0)))^2+(INDEX('Station centroid'!$F$2:$F$51,MATCH(Y$1,'Station centroid'!$B$2:$B$51,0))-INDEX('Zone centroid'!$E$2:$E$169,MATCH($A103,'Zone centroid'!$C$2:$C$169,0)))^2)</f>
        <v>74776.971918967189</v>
      </c>
      <c r="Z103">
        <f>SQRT((INDEX('Station centroid'!$E$2:$E$51,MATCH(Z$1,'Station centroid'!$B$2:$B$51,0))-INDEX('Zone centroid'!$D$2:$D$169,MATCH($A103,'Zone centroid'!$C$2:$C$169,0)))^2+(INDEX('Station centroid'!$F$2:$F$51,MATCH(Z$1,'Station centroid'!$B$2:$B$51,0))-INDEX('Zone centroid'!$E$2:$E$169,MATCH($A103,'Zone centroid'!$C$2:$C$169,0)))^2)</f>
        <v>48933.686713450254</v>
      </c>
      <c r="AA103">
        <f>SQRT((INDEX('Station centroid'!$E$2:$E$51,MATCH(AA$1,'Station centroid'!$B$2:$B$51,0))-INDEX('Zone centroid'!$D$2:$D$169,MATCH($A103,'Zone centroid'!$C$2:$C$169,0)))^2+(INDEX('Station centroid'!$F$2:$F$51,MATCH(AA$1,'Station centroid'!$B$2:$B$51,0))-INDEX('Zone centroid'!$E$2:$E$169,MATCH($A103,'Zone centroid'!$C$2:$C$169,0)))^2)</f>
        <v>64859.460450848645</v>
      </c>
      <c r="AB103">
        <f>SQRT((INDEX('Station centroid'!$E$2:$E$51,MATCH(AB$1,'Station centroid'!$B$2:$B$51,0))-INDEX('Zone centroid'!$D$2:$D$169,MATCH($A103,'Zone centroid'!$C$2:$C$169,0)))^2+(INDEX('Station centroid'!$F$2:$F$51,MATCH(AB$1,'Station centroid'!$B$2:$B$51,0))-INDEX('Zone centroid'!$E$2:$E$169,MATCH($A103,'Zone centroid'!$C$2:$C$169,0)))^2)</f>
        <v>632246.67088803241</v>
      </c>
      <c r="AC103">
        <f>SQRT((INDEX('Station centroid'!$E$2:$E$51,MATCH(AC$1,'Station centroid'!$B$2:$B$51,0))-INDEX('Zone centroid'!$D$2:$D$169,MATCH($A103,'Zone centroid'!$C$2:$C$169,0)))^2+(INDEX('Station centroid'!$F$2:$F$51,MATCH(AC$1,'Station centroid'!$B$2:$B$51,0))-INDEX('Zone centroid'!$E$2:$E$169,MATCH($A103,'Zone centroid'!$C$2:$C$169,0)))^2)</f>
        <v>34401.233542778653</v>
      </c>
      <c r="AD103">
        <f>SQRT((INDEX('Station centroid'!$E$2:$E$51,MATCH(AD$1,'Station centroid'!$B$2:$B$51,0))-INDEX('Zone centroid'!$D$2:$D$169,MATCH($A103,'Zone centroid'!$C$2:$C$169,0)))^2+(INDEX('Station centroid'!$F$2:$F$51,MATCH(AD$1,'Station centroid'!$B$2:$B$51,0))-INDEX('Zone centroid'!$E$2:$E$169,MATCH($A103,'Zone centroid'!$C$2:$C$169,0)))^2)</f>
        <v>137816.6260315587</v>
      </c>
      <c r="AE103">
        <f>SQRT((INDEX('Station centroid'!$E$2:$E$51,MATCH(AE$1,'Station centroid'!$B$2:$B$51,0))-INDEX('Zone centroid'!$D$2:$D$169,MATCH($A103,'Zone centroid'!$C$2:$C$169,0)))^2+(INDEX('Station centroid'!$F$2:$F$51,MATCH(AE$1,'Station centroid'!$B$2:$B$51,0))-INDEX('Zone centroid'!$E$2:$E$169,MATCH($A103,'Zone centroid'!$C$2:$C$169,0)))^2)</f>
        <v>106947.44791987981</v>
      </c>
      <c r="AF103">
        <f>SQRT((INDEX('Station centroid'!$E$2:$E$51,MATCH(AF$1,'Station centroid'!$B$2:$B$51,0))-INDEX('Zone centroid'!$D$2:$D$169,MATCH($A103,'Zone centroid'!$C$2:$C$169,0)))^2+(INDEX('Station centroid'!$F$2:$F$51,MATCH(AF$1,'Station centroid'!$B$2:$B$51,0))-INDEX('Zone centroid'!$E$2:$E$169,MATCH($A103,'Zone centroid'!$C$2:$C$169,0)))^2)</f>
        <v>104444.88118022298</v>
      </c>
      <c r="AG103">
        <f>SQRT((INDEX('Station centroid'!$E$2:$E$51,MATCH(AG$1,'Station centroid'!$B$2:$B$51,0))-INDEX('Zone centroid'!$D$2:$D$169,MATCH($A103,'Zone centroid'!$C$2:$C$169,0)))^2+(INDEX('Station centroid'!$F$2:$F$51,MATCH(AG$1,'Station centroid'!$B$2:$B$51,0))-INDEX('Zone centroid'!$E$2:$E$169,MATCH($A103,'Zone centroid'!$C$2:$C$169,0)))^2)</f>
        <v>80073.793011095069</v>
      </c>
      <c r="AH103">
        <f>SQRT((INDEX('Station centroid'!$E$2:$E$51,MATCH(AH$1,'Station centroid'!$B$2:$B$51,0))-INDEX('Zone centroid'!$D$2:$D$169,MATCH($A103,'Zone centroid'!$C$2:$C$169,0)))^2+(INDEX('Station centroid'!$F$2:$F$51,MATCH(AH$1,'Station centroid'!$B$2:$B$51,0))-INDEX('Zone centroid'!$E$2:$E$169,MATCH($A103,'Zone centroid'!$C$2:$C$169,0)))^2)</f>
        <v>117992.86979766194</v>
      </c>
      <c r="AI103">
        <f>SQRT((INDEX('Station centroid'!$E$2:$E$51,MATCH(AI$1,'Station centroid'!$B$2:$B$51,0))-INDEX('Zone centroid'!$D$2:$D$169,MATCH($A103,'Zone centroid'!$C$2:$C$169,0)))^2+(INDEX('Station centroid'!$F$2:$F$51,MATCH(AI$1,'Station centroid'!$B$2:$B$51,0))-INDEX('Zone centroid'!$E$2:$E$169,MATCH($A103,'Zone centroid'!$C$2:$C$169,0)))^2)</f>
        <v>85681.6930139834</v>
      </c>
      <c r="AJ103">
        <f>SQRT((INDEX('Station centroid'!$E$2:$E$51,MATCH(AJ$1,'Station centroid'!$B$2:$B$51,0))-INDEX('Zone centroid'!$D$2:$D$169,MATCH($A103,'Zone centroid'!$C$2:$C$169,0)))^2+(INDEX('Station centroid'!$F$2:$F$51,MATCH(AJ$1,'Station centroid'!$B$2:$B$51,0))-INDEX('Zone centroid'!$E$2:$E$169,MATCH($A103,'Zone centroid'!$C$2:$C$169,0)))^2)</f>
        <v>82509.342825937565</v>
      </c>
      <c r="AK103">
        <f>SQRT((INDEX('Station centroid'!$E$2:$E$51,MATCH(AK$1,'Station centroid'!$B$2:$B$51,0))-INDEX('Zone centroid'!$D$2:$D$169,MATCH($A103,'Zone centroid'!$C$2:$C$169,0)))^2+(INDEX('Station centroid'!$F$2:$F$51,MATCH(AK$1,'Station centroid'!$B$2:$B$51,0))-INDEX('Zone centroid'!$E$2:$E$169,MATCH($A103,'Zone centroid'!$C$2:$C$169,0)))^2)</f>
        <v>85677.605623435782</v>
      </c>
      <c r="AL103">
        <f>SQRT((INDEX('Station centroid'!$E$2:$E$51,MATCH(AL$1,'Station centroid'!$B$2:$B$51,0))-INDEX('Zone centroid'!$D$2:$D$169,MATCH($A103,'Zone centroid'!$C$2:$C$169,0)))^2+(INDEX('Station centroid'!$F$2:$F$51,MATCH(AL$1,'Station centroid'!$B$2:$B$51,0))-INDEX('Zone centroid'!$E$2:$E$169,MATCH($A103,'Zone centroid'!$C$2:$C$169,0)))^2)</f>
        <v>24307.768954521525</v>
      </c>
      <c r="AM103">
        <f>SQRT((INDEX('Station centroid'!$E$2:$E$51,MATCH(AM$1,'Station centroid'!$B$2:$B$51,0))-INDEX('Zone centroid'!$D$2:$D$169,MATCH($A103,'Zone centroid'!$C$2:$C$169,0)))^2+(INDEX('Station centroid'!$F$2:$F$51,MATCH(AM$1,'Station centroid'!$B$2:$B$51,0))-INDEX('Zone centroid'!$E$2:$E$169,MATCH($A103,'Zone centroid'!$C$2:$C$169,0)))^2)</f>
        <v>103347.41973431224</v>
      </c>
      <c r="AN103">
        <f>SQRT((INDEX('Station centroid'!$E$2:$E$51,MATCH(AN$1,'Station centroid'!$B$2:$B$51,0))-INDEX('Zone centroid'!$D$2:$D$169,MATCH($A103,'Zone centroid'!$C$2:$C$169,0)))^2+(INDEX('Station centroid'!$F$2:$F$51,MATCH(AN$1,'Station centroid'!$B$2:$B$51,0))-INDEX('Zone centroid'!$E$2:$E$169,MATCH($A103,'Zone centroid'!$C$2:$C$169,0)))^2)</f>
        <v>66022.632462200389</v>
      </c>
      <c r="AO103">
        <f>SQRT((INDEX('Station centroid'!$E$2:$E$51,MATCH(AO$1,'Station centroid'!$B$2:$B$51,0))-INDEX('Zone centroid'!$D$2:$D$169,MATCH($A103,'Zone centroid'!$C$2:$C$169,0)))^2+(INDEX('Station centroid'!$F$2:$F$51,MATCH(AO$1,'Station centroid'!$B$2:$B$51,0))-INDEX('Zone centroid'!$E$2:$E$169,MATCH($A103,'Zone centroid'!$C$2:$C$169,0)))^2)</f>
        <v>63653.721653466615</v>
      </c>
      <c r="AP103">
        <f>SQRT((INDEX('Station centroid'!$E$2:$E$51,MATCH(AP$1,'Station centroid'!$B$2:$B$51,0))-INDEX('Zone centroid'!$D$2:$D$169,MATCH($A103,'Zone centroid'!$C$2:$C$169,0)))^2+(INDEX('Station centroid'!$F$2:$F$51,MATCH(AP$1,'Station centroid'!$B$2:$B$51,0))-INDEX('Zone centroid'!$E$2:$E$169,MATCH($A103,'Zone centroid'!$C$2:$C$169,0)))^2)</f>
        <v>69837.56303997511</v>
      </c>
      <c r="AQ103">
        <f>SQRT((INDEX('Station centroid'!$E$2:$E$51,MATCH(AQ$1,'Station centroid'!$B$2:$B$51,0))-INDEX('Zone centroid'!$D$2:$D$169,MATCH($A103,'Zone centroid'!$C$2:$C$169,0)))^2+(INDEX('Station centroid'!$F$2:$F$51,MATCH(AQ$1,'Station centroid'!$B$2:$B$51,0))-INDEX('Zone centroid'!$E$2:$E$169,MATCH($A103,'Zone centroid'!$C$2:$C$169,0)))^2)</f>
        <v>57403.629808786485</v>
      </c>
      <c r="AR103">
        <f>SQRT((INDEX('Station centroid'!$E$2:$E$51,MATCH(AR$1,'Station centroid'!$B$2:$B$51,0))-INDEX('Zone centroid'!$D$2:$D$169,MATCH($A103,'Zone centroid'!$C$2:$C$169,0)))^2+(INDEX('Station centroid'!$F$2:$F$51,MATCH(AR$1,'Station centroid'!$B$2:$B$51,0))-INDEX('Zone centroid'!$E$2:$E$169,MATCH($A103,'Zone centroid'!$C$2:$C$169,0)))^2)</f>
        <v>42944.740525959634</v>
      </c>
      <c r="AS103">
        <f>SQRT((INDEX('Station centroid'!$E$2:$E$51,MATCH(AS$1,'Station centroid'!$B$2:$B$51,0))-INDEX('Zone centroid'!$D$2:$D$169,MATCH($A103,'Zone centroid'!$C$2:$C$169,0)))^2+(INDEX('Station centroid'!$F$2:$F$51,MATCH(AS$1,'Station centroid'!$B$2:$B$51,0))-INDEX('Zone centroid'!$E$2:$E$169,MATCH($A103,'Zone centroid'!$C$2:$C$169,0)))^2)</f>
        <v>128230.61940947999</v>
      </c>
      <c r="AT103">
        <f>SQRT((INDEX('Station centroid'!$E$2:$E$51,MATCH(AT$1,'Station centroid'!$B$2:$B$51,0))-INDEX('Zone centroid'!$D$2:$D$169,MATCH($A103,'Zone centroid'!$C$2:$C$169,0)))^2+(INDEX('Station centroid'!$F$2:$F$51,MATCH(AT$1,'Station centroid'!$B$2:$B$51,0))-INDEX('Zone centroid'!$E$2:$E$169,MATCH($A103,'Zone centroid'!$C$2:$C$169,0)))^2)</f>
        <v>113399.79927769756</v>
      </c>
      <c r="AU103">
        <f>SQRT((INDEX('Station centroid'!$E$2:$E$51,MATCH(AU$1,'Station centroid'!$B$2:$B$51,0))-INDEX('Zone centroid'!$D$2:$D$169,MATCH($A103,'Zone centroid'!$C$2:$C$169,0)))^2+(INDEX('Station centroid'!$F$2:$F$51,MATCH(AU$1,'Station centroid'!$B$2:$B$51,0))-INDEX('Zone centroid'!$E$2:$E$169,MATCH($A103,'Zone centroid'!$C$2:$C$169,0)))^2)</f>
        <v>18361.44516083907</v>
      </c>
      <c r="AV103">
        <f>SQRT((INDEX('Station centroid'!$E$2:$E$51,MATCH(AV$1,'Station centroid'!$B$2:$B$51,0))-INDEX('Zone centroid'!$D$2:$D$169,MATCH($A103,'Zone centroid'!$C$2:$C$169,0)))^2+(INDEX('Station centroid'!$F$2:$F$51,MATCH(AV$1,'Station centroid'!$B$2:$B$51,0))-INDEX('Zone centroid'!$E$2:$E$169,MATCH($A103,'Zone centroid'!$C$2:$C$169,0)))^2)</f>
        <v>20392.537465308262</v>
      </c>
      <c r="AW103">
        <f>SQRT((INDEX('Station centroid'!$E$2:$E$51,MATCH(AW$1,'Station centroid'!$B$2:$B$51,0))-INDEX('Zone centroid'!$D$2:$D$169,MATCH($A103,'Zone centroid'!$C$2:$C$169,0)))^2+(INDEX('Station centroid'!$F$2:$F$51,MATCH(AW$1,'Station centroid'!$B$2:$B$51,0))-INDEX('Zone centroid'!$E$2:$E$169,MATCH($A103,'Zone centroid'!$C$2:$C$169,0)))^2)</f>
        <v>24787.719753369798</v>
      </c>
      <c r="AX103">
        <f>SQRT((INDEX('Station centroid'!$E$2:$E$51,MATCH(AX$1,'Station centroid'!$B$2:$B$51,0))-INDEX('Zone centroid'!$D$2:$D$169,MATCH($A103,'Zone centroid'!$C$2:$C$169,0)))^2+(INDEX('Station centroid'!$F$2:$F$51,MATCH(AX$1,'Station centroid'!$B$2:$B$51,0))-INDEX('Zone centroid'!$E$2:$E$169,MATCH($A103,'Zone centroid'!$C$2:$C$169,0)))^2)</f>
        <v>37096.759687677601</v>
      </c>
      <c r="AY103">
        <f>SQRT((INDEX('Station centroid'!$E$2:$E$51,MATCH(AY$1,'Station centroid'!$B$2:$B$51,0))-INDEX('Zone centroid'!$D$2:$D$169,MATCH($A103,'Zone centroid'!$C$2:$C$169,0)))^2+(INDEX('Station centroid'!$F$2:$F$51,MATCH(AY$1,'Station centroid'!$B$2:$B$51,0))-INDEX('Zone centroid'!$E$2:$E$169,MATCH($A103,'Zone centroid'!$C$2:$C$169,0)))^2)</f>
        <v>632246.67088803241</v>
      </c>
    </row>
    <row r="104" spans="1:51" x14ac:dyDescent="0.3">
      <c r="A104">
        <v>5046</v>
      </c>
      <c r="B104">
        <f>SQRT((INDEX('Station centroid'!$E$2:$E$51,MATCH(B$1,'Station centroid'!$B$2:$B$51,0))-INDEX('Zone centroid'!$D$2:$D$169,MATCH($A104,'Zone centroid'!$C$2:$C$169,0)))^2+(INDEX('Station centroid'!$F$2:$F$51,MATCH(B$1,'Station centroid'!$B$2:$B$51,0))-INDEX('Zone centroid'!$E$2:$E$169,MATCH($A104,'Zone centroid'!$C$2:$C$169,0)))^2)</f>
        <v>76330.870900917231</v>
      </c>
      <c r="C104">
        <f>SQRT((INDEX('Station centroid'!$E$2:$E$51,MATCH(C$1,'Station centroid'!$B$2:$B$51,0))-INDEX('Zone centroid'!$D$2:$D$169,MATCH($A104,'Zone centroid'!$C$2:$C$169,0)))^2+(INDEX('Station centroid'!$F$2:$F$51,MATCH(C$1,'Station centroid'!$B$2:$B$51,0))-INDEX('Zone centroid'!$E$2:$E$169,MATCH($A104,'Zone centroid'!$C$2:$C$169,0)))^2)</f>
        <v>103684.7390853408</v>
      </c>
      <c r="D104">
        <f>SQRT((INDEX('Station centroid'!$E$2:$E$51,MATCH(D$1,'Station centroid'!$B$2:$B$51,0))-INDEX('Zone centroid'!$D$2:$D$169,MATCH($A104,'Zone centroid'!$C$2:$C$169,0)))^2+(INDEX('Station centroid'!$F$2:$F$51,MATCH(D$1,'Station centroid'!$B$2:$B$51,0))-INDEX('Zone centroid'!$E$2:$E$169,MATCH($A104,'Zone centroid'!$C$2:$C$169,0)))^2)</f>
        <v>142361.08561914839</v>
      </c>
      <c r="E104">
        <f>SQRT((INDEX('Station centroid'!$E$2:$E$51,MATCH(E$1,'Station centroid'!$B$2:$B$51,0))-INDEX('Zone centroid'!$D$2:$D$169,MATCH($A104,'Zone centroid'!$C$2:$C$169,0)))^2+(INDEX('Station centroid'!$F$2:$F$51,MATCH(E$1,'Station centroid'!$B$2:$B$51,0))-INDEX('Zone centroid'!$E$2:$E$169,MATCH($A104,'Zone centroid'!$C$2:$C$169,0)))^2)</f>
        <v>85230.828169503322</v>
      </c>
      <c r="F104">
        <f>SQRT((INDEX('Station centroid'!$E$2:$E$51,MATCH(F$1,'Station centroid'!$B$2:$B$51,0))-INDEX('Zone centroid'!$D$2:$D$169,MATCH($A104,'Zone centroid'!$C$2:$C$169,0)))^2+(INDEX('Station centroid'!$F$2:$F$51,MATCH(F$1,'Station centroid'!$B$2:$B$51,0))-INDEX('Zone centroid'!$E$2:$E$169,MATCH($A104,'Zone centroid'!$C$2:$C$169,0)))^2)</f>
        <v>77155.760082080757</v>
      </c>
      <c r="G104">
        <f>SQRT((INDEX('Station centroid'!$E$2:$E$51,MATCH(G$1,'Station centroid'!$B$2:$B$51,0))-INDEX('Zone centroid'!$D$2:$D$169,MATCH($A104,'Zone centroid'!$C$2:$C$169,0)))^2+(INDEX('Station centroid'!$F$2:$F$51,MATCH(G$1,'Station centroid'!$B$2:$B$51,0))-INDEX('Zone centroid'!$E$2:$E$169,MATCH($A104,'Zone centroid'!$C$2:$C$169,0)))^2)</f>
        <v>637133.19419411826</v>
      </c>
      <c r="H104">
        <f>SQRT((INDEX('Station centroid'!$E$2:$E$51,MATCH(H$1,'Station centroid'!$B$2:$B$51,0))-INDEX('Zone centroid'!$D$2:$D$169,MATCH($A104,'Zone centroid'!$C$2:$C$169,0)))^2+(INDEX('Station centroid'!$F$2:$F$51,MATCH(H$1,'Station centroid'!$B$2:$B$51,0))-INDEX('Zone centroid'!$E$2:$E$169,MATCH($A104,'Zone centroid'!$C$2:$C$169,0)))^2)</f>
        <v>44150.392271475925</v>
      </c>
      <c r="I104">
        <f>SQRT((INDEX('Station centroid'!$E$2:$E$51,MATCH(I$1,'Station centroid'!$B$2:$B$51,0))-INDEX('Zone centroid'!$D$2:$D$169,MATCH($A104,'Zone centroid'!$C$2:$C$169,0)))^2+(INDEX('Station centroid'!$F$2:$F$51,MATCH(I$1,'Station centroid'!$B$2:$B$51,0))-INDEX('Zone centroid'!$E$2:$E$169,MATCH($A104,'Zone centroid'!$C$2:$C$169,0)))^2)</f>
        <v>54672.695186113677</v>
      </c>
      <c r="J104">
        <f>SQRT((INDEX('Station centroid'!$E$2:$E$51,MATCH(J$1,'Station centroid'!$B$2:$B$51,0))-INDEX('Zone centroid'!$D$2:$D$169,MATCH($A104,'Zone centroid'!$C$2:$C$169,0)))^2+(INDEX('Station centroid'!$F$2:$F$51,MATCH(J$1,'Station centroid'!$B$2:$B$51,0))-INDEX('Zone centroid'!$E$2:$E$169,MATCH($A104,'Zone centroid'!$C$2:$C$169,0)))^2)</f>
        <v>637133.19419411826</v>
      </c>
      <c r="K104">
        <f>SQRT((INDEX('Station centroid'!$E$2:$E$51,MATCH(K$1,'Station centroid'!$B$2:$B$51,0))-INDEX('Zone centroid'!$D$2:$D$169,MATCH($A104,'Zone centroid'!$C$2:$C$169,0)))^2+(INDEX('Station centroid'!$F$2:$F$51,MATCH(K$1,'Station centroid'!$B$2:$B$51,0))-INDEX('Zone centroid'!$E$2:$E$169,MATCH($A104,'Zone centroid'!$C$2:$C$169,0)))^2)</f>
        <v>104043.62492754517</v>
      </c>
      <c r="L104">
        <f>SQRT((INDEX('Station centroid'!$E$2:$E$51,MATCH(L$1,'Station centroid'!$B$2:$B$51,0))-INDEX('Zone centroid'!$D$2:$D$169,MATCH($A104,'Zone centroid'!$C$2:$C$169,0)))^2+(INDEX('Station centroid'!$F$2:$F$51,MATCH(L$1,'Station centroid'!$B$2:$B$51,0))-INDEX('Zone centroid'!$E$2:$E$169,MATCH($A104,'Zone centroid'!$C$2:$C$169,0)))^2)</f>
        <v>62784.360762740886</v>
      </c>
      <c r="M104">
        <f>SQRT((INDEX('Station centroid'!$E$2:$E$51,MATCH(M$1,'Station centroid'!$B$2:$B$51,0))-INDEX('Zone centroid'!$D$2:$D$169,MATCH($A104,'Zone centroid'!$C$2:$C$169,0)))^2+(INDEX('Station centroid'!$F$2:$F$51,MATCH(M$1,'Station centroid'!$B$2:$B$51,0))-INDEX('Zone centroid'!$E$2:$E$169,MATCH($A104,'Zone centroid'!$C$2:$C$169,0)))^2)</f>
        <v>66243.38871713767</v>
      </c>
      <c r="N104">
        <f>SQRT((INDEX('Station centroid'!$E$2:$E$51,MATCH(N$1,'Station centroid'!$B$2:$B$51,0))-INDEX('Zone centroid'!$D$2:$D$169,MATCH($A104,'Zone centroid'!$C$2:$C$169,0)))^2+(INDEX('Station centroid'!$F$2:$F$51,MATCH(N$1,'Station centroid'!$B$2:$B$51,0))-INDEX('Zone centroid'!$E$2:$E$169,MATCH($A104,'Zone centroid'!$C$2:$C$169,0)))^2)</f>
        <v>83757.401669774845</v>
      </c>
      <c r="O104">
        <f>SQRT((INDEX('Station centroid'!$E$2:$E$51,MATCH(O$1,'Station centroid'!$B$2:$B$51,0))-INDEX('Zone centroid'!$D$2:$D$169,MATCH($A104,'Zone centroid'!$C$2:$C$169,0)))^2+(INDEX('Station centroid'!$F$2:$F$51,MATCH(O$1,'Station centroid'!$B$2:$B$51,0))-INDEX('Zone centroid'!$E$2:$E$169,MATCH($A104,'Zone centroid'!$C$2:$C$169,0)))^2)</f>
        <v>107650.61529212454</v>
      </c>
      <c r="P104">
        <f>SQRT((INDEX('Station centroid'!$E$2:$E$51,MATCH(P$1,'Station centroid'!$B$2:$B$51,0))-INDEX('Zone centroid'!$D$2:$D$169,MATCH($A104,'Zone centroid'!$C$2:$C$169,0)))^2+(INDEX('Station centroid'!$F$2:$F$51,MATCH(P$1,'Station centroid'!$B$2:$B$51,0))-INDEX('Zone centroid'!$E$2:$E$169,MATCH($A104,'Zone centroid'!$C$2:$C$169,0)))^2)</f>
        <v>109966.06176836652</v>
      </c>
      <c r="Q104">
        <f>SQRT((INDEX('Station centroid'!$E$2:$E$51,MATCH(Q$1,'Station centroid'!$B$2:$B$51,0))-INDEX('Zone centroid'!$D$2:$D$169,MATCH($A104,'Zone centroid'!$C$2:$C$169,0)))^2+(INDEX('Station centroid'!$F$2:$F$51,MATCH(Q$1,'Station centroid'!$B$2:$B$51,0))-INDEX('Zone centroid'!$E$2:$E$169,MATCH($A104,'Zone centroid'!$C$2:$C$169,0)))^2)</f>
        <v>94645.257554853248</v>
      </c>
      <c r="R104">
        <f>SQRT((INDEX('Station centroid'!$E$2:$E$51,MATCH(R$1,'Station centroid'!$B$2:$B$51,0))-INDEX('Zone centroid'!$D$2:$D$169,MATCH($A104,'Zone centroid'!$C$2:$C$169,0)))^2+(INDEX('Station centroid'!$F$2:$F$51,MATCH(R$1,'Station centroid'!$B$2:$B$51,0))-INDEX('Zone centroid'!$E$2:$E$169,MATCH($A104,'Zone centroid'!$C$2:$C$169,0)))^2)</f>
        <v>91812.884436096952</v>
      </c>
      <c r="S104">
        <f>SQRT((INDEX('Station centroid'!$E$2:$E$51,MATCH(S$1,'Station centroid'!$B$2:$B$51,0))-INDEX('Zone centroid'!$D$2:$D$169,MATCH($A104,'Zone centroid'!$C$2:$C$169,0)))^2+(INDEX('Station centroid'!$F$2:$F$51,MATCH(S$1,'Station centroid'!$B$2:$B$51,0))-INDEX('Zone centroid'!$E$2:$E$169,MATCH($A104,'Zone centroid'!$C$2:$C$169,0)))^2)</f>
        <v>88511.873802027316</v>
      </c>
      <c r="T104">
        <f>SQRT((INDEX('Station centroid'!$E$2:$E$51,MATCH(T$1,'Station centroid'!$B$2:$B$51,0))-INDEX('Zone centroid'!$D$2:$D$169,MATCH($A104,'Zone centroid'!$C$2:$C$169,0)))^2+(INDEX('Station centroid'!$F$2:$F$51,MATCH(T$1,'Station centroid'!$B$2:$B$51,0))-INDEX('Zone centroid'!$E$2:$E$169,MATCH($A104,'Zone centroid'!$C$2:$C$169,0)))^2)</f>
        <v>81359.978351002501</v>
      </c>
      <c r="U104">
        <f>SQRT((INDEX('Station centroid'!$E$2:$E$51,MATCH(U$1,'Station centroid'!$B$2:$B$51,0))-INDEX('Zone centroid'!$D$2:$D$169,MATCH($A104,'Zone centroid'!$C$2:$C$169,0)))^2+(INDEX('Station centroid'!$F$2:$F$51,MATCH(U$1,'Station centroid'!$B$2:$B$51,0))-INDEX('Zone centroid'!$E$2:$E$169,MATCH($A104,'Zone centroid'!$C$2:$C$169,0)))^2)</f>
        <v>79382.496293618737</v>
      </c>
      <c r="V104">
        <f>SQRT((INDEX('Station centroid'!$E$2:$E$51,MATCH(V$1,'Station centroid'!$B$2:$B$51,0))-INDEX('Zone centroid'!$D$2:$D$169,MATCH($A104,'Zone centroid'!$C$2:$C$169,0)))^2+(INDEX('Station centroid'!$F$2:$F$51,MATCH(V$1,'Station centroid'!$B$2:$B$51,0))-INDEX('Zone centroid'!$E$2:$E$169,MATCH($A104,'Zone centroid'!$C$2:$C$169,0)))^2)</f>
        <v>74714.391873328583</v>
      </c>
      <c r="W104">
        <f>SQRT((INDEX('Station centroid'!$E$2:$E$51,MATCH(W$1,'Station centroid'!$B$2:$B$51,0))-INDEX('Zone centroid'!$D$2:$D$169,MATCH($A104,'Zone centroid'!$C$2:$C$169,0)))^2+(INDEX('Station centroid'!$F$2:$F$51,MATCH(W$1,'Station centroid'!$B$2:$B$51,0))-INDEX('Zone centroid'!$E$2:$E$169,MATCH($A104,'Zone centroid'!$C$2:$C$169,0)))^2)</f>
        <v>91211.084500295299</v>
      </c>
      <c r="X104">
        <f>SQRT((INDEX('Station centroid'!$E$2:$E$51,MATCH(X$1,'Station centroid'!$B$2:$B$51,0))-INDEX('Zone centroid'!$D$2:$D$169,MATCH($A104,'Zone centroid'!$C$2:$C$169,0)))^2+(INDEX('Station centroid'!$F$2:$F$51,MATCH(X$1,'Station centroid'!$B$2:$B$51,0))-INDEX('Zone centroid'!$E$2:$E$169,MATCH($A104,'Zone centroid'!$C$2:$C$169,0)))^2)</f>
        <v>71802.432563963273</v>
      </c>
      <c r="Y104">
        <f>SQRT((INDEX('Station centroid'!$E$2:$E$51,MATCH(Y$1,'Station centroid'!$B$2:$B$51,0))-INDEX('Zone centroid'!$D$2:$D$169,MATCH($A104,'Zone centroid'!$C$2:$C$169,0)))^2+(INDEX('Station centroid'!$F$2:$F$51,MATCH(Y$1,'Station centroid'!$B$2:$B$51,0))-INDEX('Zone centroid'!$E$2:$E$169,MATCH($A104,'Zone centroid'!$C$2:$C$169,0)))^2)</f>
        <v>69666.494621518083</v>
      </c>
      <c r="Z104">
        <f>SQRT((INDEX('Station centroid'!$E$2:$E$51,MATCH(Z$1,'Station centroid'!$B$2:$B$51,0))-INDEX('Zone centroid'!$D$2:$D$169,MATCH($A104,'Zone centroid'!$C$2:$C$169,0)))^2+(INDEX('Station centroid'!$F$2:$F$51,MATCH(Z$1,'Station centroid'!$B$2:$B$51,0))-INDEX('Zone centroid'!$E$2:$E$169,MATCH($A104,'Zone centroid'!$C$2:$C$169,0)))^2)</f>
        <v>46475.858745267935</v>
      </c>
      <c r="AA104">
        <f>SQRT((INDEX('Station centroid'!$E$2:$E$51,MATCH(AA$1,'Station centroid'!$B$2:$B$51,0))-INDEX('Zone centroid'!$D$2:$D$169,MATCH($A104,'Zone centroid'!$C$2:$C$169,0)))^2+(INDEX('Station centroid'!$F$2:$F$51,MATCH(AA$1,'Station centroid'!$B$2:$B$51,0))-INDEX('Zone centroid'!$E$2:$E$169,MATCH($A104,'Zone centroid'!$C$2:$C$169,0)))^2)</f>
        <v>66058.755616914248</v>
      </c>
      <c r="AB104">
        <f>SQRT((INDEX('Station centroid'!$E$2:$E$51,MATCH(AB$1,'Station centroid'!$B$2:$B$51,0))-INDEX('Zone centroid'!$D$2:$D$169,MATCH($A104,'Zone centroid'!$C$2:$C$169,0)))^2+(INDEX('Station centroid'!$F$2:$F$51,MATCH(AB$1,'Station centroid'!$B$2:$B$51,0))-INDEX('Zone centroid'!$E$2:$E$169,MATCH($A104,'Zone centroid'!$C$2:$C$169,0)))^2)</f>
        <v>637133.19419411826</v>
      </c>
      <c r="AC104">
        <f>SQRT((INDEX('Station centroid'!$E$2:$E$51,MATCH(AC$1,'Station centroid'!$B$2:$B$51,0))-INDEX('Zone centroid'!$D$2:$D$169,MATCH($A104,'Zone centroid'!$C$2:$C$169,0)))^2+(INDEX('Station centroid'!$F$2:$F$51,MATCH(AC$1,'Station centroid'!$B$2:$B$51,0))-INDEX('Zone centroid'!$E$2:$E$169,MATCH($A104,'Zone centroid'!$C$2:$C$169,0)))^2)</f>
        <v>38949.038768945233</v>
      </c>
      <c r="AD104">
        <f>SQRT((INDEX('Station centroid'!$E$2:$E$51,MATCH(AD$1,'Station centroid'!$B$2:$B$51,0))-INDEX('Zone centroid'!$D$2:$D$169,MATCH($A104,'Zone centroid'!$C$2:$C$169,0)))^2+(INDEX('Station centroid'!$F$2:$F$51,MATCH(AD$1,'Station centroid'!$B$2:$B$51,0))-INDEX('Zone centroid'!$E$2:$E$169,MATCH($A104,'Zone centroid'!$C$2:$C$169,0)))^2)</f>
        <v>139274.47090770979</v>
      </c>
      <c r="AE104">
        <f>SQRT((INDEX('Station centroid'!$E$2:$E$51,MATCH(AE$1,'Station centroid'!$B$2:$B$51,0))-INDEX('Zone centroid'!$D$2:$D$169,MATCH($A104,'Zone centroid'!$C$2:$C$169,0)))^2+(INDEX('Station centroid'!$F$2:$F$51,MATCH(AE$1,'Station centroid'!$B$2:$B$51,0))-INDEX('Zone centroid'!$E$2:$E$169,MATCH($A104,'Zone centroid'!$C$2:$C$169,0)))^2)</f>
        <v>102416.19199811817</v>
      </c>
      <c r="AF104">
        <f>SQRT((INDEX('Station centroid'!$E$2:$E$51,MATCH(AF$1,'Station centroid'!$B$2:$B$51,0))-INDEX('Zone centroid'!$D$2:$D$169,MATCH($A104,'Zone centroid'!$C$2:$C$169,0)))^2+(INDEX('Station centroid'!$F$2:$F$51,MATCH(AF$1,'Station centroid'!$B$2:$B$51,0))-INDEX('Zone centroid'!$E$2:$E$169,MATCH($A104,'Zone centroid'!$C$2:$C$169,0)))^2)</f>
        <v>99880.883685172186</v>
      </c>
      <c r="AG104">
        <f>SQRT((INDEX('Station centroid'!$E$2:$E$51,MATCH(AG$1,'Station centroid'!$B$2:$B$51,0))-INDEX('Zone centroid'!$D$2:$D$169,MATCH($A104,'Zone centroid'!$C$2:$C$169,0)))^2+(INDEX('Station centroid'!$F$2:$F$51,MATCH(AG$1,'Station centroid'!$B$2:$B$51,0))-INDEX('Zone centroid'!$E$2:$E$169,MATCH($A104,'Zone centroid'!$C$2:$C$169,0)))^2)</f>
        <v>74955.601955982565</v>
      </c>
      <c r="AH104">
        <f>SQRT((INDEX('Station centroid'!$E$2:$E$51,MATCH(AH$1,'Station centroid'!$B$2:$B$51,0))-INDEX('Zone centroid'!$D$2:$D$169,MATCH($A104,'Zone centroid'!$C$2:$C$169,0)))^2+(INDEX('Station centroid'!$F$2:$F$51,MATCH(AH$1,'Station centroid'!$B$2:$B$51,0))-INDEX('Zone centroid'!$E$2:$E$169,MATCH($A104,'Zone centroid'!$C$2:$C$169,0)))^2)</f>
        <v>118128.43082817957</v>
      </c>
      <c r="AI104">
        <f>SQRT((INDEX('Station centroid'!$E$2:$E$51,MATCH(AI$1,'Station centroid'!$B$2:$B$51,0))-INDEX('Zone centroid'!$D$2:$D$169,MATCH($A104,'Zone centroid'!$C$2:$C$169,0)))^2+(INDEX('Station centroid'!$F$2:$F$51,MATCH(AI$1,'Station centroid'!$B$2:$B$51,0))-INDEX('Zone centroid'!$E$2:$E$169,MATCH($A104,'Zone centroid'!$C$2:$C$169,0)))^2)</f>
        <v>80663.56763894399</v>
      </c>
      <c r="AJ104">
        <f>SQRT((INDEX('Station centroid'!$E$2:$E$51,MATCH(AJ$1,'Station centroid'!$B$2:$B$51,0))-INDEX('Zone centroid'!$D$2:$D$169,MATCH($A104,'Zone centroid'!$C$2:$C$169,0)))^2+(INDEX('Station centroid'!$F$2:$F$51,MATCH(AJ$1,'Station centroid'!$B$2:$B$51,0))-INDEX('Zone centroid'!$E$2:$E$169,MATCH($A104,'Zone centroid'!$C$2:$C$169,0)))^2)</f>
        <v>77405.352404779449</v>
      </c>
      <c r="AK104">
        <f>SQRT((INDEX('Station centroid'!$E$2:$E$51,MATCH(AK$1,'Station centroid'!$B$2:$B$51,0))-INDEX('Zone centroid'!$D$2:$D$169,MATCH($A104,'Zone centroid'!$C$2:$C$169,0)))^2+(INDEX('Station centroid'!$F$2:$F$51,MATCH(AK$1,'Station centroid'!$B$2:$B$51,0))-INDEX('Zone centroid'!$E$2:$E$169,MATCH($A104,'Zone centroid'!$C$2:$C$169,0)))^2)</f>
        <v>80843.572215884895</v>
      </c>
      <c r="AL104">
        <f>SQRT((INDEX('Station centroid'!$E$2:$E$51,MATCH(AL$1,'Station centroid'!$B$2:$B$51,0))-INDEX('Zone centroid'!$D$2:$D$169,MATCH($A104,'Zone centroid'!$C$2:$C$169,0)))^2+(INDEX('Station centroid'!$F$2:$F$51,MATCH(AL$1,'Station centroid'!$B$2:$B$51,0))-INDEX('Zone centroid'!$E$2:$E$169,MATCH($A104,'Zone centroid'!$C$2:$C$169,0)))^2)</f>
        <v>26378.447604557779</v>
      </c>
      <c r="AM104">
        <f>SQRT((INDEX('Station centroid'!$E$2:$E$51,MATCH(AM$1,'Station centroid'!$B$2:$B$51,0))-INDEX('Zone centroid'!$D$2:$D$169,MATCH($A104,'Zone centroid'!$C$2:$C$169,0)))^2+(INDEX('Station centroid'!$F$2:$F$51,MATCH(AM$1,'Station centroid'!$B$2:$B$51,0))-INDEX('Zone centroid'!$E$2:$E$169,MATCH($A104,'Zone centroid'!$C$2:$C$169,0)))^2)</f>
        <v>98640.017761556126</v>
      </c>
      <c r="AN104">
        <f>SQRT((INDEX('Station centroid'!$E$2:$E$51,MATCH(AN$1,'Station centroid'!$B$2:$B$51,0))-INDEX('Zone centroid'!$D$2:$D$169,MATCH($A104,'Zone centroid'!$C$2:$C$169,0)))^2+(INDEX('Station centroid'!$F$2:$F$51,MATCH(AN$1,'Station centroid'!$B$2:$B$51,0))-INDEX('Zone centroid'!$E$2:$E$169,MATCH($A104,'Zone centroid'!$C$2:$C$169,0)))^2)</f>
        <v>62329.538424721191</v>
      </c>
      <c r="AO104">
        <f>SQRT((INDEX('Station centroid'!$E$2:$E$51,MATCH(AO$1,'Station centroid'!$B$2:$B$51,0))-INDEX('Zone centroid'!$D$2:$D$169,MATCH($A104,'Zone centroid'!$C$2:$C$169,0)))^2+(INDEX('Station centroid'!$F$2:$F$51,MATCH(AO$1,'Station centroid'!$B$2:$B$51,0))-INDEX('Zone centroid'!$E$2:$E$169,MATCH($A104,'Zone centroid'!$C$2:$C$169,0)))^2)</f>
        <v>60186.012950493772</v>
      </c>
      <c r="AP104">
        <f>SQRT((INDEX('Station centroid'!$E$2:$E$51,MATCH(AP$1,'Station centroid'!$B$2:$B$51,0))-INDEX('Zone centroid'!$D$2:$D$169,MATCH($A104,'Zone centroid'!$C$2:$C$169,0)))^2+(INDEX('Station centroid'!$F$2:$F$51,MATCH(AP$1,'Station centroid'!$B$2:$B$51,0))-INDEX('Zone centroid'!$E$2:$E$169,MATCH($A104,'Zone centroid'!$C$2:$C$169,0)))^2)</f>
        <v>65646.503670511636</v>
      </c>
      <c r="AQ104">
        <f>SQRT((INDEX('Station centroid'!$E$2:$E$51,MATCH(AQ$1,'Station centroid'!$B$2:$B$51,0))-INDEX('Zone centroid'!$D$2:$D$169,MATCH($A104,'Zone centroid'!$C$2:$C$169,0)))^2+(INDEX('Station centroid'!$F$2:$F$51,MATCH(AQ$1,'Station centroid'!$B$2:$B$51,0))-INDEX('Zone centroid'!$E$2:$E$169,MATCH($A104,'Zone centroid'!$C$2:$C$169,0)))^2)</f>
        <v>58274.429389949415</v>
      </c>
      <c r="AR104">
        <f>SQRT((INDEX('Station centroid'!$E$2:$E$51,MATCH(AR$1,'Station centroid'!$B$2:$B$51,0))-INDEX('Zone centroid'!$D$2:$D$169,MATCH($A104,'Zone centroid'!$C$2:$C$169,0)))^2+(INDEX('Station centroid'!$F$2:$F$51,MATCH(AR$1,'Station centroid'!$B$2:$B$51,0))-INDEX('Zone centroid'!$E$2:$E$169,MATCH($A104,'Zone centroid'!$C$2:$C$169,0)))^2)</f>
        <v>41945.936007699238</v>
      </c>
      <c r="AS104">
        <f>SQRT((INDEX('Station centroid'!$E$2:$E$51,MATCH(AS$1,'Station centroid'!$B$2:$B$51,0))-INDEX('Zone centroid'!$D$2:$D$169,MATCH($A104,'Zone centroid'!$C$2:$C$169,0)))^2+(INDEX('Station centroid'!$F$2:$F$51,MATCH(AS$1,'Station centroid'!$B$2:$B$51,0))-INDEX('Zone centroid'!$E$2:$E$169,MATCH($A104,'Zone centroid'!$C$2:$C$169,0)))^2)</f>
        <v>128822.2476972006</v>
      </c>
      <c r="AT104">
        <f>SQRT((INDEX('Station centroid'!$E$2:$E$51,MATCH(AT$1,'Station centroid'!$B$2:$B$51,0))-INDEX('Zone centroid'!$D$2:$D$169,MATCH($A104,'Zone centroid'!$C$2:$C$169,0)))^2+(INDEX('Station centroid'!$F$2:$F$51,MATCH(AT$1,'Station centroid'!$B$2:$B$51,0))-INDEX('Zone centroid'!$E$2:$E$169,MATCH($A104,'Zone centroid'!$C$2:$C$169,0)))^2)</f>
        <v>112950.9081596164</v>
      </c>
      <c r="AU104">
        <f>SQRT((INDEX('Station centroid'!$E$2:$E$51,MATCH(AU$1,'Station centroid'!$B$2:$B$51,0))-INDEX('Zone centroid'!$D$2:$D$169,MATCH($A104,'Zone centroid'!$C$2:$C$169,0)))^2+(INDEX('Station centroid'!$F$2:$F$51,MATCH(AU$1,'Station centroid'!$B$2:$B$51,0))-INDEX('Zone centroid'!$E$2:$E$169,MATCH($A104,'Zone centroid'!$C$2:$C$169,0)))^2)</f>
        <v>13644.906546198858</v>
      </c>
      <c r="AV104">
        <f>SQRT((INDEX('Station centroid'!$E$2:$E$51,MATCH(AV$1,'Station centroid'!$B$2:$B$51,0))-INDEX('Zone centroid'!$D$2:$D$169,MATCH($A104,'Zone centroid'!$C$2:$C$169,0)))^2+(INDEX('Station centroid'!$F$2:$F$51,MATCH(AV$1,'Station centroid'!$B$2:$B$51,0))-INDEX('Zone centroid'!$E$2:$E$169,MATCH($A104,'Zone centroid'!$C$2:$C$169,0)))^2)</f>
        <v>17228.106076815315</v>
      </c>
      <c r="AW104">
        <f>SQRT((INDEX('Station centroid'!$E$2:$E$51,MATCH(AW$1,'Station centroid'!$B$2:$B$51,0))-INDEX('Zone centroid'!$D$2:$D$169,MATCH($A104,'Zone centroid'!$C$2:$C$169,0)))^2+(INDEX('Station centroid'!$F$2:$F$51,MATCH(AW$1,'Station centroid'!$B$2:$B$51,0))-INDEX('Zone centroid'!$E$2:$E$169,MATCH($A104,'Zone centroid'!$C$2:$C$169,0)))^2)</f>
        <v>22868.077846893892</v>
      </c>
      <c r="AX104">
        <f>SQRT((INDEX('Station centroid'!$E$2:$E$51,MATCH(AX$1,'Station centroid'!$B$2:$B$51,0))-INDEX('Zone centroid'!$D$2:$D$169,MATCH($A104,'Zone centroid'!$C$2:$C$169,0)))^2+(INDEX('Station centroid'!$F$2:$F$51,MATCH(AX$1,'Station centroid'!$B$2:$B$51,0))-INDEX('Zone centroid'!$E$2:$E$169,MATCH($A104,'Zone centroid'!$C$2:$C$169,0)))^2)</f>
        <v>36741.97440292644</v>
      </c>
      <c r="AY104">
        <f>SQRT((INDEX('Station centroid'!$E$2:$E$51,MATCH(AY$1,'Station centroid'!$B$2:$B$51,0))-INDEX('Zone centroid'!$D$2:$D$169,MATCH($A104,'Zone centroid'!$C$2:$C$169,0)))^2+(INDEX('Station centroid'!$F$2:$F$51,MATCH(AY$1,'Station centroid'!$B$2:$B$51,0))-INDEX('Zone centroid'!$E$2:$E$169,MATCH($A104,'Zone centroid'!$C$2:$C$169,0)))^2)</f>
        <v>637133.19419411826</v>
      </c>
    </row>
    <row r="105" spans="1:51" x14ac:dyDescent="0.3">
      <c r="A105">
        <v>5047</v>
      </c>
      <c r="B105">
        <f>SQRT((INDEX('Station centroid'!$E$2:$E$51,MATCH(B$1,'Station centroid'!$B$2:$B$51,0))-INDEX('Zone centroid'!$D$2:$D$169,MATCH($A105,'Zone centroid'!$C$2:$C$169,0)))^2+(INDEX('Station centroid'!$F$2:$F$51,MATCH(B$1,'Station centroid'!$B$2:$B$51,0))-INDEX('Zone centroid'!$E$2:$E$169,MATCH($A105,'Zone centroid'!$C$2:$C$169,0)))^2)</f>
        <v>204826.26142292516</v>
      </c>
      <c r="C105">
        <f>SQRT((INDEX('Station centroid'!$E$2:$E$51,MATCH(C$1,'Station centroid'!$B$2:$B$51,0))-INDEX('Zone centroid'!$D$2:$D$169,MATCH($A105,'Zone centroid'!$C$2:$C$169,0)))^2+(INDEX('Station centroid'!$F$2:$F$51,MATCH(C$1,'Station centroid'!$B$2:$B$51,0))-INDEX('Zone centroid'!$E$2:$E$169,MATCH($A105,'Zone centroid'!$C$2:$C$169,0)))^2)</f>
        <v>222860.18662245438</v>
      </c>
      <c r="D105">
        <f>SQRT((INDEX('Station centroid'!$E$2:$E$51,MATCH(D$1,'Station centroid'!$B$2:$B$51,0))-INDEX('Zone centroid'!$D$2:$D$169,MATCH($A105,'Zone centroid'!$C$2:$C$169,0)))^2+(INDEX('Station centroid'!$F$2:$F$51,MATCH(D$1,'Station centroid'!$B$2:$B$51,0))-INDEX('Zone centroid'!$E$2:$E$169,MATCH($A105,'Zone centroid'!$C$2:$C$169,0)))^2)</f>
        <v>208554.71659533982</v>
      </c>
      <c r="E105">
        <f>SQRT((INDEX('Station centroid'!$E$2:$E$51,MATCH(E$1,'Station centroid'!$B$2:$B$51,0))-INDEX('Zone centroid'!$D$2:$D$169,MATCH($A105,'Zone centroid'!$C$2:$C$169,0)))^2+(INDEX('Station centroid'!$F$2:$F$51,MATCH(E$1,'Station centroid'!$B$2:$B$51,0))-INDEX('Zone centroid'!$E$2:$E$169,MATCH($A105,'Zone centroid'!$C$2:$C$169,0)))^2)</f>
        <v>213622.354748185</v>
      </c>
      <c r="F105">
        <f>SQRT((INDEX('Station centroid'!$E$2:$E$51,MATCH(F$1,'Station centroid'!$B$2:$B$51,0))-INDEX('Zone centroid'!$D$2:$D$169,MATCH($A105,'Zone centroid'!$C$2:$C$169,0)))^2+(INDEX('Station centroid'!$F$2:$F$51,MATCH(F$1,'Station centroid'!$B$2:$B$51,0))-INDEX('Zone centroid'!$E$2:$E$169,MATCH($A105,'Zone centroid'!$C$2:$C$169,0)))^2)</f>
        <v>203626.09216218736</v>
      </c>
      <c r="G105">
        <f>SQRT((INDEX('Station centroid'!$E$2:$E$51,MATCH(G$1,'Station centroid'!$B$2:$B$51,0))-INDEX('Zone centroid'!$D$2:$D$169,MATCH($A105,'Zone centroid'!$C$2:$C$169,0)))^2+(INDEX('Station centroid'!$F$2:$F$51,MATCH(G$1,'Station centroid'!$B$2:$B$51,0))-INDEX('Zone centroid'!$E$2:$E$169,MATCH($A105,'Zone centroid'!$C$2:$C$169,0)))^2)</f>
        <v>557991.53433452733</v>
      </c>
      <c r="H105">
        <f>SQRT((INDEX('Station centroid'!$E$2:$E$51,MATCH(H$1,'Station centroid'!$B$2:$B$51,0))-INDEX('Zone centroid'!$D$2:$D$169,MATCH($A105,'Zone centroid'!$C$2:$C$169,0)))^2+(INDEX('Station centroid'!$F$2:$F$51,MATCH(H$1,'Station centroid'!$B$2:$B$51,0))-INDEX('Zone centroid'!$E$2:$E$169,MATCH($A105,'Zone centroid'!$C$2:$C$169,0)))^2)</f>
        <v>151975.10134862617</v>
      </c>
      <c r="I105">
        <f>SQRT((INDEX('Station centroid'!$E$2:$E$51,MATCH(I$1,'Station centroid'!$B$2:$B$51,0))-INDEX('Zone centroid'!$D$2:$D$169,MATCH($A105,'Zone centroid'!$C$2:$C$169,0)))^2+(INDEX('Station centroid'!$F$2:$F$51,MATCH(I$1,'Station centroid'!$B$2:$B$51,0))-INDEX('Zone centroid'!$E$2:$E$169,MATCH($A105,'Zone centroid'!$C$2:$C$169,0)))^2)</f>
        <v>178350.4587319968</v>
      </c>
      <c r="J105">
        <f>SQRT((INDEX('Station centroid'!$E$2:$E$51,MATCH(J$1,'Station centroid'!$B$2:$B$51,0))-INDEX('Zone centroid'!$D$2:$D$169,MATCH($A105,'Zone centroid'!$C$2:$C$169,0)))^2+(INDEX('Station centroid'!$F$2:$F$51,MATCH(J$1,'Station centroid'!$B$2:$B$51,0))-INDEX('Zone centroid'!$E$2:$E$169,MATCH($A105,'Zone centroid'!$C$2:$C$169,0)))^2)</f>
        <v>557991.53433452733</v>
      </c>
      <c r="K105">
        <f>SQRT((INDEX('Station centroid'!$E$2:$E$51,MATCH(K$1,'Station centroid'!$B$2:$B$51,0))-INDEX('Zone centroid'!$D$2:$D$169,MATCH($A105,'Zone centroid'!$C$2:$C$169,0)))^2+(INDEX('Station centroid'!$F$2:$F$51,MATCH(K$1,'Station centroid'!$B$2:$B$51,0))-INDEX('Zone centroid'!$E$2:$E$169,MATCH($A105,'Zone centroid'!$C$2:$C$169,0)))^2)</f>
        <v>232137.17861980596</v>
      </c>
      <c r="L105">
        <f>SQRT((INDEX('Station centroid'!$E$2:$E$51,MATCH(L$1,'Station centroid'!$B$2:$B$51,0))-INDEX('Zone centroid'!$D$2:$D$169,MATCH($A105,'Zone centroid'!$C$2:$C$169,0)))^2+(INDEX('Station centroid'!$F$2:$F$51,MATCH(L$1,'Station centroid'!$B$2:$B$51,0))-INDEX('Zone centroid'!$E$2:$E$169,MATCH($A105,'Zone centroid'!$C$2:$C$169,0)))^2)</f>
        <v>190876.50112988238</v>
      </c>
      <c r="M105">
        <f>SQRT((INDEX('Station centroid'!$E$2:$E$51,MATCH(M$1,'Station centroid'!$B$2:$B$51,0))-INDEX('Zone centroid'!$D$2:$D$169,MATCH($A105,'Zone centroid'!$C$2:$C$169,0)))^2+(INDEX('Station centroid'!$F$2:$F$51,MATCH(M$1,'Station centroid'!$B$2:$B$51,0))-INDEX('Zone centroid'!$E$2:$E$169,MATCH($A105,'Zone centroid'!$C$2:$C$169,0)))^2)</f>
        <v>194914.92965965898</v>
      </c>
      <c r="N105">
        <f>SQRT((INDEX('Station centroid'!$E$2:$E$51,MATCH(N$1,'Station centroid'!$B$2:$B$51,0))-INDEX('Zone centroid'!$D$2:$D$169,MATCH($A105,'Zone centroid'!$C$2:$C$169,0)))^2+(INDEX('Station centroid'!$F$2:$F$51,MATCH(N$1,'Station centroid'!$B$2:$B$51,0))-INDEX('Zone centroid'!$E$2:$E$169,MATCH($A105,'Zone centroid'!$C$2:$C$169,0)))^2)</f>
        <v>212144.28313737799</v>
      </c>
      <c r="O105">
        <f>SQRT((INDEX('Station centroid'!$E$2:$E$51,MATCH(O$1,'Station centroid'!$B$2:$B$51,0))-INDEX('Zone centroid'!$D$2:$D$169,MATCH($A105,'Zone centroid'!$C$2:$C$169,0)))^2+(INDEX('Station centroid'!$F$2:$F$51,MATCH(O$1,'Station centroid'!$B$2:$B$51,0))-INDEX('Zone centroid'!$E$2:$E$169,MATCH($A105,'Zone centroid'!$C$2:$C$169,0)))^2)</f>
        <v>236370.950824489</v>
      </c>
      <c r="P105">
        <f>SQRT((INDEX('Station centroid'!$E$2:$E$51,MATCH(P$1,'Station centroid'!$B$2:$B$51,0))-INDEX('Zone centroid'!$D$2:$D$169,MATCH($A105,'Zone centroid'!$C$2:$C$169,0)))^2+(INDEX('Station centroid'!$F$2:$F$51,MATCH(P$1,'Station centroid'!$B$2:$B$51,0))-INDEX('Zone centroid'!$E$2:$E$169,MATCH($A105,'Zone centroid'!$C$2:$C$169,0)))^2)</f>
        <v>238683.62987508005</v>
      </c>
      <c r="Q105">
        <f>SQRT((INDEX('Station centroid'!$E$2:$E$51,MATCH(Q$1,'Station centroid'!$B$2:$B$51,0))-INDEX('Zone centroid'!$D$2:$D$169,MATCH($A105,'Zone centroid'!$C$2:$C$169,0)))^2+(INDEX('Station centroid'!$F$2:$F$51,MATCH(Q$1,'Station centroid'!$B$2:$B$51,0))-INDEX('Zone centroid'!$E$2:$E$169,MATCH($A105,'Zone centroid'!$C$2:$C$169,0)))^2)</f>
        <v>223233.67124590438</v>
      </c>
      <c r="R105">
        <f>SQRT((INDEX('Station centroid'!$E$2:$E$51,MATCH(R$1,'Station centroid'!$B$2:$B$51,0))-INDEX('Zone centroid'!$D$2:$D$169,MATCH($A105,'Zone centroid'!$C$2:$C$169,0)))^2+(INDEX('Station centroid'!$F$2:$F$51,MATCH(R$1,'Station centroid'!$B$2:$B$51,0))-INDEX('Zone centroid'!$E$2:$E$169,MATCH($A105,'Zone centroid'!$C$2:$C$169,0)))^2)</f>
        <v>219938.7518455447</v>
      </c>
      <c r="S105">
        <f>SQRT((INDEX('Station centroid'!$E$2:$E$51,MATCH(S$1,'Station centroid'!$B$2:$B$51,0))-INDEX('Zone centroid'!$D$2:$D$169,MATCH($A105,'Zone centroid'!$C$2:$C$169,0)))^2+(INDEX('Station centroid'!$F$2:$F$51,MATCH(S$1,'Station centroid'!$B$2:$B$51,0))-INDEX('Zone centroid'!$E$2:$E$169,MATCH($A105,'Zone centroid'!$C$2:$C$169,0)))^2)</f>
        <v>216819.83560584587</v>
      </c>
      <c r="T105">
        <f>SQRT((INDEX('Station centroid'!$E$2:$E$51,MATCH(T$1,'Station centroid'!$B$2:$B$51,0))-INDEX('Zone centroid'!$D$2:$D$169,MATCH($A105,'Zone centroid'!$C$2:$C$169,0)))^2+(INDEX('Station centroid'!$F$2:$F$51,MATCH(T$1,'Station centroid'!$B$2:$B$51,0))-INDEX('Zone centroid'!$E$2:$E$169,MATCH($A105,'Zone centroid'!$C$2:$C$169,0)))^2)</f>
        <v>208696.36955605046</v>
      </c>
      <c r="U105">
        <f>SQRT((INDEX('Station centroid'!$E$2:$E$51,MATCH(U$1,'Station centroid'!$B$2:$B$51,0))-INDEX('Zone centroid'!$D$2:$D$169,MATCH($A105,'Zone centroid'!$C$2:$C$169,0)))^2+(INDEX('Station centroid'!$F$2:$F$51,MATCH(U$1,'Station centroid'!$B$2:$B$51,0))-INDEX('Zone centroid'!$E$2:$E$169,MATCH($A105,'Zone centroid'!$C$2:$C$169,0)))^2)</f>
        <v>204645.44081412218</v>
      </c>
      <c r="V105">
        <f>SQRT((INDEX('Station centroid'!$E$2:$E$51,MATCH(V$1,'Station centroid'!$B$2:$B$51,0))-INDEX('Zone centroid'!$D$2:$D$169,MATCH($A105,'Zone centroid'!$C$2:$C$169,0)))^2+(INDEX('Station centroid'!$F$2:$F$51,MATCH(V$1,'Station centroid'!$B$2:$B$51,0))-INDEX('Zone centroid'!$E$2:$E$169,MATCH($A105,'Zone centroid'!$C$2:$C$169,0)))^2)</f>
        <v>196381.67340513555</v>
      </c>
      <c r="W105">
        <f>SQRT((INDEX('Station centroid'!$E$2:$E$51,MATCH(W$1,'Station centroid'!$B$2:$B$51,0))-INDEX('Zone centroid'!$D$2:$D$169,MATCH($A105,'Zone centroid'!$C$2:$C$169,0)))^2+(INDEX('Station centroid'!$F$2:$F$51,MATCH(W$1,'Station centroid'!$B$2:$B$51,0))-INDEX('Zone centroid'!$E$2:$E$169,MATCH($A105,'Zone centroid'!$C$2:$C$169,0)))^2)</f>
        <v>219772.2279950768</v>
      </c>
      <c r="X105">
        <f>SQRT((INDEX('Station centroid'!$E$2:$E$51,MATCH(X$1,'Station centroid'!$B$2:$B$51,0))-INDEX('Zone centroid'!$D$2:$D$169,MATCH($A105,'Zone centroid'!$C$2:$C$169,0)))^2+(INDEX('Station centroid'!$F$2:$F$51,MATCH(X$1,'Station centroid'!$B$2:$B$51,0))-INDEX('Zone centroid'!$E$2:$E$169,MATCH($A105,'Zone centroid'!$C$2:$C$169,0)))^2)</f>
        <v>193210.12937991237</v>
      </c>
      <c r="Y105">
        <f>SQRT((INDEX('Station centroid'!$E$2:$E$51,MATCH(Y$1,'Station centroid'!$B$2:$B$51,0))-INDEX('Zone centroid'!$D$2:$D$169,MATCH($A105,'Zone centroid'!$C$2:$C$169,0)))^2+(INDEX('Station centroid'!$F$2:$F$51,MATCH(Y$1,'Station centroid'!$B$2:$B$51,0))-INDEX('Zone centroid'!$E$2:$E$169,MATCH($A105,'Zone centroid'!$C$2:$C$169,0)))^2)</f>
        <v>190792.70266456739</v>
      </c>
      <c r="Z105">
        <f>SQRT((INDEX('Station centroid'!$E$2:$E$51,MATCH(Z$1,'Station centroid'!$B$2:$B$51,0))-INDEX('Zone centroid'!$D$2:$D$169,MATCH($A105,'Zone centroid'!$C$2:$C$169,0)))^2+(INDEX('Station centroid'!$F$2:$F$51,MATCH(Z$1,'Station centroid'!$B$2:$B$51,0))-INDEX('Zone centroid'!$E$2:$E$169,MATCH($A105,'Zone centroid'!$C$2:$C$169,0)))^2)</f>
        <v>169284.72705389018</v>
      </c>
      <c r="AA105">
        <f>SQRT((INDEX('Station centroid'!$E$2:$E$51,MATCH(AA$1,'Station centroid'!$B$2:$B$51,0))-INDEX('Zone centroid'!$D$2:$D$169,MATCH($A105,'Zone centroid'!$C$2:$C$169,0)))^2+(INDEX('Station centroid'!$F$2:$F$51,MATCH(AA$1,'Station centroid'!$B$2:$B$51,0))-INDEX('Zone centroid'!$E$2:$E$169,MATCH($A105,'Zone centroid'!$C$2:$C$169,0)))^2)</f>
        <v>158612.44229522222</v>
      </c>
      <c r="AB105">
        <f>SQRT((INDEX('Station centroid'!$E$2:$E$51,MATCH(AB$1,'Station centroid'!$B$2:$B$51,0))-INDEX('Zone centroid'!$D$2:$D$169,MATCH($A105,'Zone centroid'!$C$2:$C$169,0)))^2+(INDEX('Station centroid'!$F$2:$F$51,MATCH(AB$1,'Station centroid'!$B$2:$B$51,0))-INDEX('Zone centroid'!$E$2:$E$169,MATCH($A105,'Zone centroid'!$C$2:$C$169,0)))^2)</f>
        <v>557991.53433452733</v>
      </c>
      <c r="AC105">
        <f>SQRT((INDEX('Station centroid'!$E$2:$E$51,MATCH(AC$1,'Station centroid'!$B$2:$B$51,0))-INDEX('Zone centroid'!$D$2:$D$169,MATCH($A105,'Zone centroid'!$C$2:$C$169,0)))^2+(INDEX('Station centroid'!$F$2:$F$51,MATCH(AC$1,'Station centroid'!$B$2:$B$51,0))-INDEX('Zone centroid'!$E$2:$E$169,MATCH($A105,'Zone centroid'!$C$2:$C$169,0)))^2)</f>
        <v>111471.84106950418</v>
      </c>
      <c r="AD105">
        <f>SQRT((INDEX('Station centroid'!$E$2:$E$51,MATCH(AD$1,'Station centroid'!$B$2:$B$51,0))-INDEX('Zone centroid'!$D$2:$D$169,MATCH($A105,'Zone centroid'!$C$2:$C$169,0)))^2+(INDEX('Station centroid'!$F$2:$F$51,MATCH(AD$1,'Station centroid'!$B$2:$B$51,0))-INDEX('Zone centroid'!$E$2:$E$169,MATCH($A105,'Zone centroid'!$C$2:$C$169,0)))^2)</f>
        <v>209172.40020524338</v>
      </c>
      <c r="AE105">
        <f>SQRT((INDEX('Station centroid'!$E$2:$E$51,MATCH(AE$1,'Station centroid'!$B$2:$B$51,0))-INDEX('Zone centroid'!$D$2:$D$169,MATCH($A105,'Zone centroid'!$C$2:$C$169,0)))^2+(INDEX('Station centroid'!$F$2:$F$51,MATCH(AE$1,'Station centroid'!$B$2:$B$51,0))-INDEX('Zone centroid'!$E$2:$E$169,MATCH($A105,'Zone centroid'!$C$2:$C$169,0)))^2)</f>
        <v>231113.76118633745</v>
      </c>
      <c r="AF105">
        <f>SQRT((INDEX('Station centroid'!$E$2:$E$51,MATCH(AF$1,'Station centroid'!$B$2:$B$51,0))-INDEX('Zone centroid'!$D$2:$D$169,MATCH($A105,'Zone centroid'!$C$2:$C$169,0)))^2+(INDEX('Station centroid'!$F$2:$F$51,MATCH(AF$1,'Station centroid'!$B$2:$B$51,0))-INDEX('Zone centroid'!$E$2:$E$169,MATCH($A105,'Zone centroid'!$C$2:$C$169,0)))^2)</f>
        <v>228549.55027068176</v>
      </c>
      <c r="AG105">
        <f>SQRT((INDEX('Station centroid'!$E$2:$E$51,MATCH(AG$1,'Station centroid'!$B$2:$B$51,0))-INDEX('Zone centroid'!$D$2:$D$169,MATCH($A105,'Zone centroid'!$C$2:$C$169,0)))^2+(INDEX('Station centroid'!$F$2:$F$51,MATCH(AG$1,'Station centroid'!$B$2:$B$51,0))-INDEX('Zone centroid'!$E$2:$E$169,MATCH($A105,'Zone centroid'!$C$2:$C$169,0)))^2)</f>
        <v>197090.84873246573</v>
      </c>
      <c r="AH105">
        <f>SQRT((INDEX('Station centroid'!$E$2:$E$51,MATCH(AH$1,'Station centroid'!$B$2:$B$51,0))-INDEX('Zone centroid'!$D$2:$D$169,MATCH($A105,'Zone centroid'!$C$2:$C$169,0)))^2+(INDEX('Station centroid'!$F$2:$F$51,MATCH(AH$1,'Station centroid'!$B$2:$B$51,0))-INDEX('Zone centroid'!$E$2:$E$169,MATCH($A105,'Zone centroid'!$C$2:$C$169,0)))^2)</f>
        <v>210933.38754812622</v>
      </c>
      <c r="AI105">
        <f>SQRT((INDEX('Station centroid'!$E$2:$E$51,MATCH(AI$1,'Station centroid'!$B$2:$B$51,0))-INDEX('Zone centroid'!$D$2:$D$169,MATCH($A105,'Zone centroid'!$C$2:$C$169,0)))^2+(INDEX('Station centroid'!$F$2:$F$51,MATCH(AI$1,'Station centroid'!$B$2:$B$51,0))-INDEX('Zone centroid'!$E$2:$E$169,MATCH($A105,'Zone centroid'!$C$2:$C$169,0)))^2)</f>
        <v>206836.67924051208</v>
      </c>
      <c r="AJ105">
        <f>SQRT((INDEX('Station centroid'!$E$2:$E$51,MATCH(AJ$1,'Station centroid'!$B$2:$B$51,0))-INDEX('Zone centroid'!$D$2:$D$169,MATCH($A105,'Zone centroid'!$C$2:$C$169,0)))^2+(INDEX('Station centroid'!$F$2:$F$51,MATCH(AJ$1,'Station centroid'!$B$2:$B$51,0))-INDEX('Zone centroid'!$E$2:$E$169,MATCH($A105,'Zone centroid'!$C$2:$C$169,0)))^2)</f>
        <v>201294.72262706759</v>
      </c>
      <c r="AK105">
        <f>SQRT((INDEX('Station centroid'!$E$2:$E$51,MATCH(AK$1,'Station centroid'!$B$2:$B$51,0))-INDEX('Zone centroid'!$D$2:$D$169,MATCH($A105,'Zone centroid'!$C$2:$C$169,0)))^2+(INDEX('Station centroid'!$F$2:$F$51,MATCH(AK$1,'Station centroid'!$B$2:$B$51,0))-INDEX('Zone centroid'!$E$2:$E$169,MATCH($A105,'Zone centroid'!$C$2:$C$169,0)))^2)</f>
        <v>208760.53985972778</v>
      </c>
      <c r="AL105">
        <f>SQRT((INDEX('Station centroid'!$E$2:$E$51,MATCH(AL$1,'Station centroid'!$B$2:$B$51,0))-INDEX('Zone centroid'!$D$2:$D$169,MATCH($A105,'Zone centroid'!$C$2:$C$169,0)))^2+(INDEX('Station centroid'!$F$2:$F$51,MATCH(AL$1,'Station centroid'!$B$2:$B$51,0))-INDEX('Zone centroid'!$E$2:$E$169,MATCH($A105,'Zone centroid'!$C$2:$C$169,0)))^2)</f>
        <v>131868.45112166298</v>
      </c>
      <c r="AM105">
        <f>SQRT((INDEX('Station centroid'!$E$2:$E$51,MATCH(AM$1,'Station centroid'!$B$2:$B$51,0))-INDEX('Zone centroid'!$D$2:$D$169,MATCH($A105,'Zone centroid'!$C$2:$C$169,0)))^2+(INDEX('Station centroid'!$F$2:$F$51,MATCH(AM$1,'Station centroid'!$B$2:$B$51,0))-INDEX('Zone centroid'!$E$2:$E$169,MATCH($A105,'Zone centroid'!$C$2:$C$169,0)))^2)</f>
        <v>227014.04592535706</v>
      </c>
      <c r="AN105">
        <f>SQRT((INDEX('Station centroid'!$E$2:$E$51,MATCH(AN$1,'Station centroid'!$B$2:$B$51,0))-INDEX('Zone centroid'!$D$2:$D$169,MATCH($A105,'Zone centroid'!$C$2:$C$169,0)))^2+(INDEX('Station centroid'!$F$2:$F$51,MATCH(AN$1,'Station centroid'!$B$2:$B$51,0))-INDEX('Zone centroid'!$E$2:$E$169,MATCH($A105,'Zone centroid'!$C$2:$C$169,0)))^2)</f>
        <v>189555.06429066669</v>
      </c>
      <c r="AO105">
        <f>SQRT((INDEX('Station centroid'!$E$2:$E$51,MATCH(AO$1,'Station centroid'!$B$2:$B$51,0))-INDEX('Zone centroid'!$D$2:$D$169,MATCH($A105,'Zone centroid'!$C$2:$C$169,0)))^2+(INDEX('Station centroid'!$F$2:$F$51,MATCH(AO$1,'Station centroid'!$B$2:$B$51,0))-INDEX('Zone centroid'!$E$2:$E$169,MATCH($A105,'Zone centroid'!$C$2:$C$169,0)))^2)</f>
        <v>186658.57058537926</v>
      </c>
      <c r="AP105">
        <f>SQRT((INDEX('Station centroid'!$E$2:$E$51,MATCH(AP$1,'Station centroid'!$B$2:$B$51,0))-INDEX('Zone centroid'!$D$2:$D$169,MATCH($A105,'Zone centroid'!$C$2:$C$169,0)))^2+(INDEX('Station centroid'!$F$2:$F$51,MATCH(AP$1,'Station centroid'!$B$2:$B$51,0))-INDEX('Zone centroid'!$E$2:$E$169,MATCH($A105,'Zone centroid'!$C$2:$C$169,0)))^2)</f>
        <v>194116.54126751405</v>
      </c>
      <c r="AQ105">
        <f>SQRT((INDEX('Station centroid'!$E$2:$E$51,MATCH(AQ$1,'Station centroid'!$B$2:$B$51,0))-INDEX('Zone centroid'!$D$2:$D$169,MATCH($A105,'Zone centroid'!$C$2:$C$169,0)))^2+(INDEX('Station centroid'!$F$2:$F$51,MATCH(AQ$1,'Station centroid'!$B$2:$B$51,0))-INDEX('Zone centroid'!$E$2:$E$169,MATCH($A105,'Zone centroid'!$C$2:$C$169,0)))^2)</f>
        <v>156703.95014875729</v>
      </c>
      <c r="AR105">
        <f>SQRT((INDEX('Station centroid'!$E$2:$E$51,MATCH(AR$1,'Station centroid'!$B$2:$B$51,0))-INDEX('Zone centroid'!$D$2:$D$169,MATCH($A105,'Zone centroid'!$C$2:$C$169,0)))^2+(INDEX('Station centroid'!$F$2:$F$51,MATCH(AR$1,'Station centroid'!$B$2:$B$51,0))-INDEX('Zone centroid'!$E$2:$E$169,MATCH($A105,'Zone centroid'!$C$2:$C$169,0)))^2)</f>
        <v>158017.62904613523</v>
      </c>
      <c r="AS105">
        <f>SQRT((INDEX('Station centroid'!$E$2:$E$51,MATCH(AS$1,'Station centroid'!$B$2:$B$51,0))-INDEX('Zone centroid'!$D$2:$D$169,MATCH($A105,'Zone centroid'!$C$2:$C$169,0)))^2+(INDEX('Station centroid'!$F$2:$F$51,MATCH(AS$1,'Station centroid'!$B$2:$B$51,0))-INDEX('Zone centroid'!$E$2:$E$169,MATCH($A105,'Zone centroid'!$C$2:$C$169,0)))^2)</f>
        <v>213932.21817332451</v>
      </c>
      <c r="AT105">
        <f>SQRT((INDEX('Station centroid'!$E$2:$E$51,MATCH(AT$1,'Station centroid'!$B$2:$B$51,0))-INDEX('Zone centroid'!$D$2:$D$169,MATCH($A105,'Zone centroid'!$C$2:$C$169,0)))^2+(INDEX('Station centroid'!$F$2:$F$51,MATCH(AT$1,'Station centroid'!$B$2:$B$51,0))-INDEX('Zone centroid'!$E$2:$E$169,MATCH($A105,'Zone centroid'!$C$2:$C$169,0)))^2)</f>
        <v>213358.38310336458</v>
      </c>
      <c r="AU105">
        <f>SQRT((INDEX('Station centroid'!$E$2:$E$51,MATCH(AU$1,'Station centroid'!$B$2:$B$51,0))-INDEX('Zone centroid'!$D$2:$D$169,MATCH($A105,'Zone centroid'!$C$2:$C$169,0)))^2+(INDEX('Station centroid'!$F$2:$F$51,MATCH(AU$1,'Station centroid'!$B$2:$B$51,0))-INDEX('Zone centroid'!$E$2:$E$169,MATCH($A105,'Zone centroid'!$C$2:$C$169,0)))^2)</f>
        <v>142347.08161411143</v>
      </c>
      <c r="AV105">
        <f>SQRT((INDEX('Station centroid'!$E$2:$E$51,MATCH(AV$1,'Station centroid'!$B$2:$B$51,0))-INDEX('Zone centroid'!$D$2:$D$169,MATCH($A105,'Zone centroid'!$C$2:$C$169,0)))^2+(INDEX('Station centroid'!$F$2:$F$51,MATCH(AV$1,'Station centroid'!$B$2:$B$51,0))-INDEX('Zone centroid'!$E$2:$E$169,MATCH($A105,'Zone centroid'!$C$2:$C$169,0)))^2)</f>
        <v>144146.091916479</v>
      </c>
      <c r="AW105">
        <f>SQRT((INDEX('Station centroid'!$E$2:$E$51,MATCH(AW$1,'Station centroid'!$B$2:$B$51,0))-INDEX('Zone centroid'!$D$2:$D$169,MATCH($A105,'Zone centroid'!$C$2:$C$169,0)))^2+(INDEX('Station centroid'!$F$2:$F$51,MATCH(AW$1,'Station centroid'!$B$2:$B$51,0))-INDEX('Zone centroid'!$E$2:$E$169,MATCH($A105,'Zone centroid'!$C$2:$C$169,0)))^2)</f>
        <v>146112.39052527884</v>
      </c>
      <c r="AX105">
        <f>SQRT((INDEX('Station centroid'!$E$2:$E$51,MATCH(AX$1,'Station centroid'!$B$2:$B$51,0))-INDEX('Zone centroid'!$D$2:$D$169,MATCH($A105,'Zone centroid'!$C$2:$C$169,0)))^2+(INDEX('Station centroid'!$F$2:$F$51,MATCH(AX$1,'Station centroid'!$B$2:$B$51,0))-INDEX('Zone centroid'!$E$2:$E$169,MATCH($A105,'Zone centroid'!$C$2:$C$169,0)))^2)</f>
        <v>150545.49767105392</v>
      </c>
      <c r="AY105">
        <f>SQRT((INDEX('Station centroid'!$E$2:$E$51,MATCH(AY$1,'Station centroid'!$B$2:$B$51,0))-INDEX('Zone centroid'!$D$2:$D$169,MATCH($A105,'Zone centroid'!$C$2:$C$169,0)))^2+(INDEX('Station centroid'!$F$2:$F$51,MATCH(AY$1,'Station centroid'!$B$2:$B$51,0))-INDEX('Zone centroid'!$E$2:$E$169,MATCH($A105,'Zone centroid'!$C$2:$C$169,0)))^2)</f>
        <v>557991.53433452733</v>
      </c>
    </row>
    <row r="106" spans="1:51" x14ac:dyDescent="0.3">
      <c r="A106">
        <v>5048</v>
      </c>
      <c r="B106">
        <f>SQRT((INDEX('Station centroid'!$E$2:$E$51,MATCH(B$1,'Station centroid'!$B$2:$B$51,0))-INDEX('Zone centroid'!$D$2:$D$169,MATCH($A106,'Zone centroid'!$C$2:$C$169,0)))^2+(INDEX('Station centroid'!$F$2:$F$51,MATCH(B$1,'Station centroid'!$B$2:$B$51,0))-INDEX('Zone centroid'!$E$2:$E$169,MATCH($A106,'Zone centroid'!$C$2:$C$169,0)))^2)</f>
        <v>189963.23340792157</v>
      </c>
      <c r="C106">
        <f>SQRT((INDEX('Station centroid'!$E$2:$E$51,MATCH(C$1,'Station centroid'!$B$2:$B$51,0))-INDEX('Zone centroid'!$D$2:$D$169,MATCH($A106,'Zone centroid'!$C$2:$C$169,0)))^2+(INDEX('Station centroid'!$F$2:$F$51,MATCH(C$1,'Station centroid'!$B$2:$B$51,0))-INDEX('Zone centroid'!$E$2:$E$169,MATCH($A106,'Zone centroid'!$C$2:$C$169,0)))^2)</f>
        <v>201700.8656589138</v>
      </c>
      <c r="D106">
        <f>SQRT((INDEX('Station centroid'!$E$2:$E$51,MATCH(D$1,'Station centroid'!$B$2:$B$51,0))-INDEX('Zone centroid'!$D$2:$D$169,MATCH($A106,'Zone centroid'!$C$2:$C$169,0)))^2+(INDEX('Station centroid'!$F$2:$F$51,MATCH(D$1,'Station centroid'!$B$2:$B$51,0))-INDEX('Zone centroid'!$E$2:$E$169,MATCH($A106,'Zone centroid'!$C$2:$C$169,0)))^2)</f>
        <v>181678.46332700667</v>
      </c>
      <c r="E106">
        <f>SQRT((INDEX('Station centroid'!$E$2:$E$51,MATCH(E$1,'Station centroid'!$B$2:$B$51,0))-INDEX('Zone centroid'!$D$2:$D$169,MATCH($A106,'Zone centroid'!$C$2:$C$169,0)))^2+(INDEX('Station centroid'!$F$2:$F$51,MATCH(E$1,'Station centroid'!$B$2:$B$51,0))-INDEX('Zone centroid'!$E$2:$E$169,MATCH($A106,'Zone centroid'!$C$2:$C$169,0)))^2)</f>
        <v>198916.41466997992</v>
      </c>
      <c r="F106">
        <f>SQRT((INDEX('Station centroid'!$E$2:$E$51,MATCH(F$1,'Station centroid'!$B$2:$B$51,0))-INDEX('Zone centroid'!$D$2:$D$169,MATCH($A106,'Zone centroid'!$C$2:$C$169,0)))^2+(INDEX('Station centroid'!$F$2:$F$51,MATCH(F$1,'Station centroid'!$B$2:$B$51,0))-INDEX('Zone centroid'!$E$2:$E$169,MATCH($A106,'Zone centroid'!$C$2:$C$169,0)))^2)</f>
        <v>185370.56498183205</v>
      </c>
      <c r="G106">
        <f>SQRT((INDEX('Station centroid'!$E$2:$E$51,MATCH(G$1,'Station centroid'!$B$2:$B$51,0))-INDEX('Zone centroid'!$D$2:$D$169,MATCH($A106,'Zone centroid'!$C$2:$C$169,0)))^2+(INDEX('Station centroid'!$F$2:$F$51,MATCH(G$1,'Station centroid'!$B$2:$B$51,0))-INDEX('Zone centroid'!$E$2:$E$169,MATCH($A106,'Zone centroid'!$C$2:$C$169,0)))^2)</f>
        <v>549806.68741385825</v>
      </c>
      <c r="H106">
        <f>SQRT((INDEX('Station centroid'!$E$2:$E$51,MATCH(H$1,'Station centroid'!$B$2:$B$51,0))-INDEX('Zone centroid'!$D$2:$D$169,MATCH($A106,'Zone centroid'!$C$2:$C$169,0)))^2+(INDEX('Station centroid'!$F$2:$F$51,MATCH(H$1,'Station centroid'!$B$2:$B$51,0))-INDEX('Zone centroid'!$E$2:$E$169,MATCH($A106,'Zone centroid'!$C$2:$C$169,0)))^2)</f>
        <v>130954.00845596592</v>
      </c>
      <c r="I106">
        <f>SQRT((INDEX('Station centroid'!$E$2:$E$51,MATCH(I$1,'Station centroid'!$B$2:$B$51,0))-INDEX('Zone centroid'!$D$2:$D$169,MATCH($A106,'Zone centroid'!$C$2:$C$169,0)))^2+(INDEX('Station centroid'!$F$2:$F$51,MATCH(I$1,'Station centroid'!$B$2:$B$51,0))-INDEX('Zone centroid'!$E$2:$E$169,MATCH($A106,'Zone centroid'!$C$2:$C$169,0)))^2)</f>
        <v>159467.62198319036</v>
      </c>
      <c r="J106">
        <f>SQRT((INDEX('Station centroid'!$E$2:$E$51,MATCH(J$1,'Station centroid'!$B$2:$B$51,0))-INDEX('Zone centroid'!$D$2:$D$169,MATCH($A106,'Zone centroid'!$C$2:$C$169,0)))^2+(INDEX('Station centroid'!$F$2:$F$51,MATCH(J$1,'Station centroid'!$B$2:$B$51,0))-INDEX('Zone centroid'!$E$2:$E$169,MATCH($A106,'Zone centroid'!$C$2:$C$169,0)))^2)</f>
        <v>549806.68741385825</v>
      </c>
      <c r="K106">
        <f>SQRT((INDEX('Station centroid'!$E$2:$E$51,MATCH(K$1,'Station centroid'!$B$2:$B$51,0))-INDEX('Zone centroid'!$D$2:$D$169,MATCH($A106,'Zone centroid'!$C$2:$C$169,0)))^2+(INDEX('Station centroid'!$F$2:$F$51,MATCH(K$1,'Station centroid'!$B$2:$B$51,0))-INDEX('Zone centroid'!$E$2:$E$169,MATCH($A106,'Zone centroid'!$C$2:$C$169,0)))^2)</f>
        <v>217821.73944283821</v>
      </c>
      <c r="L106">
        <f>SQRT((INDEX('Station centroid'!$E$2:$E$51,MATCH(L$1,'Station centroid'!$B$2:$B$51,0))-INDEX('Zone centroid'!$D$2:$D$169,MATCH($A106,'Zone centroid'!$C$2:$C$169,0)))^2+(INDEX('Station centroid'!$F$2:$F$51,MATCH(L$1,'Station centroid'!$B$2:$B$51,0))-INDEX('Zone centroid'!$E$2:$E$169,MATCH($A106,'Zone centroid'!$C$2:$C$169,0)))^2)</f>
        <v>173960.41159995567</v>
      </c>
      <c r="M106">
        <f>SQRT((INDEX('Station centroid'!$E$2:$E$51,MATCH(M$1,'Station centroid'!$B$2:$B$51,0))-INDEX('Zone centroid'!$D$2:$D$169,MATCH($A106,'Zone centroid'!$C$2:$C$169,0)))^2+(INDEX('Station centroid'!$F$2:$F$51,MATCH(M$1,'Station centroid'!$B$2:$B$51,0))-INDEX('Zone centroid'!$E$2:$E$169,MATCH($A106,'Zone centroid'!$C$2:$C$169,0)))^2)</f>
        <v>178881.78896441584</v>
      </c>
      <c r="N106">
        <f>SQRT((INDEX('Station centroid'!$E$2:$E$51,MATCH(N$1,'Station centroid'!$B$2:$B$51,0))-INDEX('Zone centroid'!$D$2:$D$169,MATCH($A106,'Zone centroid'!$C$2:$C$169,0)))^2+(INDEX('Station centroid'!$F$2:$F$51,MATCH(N$1,'Station centroid'!$B$2:$B$51,0))-INDEX('Zone centroid'!$E$2:$E$169,MATCH($A106,'Zone centroid'!$C$2:$C$169,0)))^2)</f>
        <v>197449.41968522471</v>
      </c>
      <c r="O106">
        <f>SQRT((INDEX('Station centroid'!$E$2:$E$51,MATCH(O$1,'Station centroid'!$B$2:$B$51,0))-INDEX('Zone centroid'!$D$2:$D$169,MATCH($A106,'Zone centroid'!$C$2:$C$169,0)))^2+(INDEX('Station centroid'!$F$2:$F$51,MATCH(O$1,'Station centroid'!$B$2:$B$51,0))-INDEX('Zone centroid'!$E$2:$E$169,MATCH($A106,'Zone centroid'!$C$2:$C$169,0)))^2)</f>
        <v>220592.95633458698</v>
      </c>
      <c r="P106">
        <f>SQRT((INDEX('Station centroid'!$E$2:$E$51,MATCH(P$1,'Station centroid'!$B$2:$B$51,0))-INDEX('Zone centroid'!$D$2:$D$169,MATCH($A106,'Zone centroid'!$C$2:$C$169,0)))^2+(INDEX('Station centroid'!$F$2:$F$51,MATCH(P$1,'Station centroid'!$B$2:$B$51,0))-INDEX('Zone centroid'!$E$2:$E$169,MATCH($A106,'Zone centroid'!$C$2:$C$169,0)))^2)</f>
        <v>222934.97228991284</v>
      </c>
      <c r="Q106">
        <f>SQRT((INDEX('Station centroid'!$E$2:$E$51,MATCH(Q$1,'Station centroid'!$B$2:$B$51,0))-INDEX('Zone centroid'!$D$2:$D$169,MATCH($A106,'Zone centroid'!$C$2:$C$169,0)))^2+(INDEX('Station centroid'!$F$2:$F$51,MATCH(Q$1,'Station centroid'!$B$2:$B$51,0))-INDEX('Zone centroid'!$E$2:$E$169,MATCH($A106,'Zone centroid'!$C$2:$C$169,0)))^2)</f>
        <v>208104.52365180463</v>
      </c>
      <c r="R106">
        <f>SQRT((INDEX('Station centroid'!$E$2:$E$51,MATCH(R$1,'Station centroid'!$B$2:$B$51,0))-INDEX('Zone centroid'!$D$2:$D$169,MATCH($A106,'Zone centroid'!$C$2:$C$169,0)))^2+(INDEX('Station centroid'!$F$2:$F$51,MATCH(R$1,'Station centroid'!$B$2:$B$51,0))-INDEX('Zone centroid'!$E$2:$E$169,MATCH($A106,'Zone centroid'!$C$2:$C$169,0)))^2)</f>
        <v>205596.85299468008</v>
      </c>
      <c r="S106">
        <f>SQRT((INDEX('Station centroid'!$E$2:$E$51,MATCH(S$1,'Station centroid'!$B$2:$B$51,0))-INDEX('Zone centroid'!$D$2:$D$169,MATCH($A106,'Zone centroid'!$C$2:$C$169,0)))^2+(INDEX('Station centroid'!$F$2:$F$51,MATCH(S$1,'Station centroid'!$B$2:$B$51,0))-INDEX('Zone centroid'!$E$2:$E$169,MATCH($A106,'Zone centroid'!$C$2:$C$169,0)))^2)</f>
        <v>202236.26632339222</v>
      </c>
      <c r="T106">
        <f>SQRT((INDEX('Station centroid'!$E$2:$E$51,MATCH(T$1,'Station centroid'!$B$2:$B$51,0))-INDEX('Zone centroid'!$D$2:$D$169,MATCH($A106,'Zone centroid'!$C$2:$C$169,0)))^2+(INDEX('Station centroid'!$F$2:$F$51,MATCH(T$1,'Station centroid'!$B$2:$B$51,0))-INDEX('Zone centroid'!$E$2:$E$169,MATCH($A106,'Zone centroid'!$C$2:$C$169,0)))^2)</f>
        <v>195132.67545153885</v>
      </c>
      <c r="U106">
        <f>SQRT((INDEX('Station centroid'!$E$2:$E$51,MATCH(U$1,'Station centroid'!$B$2:$B$51,0))-INDEX('Zone centroid'!$D$2:$D$169,MATCH($A106,'Zone centroid'!$C$2:$C$169,0)))^2+(INDEX('Station centroid'!$F$2:$F$51,MATCH(U$1,'Station centroid'!$B$2:$B$51,0))-INDEX('Zone centroid'!$E$2:$E$169,MATCH($A106,'Zone centroid'!$C$2:$C$169,0)))^2)</f>
        <v>192392.12495319653</v>
      </c>
      <c r="V106">
        <f>SQRT((INDEX('Station centroid'!$E$2:$E$51,MATCH(V$1,'Station centroid'!$B$2:$B$51,0))-INDEX('Zone centroid'!$D$2:$D$169,MATCH($A106,'Zone centroid'!$C$2:$C$169,0)))^2+(INDEX('Station centroid'!$F$2:$F$51,MATCH(V$1,'Station centroid'!$B$2:$B$51,0))-INDEX('Zone centroid'!$E$2:$E$169,MATCH($A106,'Zone centroid'!$C$2:$C$169,0)))^2)</f>
        <v>185639.09164726408</v>
      </c>
      <c r="W106">
        <f>SQRT((INDEX('Station centroid'!$E$2:$E$51,MATCH(W$1,'Station centroid'!$B$2:$B$51,0))-INDEX('Zone centroid'!$D$2:$D$169,MATCH($A106,'Zone centroid'!$C$2:$C$169,0)))^2+(INDEX('Station centroid'!$F$2:$F$51,MATCH(W$1,'Station centroid'!$B$2:$B$51,0))-INDEX('Zone centroid'!$E$2:$E$169,MATCH($A106,'Zone centroid'!$C$2:$C$169,0)))^2)</f>
        <v>204722.02440284734</v>
      </c>
      <c r="X106">
        <f>SQRT((INDEX('Station centroid'!$E$2:$E$51,MATCH(X$1,'Station centroid'!$B$2:$B$51,0))-INDEX('Zone centroid'!$D$2:$D$169,MATCH($A106,'Zone centroid'!$C$2:$C$169,0)))^2+(INDEX('Station centroid'!$F$2:$F$51,MATCH(X$1,'Station centroid'!$B$2:$B$51,0))-INDEX('Zone centroid'!$E$2:$E$169,MATCH($A106,'Zone centroid'!$C$2:$C$169,0)))^2)</f>
        <v>182518.06806993787</v>
      </c>
      <c r="Y106">
        <f>SQRT((INDEX('Station centroid'!$E$2:$E$51,MATCH(Y$1,'Station centroid'!$B$2:$B$51,0))-INDEX('Zone centroid'!$D$2:$D$169,MATCH($A106,'Zone centroid'!$C$2:$C$169,0)))^2+(INDEX('Station centroid'!$F$2:$F$51,MATCH(Y$1,'Station centroid'!$B$2:$B$51,0))-INDEX('Zone centroid'!$E$2:$E$169,MATCH($A106,'Zone centroid'!$C$2:$C$169,0)))^2)</f>
        <v>180165.2611652147</v>
      </c>
      <c r="Z106">
        <f>SQRT((INDEX('Station centroid'!$E$2:$E$51,MATCH(Z$1,'Station centroid'!$B$2:$B$51,0))-INDEX('Zone centroid'!$D$2:$D$169,MATCH($A106,'Zone centroid'!$C$2:$C$169,0)))^2+(INDEX('Station centroid'!$F$2:$F$51,MATCH(Z$1,'Station centroid'!$B$2:$B$51,0))-INDEX('Zone centroid'!$E$2:$E$169,MATCH($A106,'Zone centroid'!$C$2:$C$169,0)))^2)</f>
        <v>150419.42586650865</v>
      </c>
      <c r="AA106">
        <f>SQRT((INDEX('Station centroid'!$E$2:$E$51,MATCH(AA$1,'Station centroid'!$B$2:$B$51,0))-INDEX('Zone centroid'!$D$2:$D$169,MATCH($A106,'Zone centroid'!$C$2:$C$169,0)))^2+(INDEX('Station centroid'!$F$2:$F$51,MATCH(AA$1,'Station centroid'!$B$2:$B$51,0))-INDEX('Zone centroid'!$E$2:$E$169,MATCH($A106,'Zone centroid'!$C$2:$C$169,0)))^2)</f>
        <v>135080.27610800625</v>
      </c>
      <c r="AB106">
        <f>SQRT((INDEX('Station centroid'!$E$2:$E$51,MATCH(AB$1,'Station centroid'!$B$2:$B$51,0))-INDEX('Zone centroid'!$D$2:$D$169,MATCH($A106,'Zone centroid'!$C$2:$C$169,0)))^2+(INDEX('Station centroid'!$F$2:$F$51,MATCH(AB$1,'Station centroid'!$B$2:$B$51,0))-INDEX('Zone centroid'!$E$2:$E$169,MATCH($A106,'Zone centroid'!$C$2:$C$169,0)))^2)</f>
        <v>549806.68741385825</v>
      </c>
      <c r="AC106">
        <f>SQRT((INDEX('Station centroid'!$E$2:$E$51,MATCH(AC$1,'Station centroid'!$B$2:$B$51,0))-INDEX('Zone centroid'!$D$2:$D$169,MATCH($A106,'Zone centroid'!$C$2:$C$169,0)))^2+(INDEX('Station centroid'!$F$2:$F$51,MATCH(AC$1,'Station centroid'!$B$2:$B$51,0))-INDEX('Zone centroid'!$E$2:$E$169,MATCH($A106,'Zone centroid'!$C$2:$C$169,0)))^2)</f>
        <v>90439.973063600584</v>
      </c>
      <c r="AD106">
        <f>SQRT((INDEX('Station centroid'!$E$2:$E$51,MATCH(AD$1,'Station centroid'!$B$2:$B$51,0))-INDEX('Zone centroid'!$D$2:$D$169,MATCH($A106,'Zone centroid'!$C$2:$C$169,0)))^2+(INDEX('Station centroid'!$F$2:$F$51,MATCH(AD$1,'Station centroid'!$B$2:$B$51,0))-INDEX('Zone centroid'!$E$2:$E$169,MATCH($A106,'Zone centroid'!$C$2:$C$169,0)))^2)</f>
        <v>182455.25185404366</v>
      </c>
      <c r="AE106">
        <f>SQRT((INDEX('Station centroid'!$E$2:$E$51,MATCH(AE$1,'Station centroid'!$B$2:$B$51,0))-INDEX('Zone centroid'!$D$2:$D$169,MATCH($A106,'Zone centroid'!$C$2:$C$169,0)))^2+(INDEX('Station centroid'!$F$2:$F$51,MATCH(AE$1,'Station centroid'!$B$2:$B$51,0))-INDEX('Zone centroid'!$E$2:$E$169,MATCH($A106,'Zone centroid'!$C$2:$C$169,0)))^2)</f>
        <v>215558.94622393991</v>
      </c>
      <c r="AF106">
        <f>SQRT((INDEX('Station centroid'!$E$2:$E$51,MATCH(AF$1,'Station centroid'!$B$2:$B$51,0))-INDEX('Zone centroid'!$D$2:$D$169,MATCH($A106,'Zone centroid'!$C$2:$C$169,0)))^2+(INDEX('Station centroid'!$F$2:$F$51,MATCH(AF$1,'Station centroid'!$B$2:$B$51,0))-INDEX('Zone centroid'!$E$2:$E$169,MATCH($A106,'Zone centroid'!$C$2:$C$169,0)))^2)</f>
        <v>213145.54547808616</v>
      </c>
      <c r="AG106">
        <f>SQRT((INDEX('Station centroid'!$E$2:$E$51,MATCH(AG$1,'Station centroid'!$B$2:$B$51,0))-INDEX('Zone centroid'!$D$2:$D$169,MATCH($A106,'Zone centroid'!$C$2:$C$169,0)))^2+(INDEX('Station centroid'!$F$2:$F$51,MATCH(AG$1,'Station centroid'!$B$2:$B$51,0))-INDEX('Zone centroid'!$E$2:$E$169,MATCH($A106,'Zone centroid'!$C$2:$C$169,0)))^2)</f>
        <v>186175.90981763377</v>
      </c>
      <c r="AH106">
        <f>SQRT((INDEX('Station centroid'!$E$2:$E$51,MATCH(AH$1,'Station centroid'!$B$2:$B$51,0))-INDEX('Zone centroid'!$D$2:$D$169,MATCH($A106,'Zone centroid'!$C$2:$C$169,0)))^2+(INDEX('Station centroid'!$F$2:$F$51,MATCH(AH$1,'Station centroid'!$B$2:$B$51,0))-INDEX('Zone centroid'!$E$2:$E$169,MATCH($A106,'Zone centroid'!$C$2:$C$169,0)))^2)</f>
        <v>185864.33314966058</v>
      </c>
      <c r="AI106">
        <f>SQRT((INDEX('Station centroid'!$E$2:$E$51,MATCH(AI$1,'Station centroid'!$B$2:$B$51,0))-INDEX('Zone centroid'!$D$2:$D$169,MATCH($A106,'Zone centroid'!$C$2:$C$169,0)))^2+(INDEX('Station centroid'!$F$2:$F$51,MATCH(AI$1,'Station centroid'!$B$2:$B$51,0))-INDEX('Zone centroid'!$E$2:$E$169,MATCH($A106,'Zone centroid'!$C$2:$C$169,0)))^2)</f>
        <v>194078.28495981326</v>
      </c>
      <c r="AJ106">
        <f>SQRT((INDEX('Station centroid'!$E$2:$E$51,MATCH(AJ$1,'Station centroid'!$B$2:$B$51,0))-INDEX('Zone centroid'!$D$2:$D$169,MATCH($A106,'Zone centroid'!$C$2:$C$169,0)))^2+(INDEX('Station centroid'!$F$2:$F$51,MATCH(AJ$1,'Station centroid'!$B$2:$B$51,0))-INDEX('Zone centroid'!$E$2:$E$169,MATCH($A106,'Zone centroid'!$C$2:$C$169,0)))^2)</f>
        <v>189686.84083986448</v>
      </c>
      <c r="AK106">
        <f>SQRT((INDEX('Station centroid'!$E$2:$E$51,MATCH(AK$1,'Station centroid'!$B$2:$B$51,0))-INDEX('Zone centroid'!$D$2:$D$169,MATCH($A106,'Zone centroid'!$C$2:$C$169,0)))^2+(INDEX('Station centroid'!$F$2:$F$51,MATCH(AK$1,'Station centroid'!$B$2:$B$51,0))-INDEX('Zone centroid'!$E$2:$E$169,MATCH($A106,'Zone centroid'!$C$2:$C$169,0)))^2)</f>
        <v>194666.14850221132</v>
      </c>
      <c r="AL106">
        <f>SQRT((INDEX('Station centroid'!$E$2:$E$51,MATCH(AL$1,'Station centroid'!$B$2:$B$51,0))-INDEX('Zone centroid'!$D$2:$D$169,MATCH($A106,'Zone centroid'!$C$2:$C$169,0)))^2+(INDEX('Station centroid'!$F$2:$F$51,MATCH(AL$1,'Station centroid'!$B$2:$B$51,0))-INDEX('Zone centroid'!$E$2:$E$169,MATCH($A106,'Zone centroid'!$C$2:$C$169,0)))^2)</f>
        <v>112379.63961121431</v>
      </c>
      <c r="AM106">
        <f>SQRT((INDEX('Station centroid'!$E$2:$E$51,MATCH(AM$1,'Station centroid'!$B$2:$B$51,0))-INDEX('Zone centroid'!$D$2:$D$169,MATCH($A106,'Zone centroid'!$C$2:$C$169,0)))^2+(INDEX('Station centroid'!$F$2:$F$51,MATCH(AM$1,'Station centroid'!$B$2:$B$51,0))-INDEX('Zone centroid'!$E$2:$E$169,MATCH($A106,'Zone centroid'!$C$2:$C$169,0)))^2)</f>
        <v>212306.13902603035</v>
      </c>
      <c r="AN106">
        <f>SQRT((INDEX('Station centroid'!$E$2:$E$51,MATCH(AN$1,'Station centroid'!$B$2:$B$51,0))-INDEX('Zone centroid'!$D$2:$D$169,MATCH($A106,'Zone centroid'!$C$2:$C$169,0)))^2+(INDEX('Station centroid'!$F$2:$F$51,MATCH(AN$1,'Station centroid'!$B$2:$B$51,0))-INDEX('Zone centroid'!$E$2:$E$169,MATCH($A106,'Zone centroid'!$C$2:$C$169,0)))^2)</f>
        <v>171976.22886305768</v>
      </c>
      <c r="AO106">
        <f>SQRT((INDEX('Station centroid'!$E$2:$E$51,MATCH(AO$1,'Station centroid'!$B$2:$B$51,0))-INDEX('Zone centroid'!$D$2:$D$169,MATCH($A106,'Zone centroid'!$C$2:$C$169,0)))^2+(INDEX('Station centroid'!$F$2:$F$51,MATCH(AO$1,'Station centroid'!$B$2:$B$51,0))-INDEX('Zone centroid'!$E$2:$E$169,MATCH($A106,'Zone centroid'!$C$2:$C$169,0)))^2)</f>
        <v>168701.93736711211</v>
      </c>
      <c r="AP106">
        <f>SQRT((INDEX('Station centroid'!$E$2:$E$51,MATCH(AP$1,'Station centroid'!$B$2:$B$51,0))-INDEX('Zone centroid'!$D$2:$D$169,MATCH($A106,'Zone centroid'!$C$2:$C$169,0)))^2+(INDEX('Station centroid'!$F$2:$F$51,MATCH(AP$1,'Station centroid'!$B$2:$B$51,0))-INDEX('Zone centroid'!$E$2:$E$169,MATCH($A106,'Zone centroid'!$C$2:$C$169,0)))^2)</f>
        <v>177634.0615984516</v>
      </c>
      <c r="AQ106">
        <f>SQRT((INDEX('Station centroid'!$E$2:$E$51,MATCH(AQ$1,'Station centroid'!$B$2:$B$51,0))-INDEX('Zone centroid'!$D$2:$D$169,MATCH($A106,'Zone centroid'!$C$2:$C$169,0)))^2+(INDEX('Station centroid'!$F$2:$F$51,MATCH(AQ$1,'Station centroid'!$B$2:$B$51,0))-INDEX('Zone centroid'!$E$2:$E$169,MATCH($A106,'Zone centroid'!$C$2:$C$169,0)))^2)</f>
        <v>134019.880772907</v>
      </c>
      <c r="AR106">
        <f>SQRT((INDEX('Station centroid'!$E$2:$E$51,MATCH(AR$1,'Station centroid'!$B$2:$B$51,0))-INDEX('Zone centroid'!$D$2:$D$169,MATCH($A106,'Zone centroid'!$C$2:$C$169,0)))^2+(INDEX('Station centroid'!$F$2:$F$51,MATCH(AR$1,'Station centroid'!$B$2:$B$51,0))-INDEX('Zone centroid'!$E$2:$E$169,MATCH($A106,'Zone centroid'!$C$2:$C$169,0)))^2)</f>
        <v>138075.83981610253</v>
      </c>
      <c r="AS106">
        <f>SQRT((INDEX('Station centroid'!$E$2:$E$51,MATCH(AS$1,'Station centroid'!$B$2:$B$51,0))-INDEX('Zone centroid'!$D$2:$D$169,MATCH($A106,'Zone centroid'!$C$2:$C$169,0)))^2+(INDEX('Station centroid'!$F$2:$F$51,MATCH(AS$1,'Station centroid'!$B$2:$B$51,0))-INDEX('Zone centroid'!$E$2:$E$169,MATCH($A106,'Zone centroid'!$C$2:$C$169,0)))^2)</f>
        <v>188121.5901701315</v>
      </c>
      <c r="AT106">
        <f>SQRT((INDEX('Station centroid'!$E$2:$E$51,MATCH(AT$1,'Station centroid'!$B$2:$B$51,0))-INDEX('Zone centroid'!$D$2:$D$169,MATCH($A106,'Zone centroid'!$C$2:$C$169,0)))^2+(INDEX('Station centroid'!$F$2:$F$51,MATCH(AT$1,'Station centroid'!$B$2:$B$51,0))-INDEX('Zone centroid'!$E$2:$E$169,MATCH($A106,'Zone centroid'!$C$2:$C$169,0)))^2)</f>
        <v>189097.81830360205</v>
      </c>
      <c r="AU106">
        <f>SQRT((INDEX('Station centroid'!$E$2:$E$51,MATCH(AU$1,'Station centroid'!$B$2:$B$51,0))-INDEX('Zone centroid'!$D$2:$D$169,MATCH($A106,'Zone centroid'!$C$2:$C$169,0)))^2+(INDEX('Station centroid'!$F$2:$F$51,MATCH(AU$1,'Station centroid'!$B$2:$B$51,0))-INDEX('Zone centroid'!$E$2:$E$169,MATCH($A106,'Zone centroid'!$C$2:$C$169,0)))^2)</f>
        <v>127366.12257046417</v>
      </c>
      <c r="AV106">
        <f>SQRT((INDEX('Station centroid'!$E$2:$E$51,MATCH(AV$1,'Station centroid'!$B$2:$B$51,0))-INDEX('Zone centroid'!$D$2:$D$169,MATCH($A106,'Zone centroid'!$C$2:$C$169,0)))^2+(INDEX('Station centroid'!$F$2:$F$51,MATCH(AV$1,'Station centroid'!$B$2:$B$51,0))-INDEX('Zone centroid'!$E$2:$E$169,MATCH($A106,'Zone centroid'!$C$2:$C$169,0)))^2)</f>
        <v>127678.3259700487</v>
      </c>
      <c r="AW106">
        <f>SQRT((INDEX('Station centroid'!$E$2:$E$51,MATCH(AW$1,'Station centroid'!$B$2:$B$51,0))-INDEX('Zone centroid'!$D$2:$D$169,MATCH($A106,'Zone centroid'!$C$2:$C$169,0)))^2+(INDEX('Station centroid'!$F$2:$F$51,MATCH(AW$1,'Station centroid'!$B$2:$B$51,0))-INDEX('Zone centroid'!$E$2:$E$169,MATCH($A106,'Zone centroid'!$C$2:$C$169,0)))^2)</f>
        <v>128445.2135697224</v>
      </c>
      <c r="AX106">
        <f>SQRT((INDEX('Station centroid'!$E$2:$E$51,MATCH(AX$1,'Station centroid'!$B$2:$B$51,0))-INDEX('Zone centroid'!$D$2:$D$169,MATCH($A106,'Zone centroid'!$C$2:$C$169,0)))^2+(INDEX('Station centroid'!$F$2:$F$51,MATCH(AX$1,'Station centroid'!$B$2:$B$51,0))-INDEX('Zone centroid'!$E$2:$E$169,MATCH($A106,'Zone centroid'!$C$2:$C$169,0)))^2)</f>
        <v>130629.63794807556</v>
      </c>
      <c r="AY106">
        <f>SQRT((INDEX('Station centroid'!$E$2:$E$51,MATCH(AY$1,'Station centroid'!$B$2:$B$51,0))-INDEX('Zone centroid'!$D$2:$D$169,MATCH($A106,'Zone centroid'!$C$2:$C$169,0)))^2+(INDEX('Station centroid'!$F$2:$F$51,MATCH(AY$1,'Station centroid'!$B$2:$B$51,0))-INDEX('Zone centroid'!$E$2:$E$169,MATCH($A106,'Zone centroid'!$C$2:$C$169,0)))^2)</f>
        <v>549806.68741385825</v>
      </c>
    </row>
    <row r="107" spans="1:51" x14ac:dyDescent="0.3">
      <c r="A107">
        <v>5049</v>
      </c>
      <c r="B107">
        <f>SQRT((INDEX('Station centroid'!$E$2:$E$51,MATCH(B$1,'Station centroid'!$B$2:$B$51,0))-INDEX('Zone centroid'!$D$2:$D$169,MATCH($A107,'Zone centroid'!$C$2:$C$169,0)))^2+(INDEX('Station centroid'!$F$2:$F$51,MATCH(B$1,'Station centroid'!$B$2:$B$51,0))-INDEX('Zone centroid'!$E$2:$E$169,MATCH($A107,'Zone centroid'!$C$2:$C$169,0)))^2)</f>
        <v>165631.62917538572</v>
      </c>
      <c r="C107">
        <f>SQRT((INDEX('Station centroid'!$E$2:$E$51,MATCH(C$1,'Station centroid'!$B$2:$B$51,0))-INDEX('Zone centroid'!$D$2:$D$169,MATCH($A107,'Zone centroid'!$C$2:$C$169,0)))^2+(INDEX('Station centroid'!$F$2:$F$51,MATCH(C$1,'Station centroid'!$B$2:$B$51,0))-INDEX('Zone centroid'!$E$2:$E$169,MATCH($A107,'Zone centroid'!$C$2:$C$169,0)))^2)</f>
        <v>189067.46888651996</v>
      </c>
      <c r="D107">
        <f>SQRT((INDEX('Station centroid'!$E$2:$E$51,MATCH(D$1,'Station centroid'!$B$2:$B$51,0))-INDEX('Zone centroid'!$D$2:$D$169,MATCH($A107,'Zone centroid'!$C$2:$C$169,0)))^2+(INDEX('Station centroid'!$F$2:$F$51,MATCH(D$1,'Station centroid'!$B$2:$B$51,0))-INDEX('Zone centroid'!$E$2:$E$169,MATCH($A107,'Zone centroid'!$C$2:$C$169,0)))^2)</f>
        <v>190312.70610120203</v>
      </c>
      <c r="E107">
        <f>SQRT((INDEX('Station centroid'!$E$2:$E$51,MATCH(E$1,'Station centroid'!$B$2:$B$51,0))-INDEX('Zone centroid'!$D$2:$D$169,MATCH($A107,'Zone centroid'!$C$2:$C$169,0)))^2+(INDEX('Station centroid'!$F$2:$F$51,MATCH(E$1,'Station centroid'!$B$2:$B$51,0))-INDEX('Zone centroid'!$E$2:$E$169,MATCH($A107,'Zone centroid'!$C$2:$C$169,0)))^2)</f>
        <v>174306.24377032337</v>
      </c>
      <c r="F107">
        <f>SQRT((INDEX('Station centroid'!$E$2:$E$51,MATCH(F$1,'Station centroid'!$B$2:$B$51,0))-INDEX('Zone centroid'!$D$2:$D$169,MATCH($A107,'Zone centroid'!$C$2:$C$169,0)))^2+(INDEX('Station centroid'!$F$2:$F$51,MATCH(F$1,'Station centroid'!$B$2:$B$51,0))-INDEX('Zone centroid'!$E$2:$E$169,MATCH($A107,'Zone centroid'!$C$2:$C$169,0)))^2)</f>
        <v>166802.49593325518</v>
      </c>
      <c r="G107">
        <f>SQRT((INDEX('Station centroid'!$E$2:$E$51,MATCH(G$1,'Station centroid'!$B$2:$B$51,0))-INDEX('Zone centroid'!$D$2:$D$169,MATCH($A107,'Zone centroid'!$C$2:$C$169,0)))^2+(INDEX('Station centroid'!$F$2:$F$51,MATCH(G$1,'Station centroid'!$B$2:$B$51,0))-INDEX('Zone centroid'!$E$2:$E$169,MATCH($A107,'Zone centroid'!$C$2:$C$169,0)))^2)</f>
        <v>589303.02018316521</v>
      </c>
      <c r="H107">
        <f>SQRT((INDEX('Station centroid'!$E$2:$E$51,MATCH(H$1,'Station centroid'!$B$2:$B$51,0))-INDEX('Zone centroid'!$D$2:$D$169,MATCH($A107,'Zone centroid'!$C$2:$C$169,0)))^2+(INDEX('Station centroid'!$F$2:$F$51,MATCH(H$1,'Station centroid'!$B$2:$B$51,0))-INDEX('Zone centroid'!$E$2:$E$169,MATCH($A107,'Zone centroid'!$C$2:$C$169,0)))^2)</f>
        <v>119191.01695885137</v>
      </c>
      <c r="I107">
        <f>SQRT((INDEX('Station centroid'!$E$2:$E$51,MATCH(I$1,'Station centroid'!$B$2:$B$51,0))-INDEX('Zone centroid'!$D$2:$D$169,MATCH($A107,'Zone centroid'!$C$2:$C$169,0)))^2+(INDEX('Station centroid'!$F$2:$F$51,MATCH(I$1,'Station centroid'!$B$2:$B$51,0))-INDEX('Zone centroid'!$E$2:$E$169,MATCH($A107,'Zone centroid'!$C$2:$C$169,0)))^2)</f>
        <v>142421.82794330962</v>
      </c>
      <c r="J107">
        <f>SQRT((INDEX('Station centroid'!$E$2:$E$51,MATCH(J$1,'Station centroid'!$B$2:$B$51,0))-INDEX('Zone centroid'!$D$2:$D$169,MATCH($A107,'Zone centroid'!$C$2:$C$169,0)))^2+(INDEX('Station centroid'!$F$2:$F$51,MATCH(J$1,'Station centroid'!$B$2:$B$51,0))-INDEX('Zone centroid'!$E$2:$E$169,MATCH($A107,'Zone centroid'!$C$2:$C$169,0)))^2)</f>
        <v>589303.02018316521</v>
      </c>
      <c r="K107">
        <f>SQRT((INDEX('Station centroid'!$E$2:$E$51,MATCH(K$1,'Station centroid'!$B$2:$B$51,0))-INDEX('Zone centroid'!$D$2:$D$169,MATCH($A107,'Zone centroid'!$C$2:$C$169,0)))^2+(INDEX('Station centroid'!$F$2:$F$51,MATCH(K$1,'Station centroid'!$B$2:$B$51,0))-INDEX('Zone centroid'!$E$2:$E$169,MATCH($A107,'Zone centroid'!$C$2:$C$169,0)))^2)</f>
        <v>192568.4667700392</v>
      </c>
      <c r="L107">
        <f>SQRT((INDEX('Station centroid'!$E$2:$E$51,MATCH(L$1,'Station centroid'!$B$2:$B$51,0))-INDEX('Zone centroid'!$D$2:$D$169,MATCH($A107,'Zone centroid'!$C$2:$C$169,0)))^2+(INDEX('Station centroid'!$F$2:$F$51,MATCH(L$1,'Station centroid'!$B$2:$B$51,0))-INDEX('Zone centroid'!$E$2:$E$169,MATCH($A107,'Zone centroid'!$C$2:$C$169,0)))^2)</f>
        <v>153068.44187926521</v>
      </c>
      <c r="M107">
        <f>SQRT((INDEX('Station centroid'!$E$2:$E$51,MATCH(M$1,'Station centroid'!$B$2:$B$51,0))-INDEX('Zone centroid'!$D$2:$D$169,MATCH($A107,'Zone centroid'!$C$2:$C$169,0)))^2+(INDEX('Station centroid'!$F$2:$F$51,MATCH(M$1,'Station centroid'!$B$2:$B$51,0))-INDEX('Zone centroid'!$E$2:$E$169,MATCH($A107,'Zone centroid'!$C$2:$C$169,0)))^2)</f>
        <v>156458.6131525836</v>
      </c>
      <c r="N107">
        <f>SQRT((INDEX('Station centroid'!$E$2:$E$51,MATCH(N$1,'Station centroid'!$B$2:$B$51,0))-INDEX('Zone centroid'!$D$2:$D$169,MATCH($A107,'Zone centroid'!$C$2:$C$169,0)))^2+(INDEX('Station centroid'!$F$2:$F$51,MATCH(N$1,'Station centroid'!$B$2:$B$51,0))-INDEX('Zone centroid'!$E$2:$E$169,MATCH($A107,'Zone centroid'!$C$2:$C$169,0)))^2)</f>
        <v>172829.50458354037</v>
      </c>
      <c r="O107">
        <f>SQRT((INDEX('Station centroid'!$E$2:$E$51,MATCH(O$1,'Station centroid'!$B$2:$B$51,0))-INDEX('Zone centroid'!$D$2:$D$169,MATCH($A107,'Zone centroid'!$C$2:$C$169,0)))^2+(INDEX('Station centroid'!$F$2:$F$51,MATCH(O$1,'Station centroid'!$B$2:$B$51,0))-INDEX('Zone centroid'!$E$2:$E$169,MATCH($A107,'Zone centroid'!$C$2:$C$169,0)))^2)</f>
        <v>197523.88170900499</v>
      </c>
      <c r="P107">
        <f>SQRT((INDEX('Station centroid'!$E$2:$E$51,MATCH(P$1,'Station centroid'!$B$2:$B$51,0))-INDEX('Zone centroid'!$D$2:$D$169,MATCH($A107,'Zone centroid'!$C$2:$C$169,0)))^2+(INDEX('Station centroid'!$F$2:$F$51,MATCH(P$1,'Station centroid'!$B$2:$B$51,0))-INDEX('Zone centroid'!$E$2:$E$169,MATCH($A107,'Zone centroid'!$C$2:$C$169,0)))^2)</f>
        <v>199809.90280500162</v>
      </c>
      <c r="Q107">
        <f>SQRT((INDEX('Station centroid'!$E$2:$E$51,MATCH(Q$1,'Station centroid'!$B$2:$B$51,0))-INDEX('Zone centroid'!$D$2:$D$169,MATCH($A107,'Zone centroid'!$C$2:$C$169,0)))^2+(INDEX('Station centroid'!$F$2:$F$51,MATCH(Q$1,'Station centroid'!$B$2:$B$51,0))-INDEX('Zone centroid'!$E$2:$E$169,MATCH($A107,'Zone centroid'!$C$2:$C$169,0)))^2)</f>
        <v>184088.26348022438</v>
      </c>
      <c r="R107">
        <f>SQRT((INDEX('Station centroid'!$E$2:$E$51,MATCH(R$1,'Station centroid'!$B$2:$B$51,0))-INDEX('Zone centroid'!$D$2:$D$169,MATCH($A107,'Zone centroid'!$C$2:$C$169,0)))^2+(INDEX('Station centroid'!$F$2:$F$51,MATCH(R$1,'Station centroid'!$B$2:$B$51,0))-INDEX('Zone centroid'!$E$2:$E$169,MATCH($A107,'Zone centroid'!$C$2:$C$169,0)))^2)</f>
        <v>180425.64577768894</v>
      </c>
      <c r="S107">
        <f>SQRT((INDEX('Station centroid'!$E$2:$E$51,MATCH(S$1,'Station centroid'!$B$2:$B$51,0))-INDEX('Zone centroid'!$D$2:$D$169,MATCH($A107,'Zone centroid'!$C$2:$C$169,0)))^2+(INDEX('Station centroid'!$F$2:$F$51,MATCH(S$1,'Station centroid'!$B$2:$B$51,0))-INDEX('Zone centroid'!$E$2:$E$169,MATCH($A107,'Zone centroid'!$C$2:$C$169,0)))^2)</f>
        <v>177430.80835837394</v>
      </c>
      <c r="T107">
        <f>SQRT((INDEX('Station centroid'!$E$2:$E$51,MATCH(T$1,'Station centroid'!$B$2:$B$51,0))-INDEX('Zone centroid'!$D$2:$D$169,MATCH($A107,'Zone centroid'!$C$2:$C$169,0)))^2+(INDEX('Station centroid'!$F$2:$F$51,MATCH(T$1,'Station centroid'!$B$2:$B$51,0))-INDEX('Zone centroid'!$E$2:$E$169,MATCH($A107,'Zone centroid'!$C$2:$C$169,0)))^2)</f>
        <v>168901.07012318066</v>
      </c>
      <c r="U107">
        <f>SQRT((INDEX('Station centroid'!$E$2:$E$51,MATCH(U$1,'Station centroid'!$B$2:$B$51,0))-INDEX('Zone centroid'!$D$2:$D$169,MATCH($A107,'Zone centroid'!$C$2:$C$169,0)))^2+(INDEX('Station centroid'!$F$2:$F$51,MATCH(U$1,'Station centroid'!$B$2:$B$51,0))-INDEX('Zone centroid'!$E$2:$E$169,MATCH($A107,'Zone centroid'!$C$2:$C$169,0)))^2)</f>
        <v>164428.78616764885</v>
      </c>
      <c r="V107">
        <f>SQRT((INDEX('Station centroid'!$E$2:$E$51,MATCH(V$1,'Station centroid'!$B$2:$B$51,0))-INDEX('Zone centroid'!$D$2:$D$169,MATCH($A107,'Zone centroid'!$C$2:$C$169,0)))^2+(INDEX('Station centroid'!$F$2:$F$51,MATCH(V$1,'Station centroid'!$B$2:$B$51,0))-INDEX('Zone centroid'!$E$2:$E$169,MATCH($A107,'Zone centroid'!$C$2:$C$169,0)))^2)</f>
        <v>155852.65286327762</v>
      </c>
      <c r="W107">
        <f>SQRT((INDEX('Station centroid'!$E$2:$E$51,MATCH(W$1,'Station centroid'!$B$2:$B$51,0))-INDEX('Zone centroid'!$D$2:$D$169,MATCH($A107,'Zone centroid'!$C$2:$C$169,0)))^2+(INDEX('Station centroid'!$F$2:$F$51,MATCH(W$1,'Station centroid'!$B$2:$B$51,0))-INDEX('Zone centroid'!$E$2:$E$169,MATCH($A107,'Zone centroid'!$C$2:$C$169,0)))^2)</f>
        <v>180601.30349385637</v>
      </c>
      <c r="X107">
        <f>SQRT((INDEX('Station centroid'!$E$2:$E$51,MATCH(X$1,'Station centroid'!$B$2:$B$51,0))-INDEX('Zone centroid'!$D$2:$D$169,MATCH($A107,'Zone centroid'!$C$2:$C$169,0)))^2+(INDEX('Station centroid'!$F$2:$F$51,MATCH(X$1,'Station centroid'!$B$2:$B$51,0))-INDEX('Zone centroid'!$E$2:$E$169,MATCH($A107,'Zone centroid'!$C$2:$C$169,0)))^2)</f>
        <v>152678.19269405334</v>
      </c>
      <c r="Y107">
        <f>SQRT((INDEX('Station centroid'!$E$2:$E$51,MATCH(Y$1,'Station centroid'!$B$2:$B$51,0))-INDEX('Zone centroid'!$D$2:$D$169,MATCH($A107,'Zone centroid'!$C$2:$C$169,0)))^2+(INDEX('Station centroid'!$F$2:$F$51,MATCH(Y$1,'Station centroid'!$B$2:$B$51,0))-INDEX('Zone centroid'!$E$2:$E$169,MATCH($A107,'Zone centroid'!$C$2:$C$169,0)))^2)</f>
        <v>150254.55031316029</v>
      </c>
      <c r="Z107">
        <f>SQRT((INDEX('Station centroid'!$E$2:$E$51,MATCH(Z$1,'Station centroid'!$B$2:$B$51,0))-INDEX('Zone centroid'!$D$2:$D$169,MATCH($A107,'Zone centroid'!$C$2:$C$169,0)))^2+(INDEX('Station centroid'!$F$2:$F$51,MATCH(Z$1,'Station centroid'!$B$2:$B$51,0))-INDEX('Zone centroid'!$E$2:$E$169,MATCH($A107,'Zone centroid'!$C$2:$C$169,0)))^2)</f>
        <v>133475.67812073513</v>
      </c>
      <c r="AA107">
        <f>SQRT((INDEX('Station centroid'!$E$2:$E$51,MATCH(AA$1,'Station centroid'!$B$2:$B$51,0))-INDEX('Zone centroid'!$D$2:$D$169,MATCH($A107,'Zone centroid'!$C$2:$C$169,0)))^2+(INDEX('Station centroid'!$F$2:$F$51,MATCH(AA$1,'Station centroid'!$B$2:$B$51,0))-INDEX('Zone centroid'!$E$2:$E$169,MATCH($A107,'Zone centroid'!$C$2:$C$169,0)))^2)</f>
        <v>130026.85156003432</v>
      </c>
      <c r="AB107">
        <f>SQRT((INDEX('Station centroid'!$E$2:$E$51,MATCH(AB$1,'Station centroid'!$B$2:$B$51,0))-INDEX('Zone centroid'!$D$2:$D$169,MATCH($A107,'Zone centroid'!$C$2:$C$169,0)))^2+(INDEX('Station centroid'!$F$2:$F$51,MATCH(AB$1,'Station centroid'!$B$2:$B$51,0))-INDEX('Zone centroid'!$E$2:$E$169,MATCH($A107,'Zone centroid'!$C$2:$C$169,0)))^2)</f>
        <v>589303.02018316521</v>
      </c>
      <c r="AC107">
        <f>SQRT((INDEX('Station centroid'!$E$2:$E$51,MATCH(AC$1,'Station centroid'!$B$2:$B$51,0))-INDEX('Zone centroid'!$D$2:$D$169,MATCH($A107,'Zone centroid'!$C$2:$C$169,0)))^2+(INDEX('Station centroid'!$F$2:$F$51,MATCH(AC$1,'Station centroid'!$B$2:$B$51,0))-INDEX('Zone centroid'!$E$2:$E$169,MATCH($A107,'Zone centroid'!$C$2:$C$169,0)))^2)</f>
        <v>80373.168618294498</v>
      </c>
      <c r="AD107">
        <f>SQRT((INDEX('Station centroid'!$E$2:$E$51,MATCH(AD$1,'Station centroid'!$B$2:$B$51,0))-INDEX('Zone centroid'!$D$2:$D$169,MATCH($A107,'Zone centroid'!$C$2:$C$169,0)))^2+(INDEX('Station centroid'!$F$2:$F$51,MATCH(AD$1,'Station centroid'!$B$2:$B$51,0))-INDEX('Zone centroid'!$E$2:$E$169,MATCH($A107,'Zone centroid'!$C$2:$C$169,0)))^2)</f>
        <v>189850.86944342</v>
      </c>
      <c r="AE107">
        <f>SQRT((INDEX('Station centroid'!$E$2:$E$51,MATCH(AE$1,'Station centroid'!$B$2:$B$51,0))-INDEX('Zone centroid'!$D$2:$D$169,MATCH($A107,'Zone centroid'!$C$2:$C$169,0)))^2+(INDEX('Station centroid'!$F$2:$F$51,MATCH(AE$1,'Station centroid'!$B$2:$B$51,0))-INDEX('Zone centroid'!$E$2:$E$169,MATCH($A107,'Zone centroid'!$C$2:$C$169,0)))^2)</f>
        <v>192163.16169270169</v>
      </c>
      <c r="AF107">
        <f>SQRT((INDEX('Station centroid'!$E$2:$E$51,MATCH(AF$1,'Station centroid'!$B$2:$B$51,0))-INDEX('Zone centroid'!$D$2:$D$169,MATCH($A107,'Zone centroid'!$C$2:$C$169,0)))^2+(INDEX('Station centroid'!$F$2:$F$51,MATCH(AF$1,'Station centroid'!$B$2:$B$51,0))-INDEX('Zone centroid'!$E$2:$E$169,MATCH($A107,'Zone centroid'!$C$2:$C$169,0)))^2)</f>
        <v>189527.15865936177</v>
      </c>
      <c r="AG107">
        <f>SQRT((INDEX('Station centroid'!$E$2:$E$51,MATCH(AG$1,'Station centroid'!$B$2:$B$51,0))-INDEX('Zone centroid'!$D$2:$D$169,MATCH($A107,'Zone centroid'!$C$2:$C$169,0)))^2+(INDEX('Station centroid'!$F$2:$F$51,MATCH(AG$1,'Station centroid'!$B$2:$B$51,0))-INDEX('Zone centroid'!$E$2:$E$169,MATCH($A107,'Zone centroid'!$C$2:$C$169,0)))^2)</f>
        <v>156589.54759077536</v>
      </c>
      <c r="AH107">
        <f>SQRT((INDEX('Station centroid'!$E$2:$E$51,MATCH(AH$1,'Station centroid'!$B$2:$B$51,0))-INDEX('Zone centroid'!$D$2:$D$169,MATCH($A107,'Zone centroid'!$C$2:$C$169,0)))^2+(INDEX('Station centroid'!$F$2:$F$51,MATCH(AH$1,'Station centroid'!$B$2:$B$51,0))-INDEX('Zone centroid'!$E$2:$E$169,MATCH($A107,'Zone centroid'!$C$2:$C$169,0)))^2)</f>
        <v>184946.56346255264</v>
      </c>
      <c r="AI107">
        <f>SQRT((INDEX('Station centroid'!$E$2:$E$51,MATCH(AI$1,'Station centroid'!$B$2:$B$51,0))-INDEX('Zone centroid'!$D$2:$D$169,MATCH($A107,'Zone centroid'!$C$2:$C$169,0)))^2+(INDEX('Station centroid'!$F$2:$F$51,MATCH(AI$1,'Station centroid'!$B$2:$B$51,0))-INDEX('Zone centroid'!$E$2:$E$169,MATCH($A107,'Zone centroid'!$C$2:$C$169,0)))^2)</f>
        <v>166763.97194610856</v>
      </c>
      <c r="AJ107">
        <f>SQRT((INDEX('Station centroid'!$E$2:$E$51,MATCH(AJ$1,'Station centroid'!$B$2:$B$51,0))-INDEX('Zone centroid'!$D$2:$D$169,MATCH($A107,'Zone centroid'!$C$2:$C$169,0)))^2+(INDEX('Station centroid'!$F$2:$F$51,MATCH(AJ$1,'Station centroid'!$B$2:$B$51,0))-INDEX('Zone centroid'!$E$2:$E$169,MATCH($A107,'Zone centroid'!$C$2:$C$169,0)))^2)</f>
        <v>160923.85954478002</v>
      </c>
      <c r="AK107">
        <f>SQRT((INDEX('Station centroid'!$E$2:$E$51,MATCH(AK$1,'Station centroid'!$B$2:$B$51,0))-INDEX('Zone centroid'!$D$2:$D$169,MATCH($A107,'Zone centroid'!$C$2:$C$169,0)))^2+(INDEX('Station centroid'!$F$2:$F$51,MATCH(AK$1,'Station centroid'!$B$2:$B$51,0))-INDEX('Zone centroid'!$E$2:$E$169,MATCH($A107,'Zone centroid'!$C$2:$C$169,0)))^2)</f>
        <v>169183.18342744643</v>
      </c>
      <c r="AL107">
        <f>SQRT((INDEX('Station centroid'!$E$2:$E$51,MATCH(AL$1,'Station centroid'!$B$2:$B$51,0))-INDEX('Zone centroid'!$D$2:$D$169,MATCH($A107,'Zone centroid'!$C$2:$C$169,0)))^2+(INDEX('Station centroid'!$F$2:$F$51,MATCH(AL$1,'Station centroid'!$B$2:$B$51,0))-INDEX('Zone centroid'!$E$2:$E$169,MATCH($A107,'Zone centroid'!$C$2:$C$169,0)))^2)</f>
        <v>97650.828065031834</v>
      </c>
      <c r="AM107">
        <f>SQRT((INDEX('Station centroid'!$E$2:$E$51,MATCH(AM$1,'Station centroid'!$B$2:$B$51,0))-INDEX('Zone centroid'!$D$2:$D$169,MATCH($A107,'Zone centroid'!$C$2:$C$169,0)))^2+(INDEX('Station centroid'!$F$2:$F$51,MATCH(AM$1,'Station centroid'!$B$2:$B$51,0))-INDEX('Zone centroid'!$E$2:$E$169,MATCH($A107,'Zone centroid'!$C$2:$C$169,0)))^2)</f>
        <v>187642.84640273426</v>
      </c>
      <c r="AN107">
        <f>SQRT((INDEX('Station centroid'!$E$2:$E$51,MATCH(AN$1,'Station centroid'!$B$2:$B$51,0))-INDEX('Zone centroid'!$D$2:$D$169,MATCH($A107,'Zone centroid'!$C$2:$C$169,0)))^2+(INDEX('Station centroid'!$F$2:$F$51,MATCH(AN$1,'Station centroid'!$B$2:$B$51,0))-INDEX('Zone centroid'!$E$2:$E$169,MATCH($A107,'Zone centroid'!$C$2:$C$169,0)))^2)</f>
        <v>152283.37068320622</v>
      </c>
      <c r="AO107">
        <f>SQRT((INDEX('Station centroid'!$E$2:$E$51,MATCH(AO$1,'Station centroid'!$B$2:$B$51,0))-INDEX('Zone centroid'!$D$2:$D$169,MATCH($A107,'Zone centroid'!$C$2:$C$169,0)))^2+(INDEX('Station centroid'!$F$2:$F$51,MATCH(AO$1,'Station centroid'!$B$2:$B$51,0))-INDEX('Zone centroid'!$E$2:$E$169,MATCH($A107,'Zone centroid'!$C$2:$C$169,0)))^2)</f>
        <v>149741.85168635056</v>
      </c>
      <c r="AP107">
        <f>SQRT((INDEX('Station centroid'!$E$2:$E$51,MATCH(AP$1,'Station centroid'!$B$2:$B$51,0))-INDEX('Zone centroid'!$D$2:$D$169,MATCH($A107,'Zone centroid'!$C$2:$C$169,0)))^2+(INDEX('Station centroid'!$F$2:$F$51,MATCH(AP$1,'Station centroid'!$B$2:$B$51,0))-INDEX('Zone centroid'!$E$2:$E$169,MATCH($A107,'Zone centroid'!$C$2:$C$169,0)))^2)</f>
        <v>155967.49049164858</v>
      </c>
      <c r="AQ107">
        <f>SQRT((INDEX('Station centroid'!$E$2:$E$51,MATCH(AQ$1,'Station centroid'!$B$2:$B$51,0))-INDEX('Zone centroid'!$D$2:$D$169,MATCH($A107,'Zone centroid'!$C$2:$C$169,0)))^2+(INDEX('Station centroid'!$F$2:$F$51,MATCH(AQ$1,'Station centroid'!$B$2:$B$51,0))-INDEX('Zone centroid'!$E$2:$E$169,MATCH($A107,'Zone centroid'!$C$2:$C$169,0)))^2)</f>
        <v>126499.32890898752</v>
      </c>
      <c r="AR107">
        <f>SQRT((INDEX('Station centroid'!$E$2:$E$51,MATCH(AR$1,'Station centroid'!$B$2:$B$51,0))-INDEX('Zone centroid'!$D$2:$D$169,MATCH($A107,'Zone centroid'!$C$2:$C$169,0)))^2+(INDEX('Station centroid'!$F$2:$F$51,MATCH(AR$1,'Station centroid'!$B$2:$B$51,0))-INDEX('Zone centroid'!$E$2:$E$169,MATCH($A107,'Zone centroid'!$C$2:$C$169,0)))^2)</f>
        <v>123642.82455040405</v>
      </c>
      <c r="AS107">
        <f>SQRT((INDEX('Station centroid'!$E$2:$E$51,MATCH(AS$1,'Station centroid'!$B$2:$B$51,0))-INDEX('Zone centroid'!$D$2:$D$169,MATCH($A107,'Zone centroid'!$C$2:$C$169,0)))^2+(INDEX('Station centroid'!$F$2:$F$51,MATCH(AS$1,'Station centroid'!$B$2:$B$51,0))-INDEX('Zone centroid'!$E$2:$E$169,MATCH($A107,'Zone centroid'!$C$2:$C$169,0)))^2)</f>
        <v>190303.64598503863</v>
      </c>
      <c r="AT107">
        <f>SQRT((INDEX('Station centroid'!$E$2:$E$51,MATCH(AT$1,'Station centroid'!$B$2:$B$51,0))-INDEX('Zone centroid'!$D$2:$D$169,MATCH($A107,'Zone centroid'!$C$2:$C$169,0)))^2+(INDEX('Station centroid'!$F$2:$F$51,MATCH(AT$1,'Station centroid'!$B$2:$B$51,0))-INDEX('Zone centroid'!$E$2:$E$169,MATCH($A107,'Zone centroid'!$C$2:$C$169,0)))^2)</f>
        <v>185222.60907244042</v>
      </c>
      <c r="AU107">
        <f>SQRT((INDEX('Station centroid'!$E$2:$E$51,MATCH(AU$1,'Station centroid'!$B$2:$B$51,0))-INDEX('Zone centroid'!$D$2:$D$169,MATCH($A107,'Zone centroid'!$C$2:$C$169,0)))^2+(INDEX('Station centroid'!$F$2:$F$51,MATCH(AU$1,'Station centroid'!$B$2:$B$51,0))-INDEX('Zone centroid'!$E$2:$E$169,MATCH($A107,'Zone centroid'!$C$2:$C$169,0)))^2)</f>
        <v>103770.62780755691</v>
      </c>
      <c r="AV107">
        <f>SQRT((INDEX('Station centroid'!$E$2:$E$51,MATCH(AV$1,'Station centroid'!$B$2:$B$51,0))-INDEX('Zone centroid'!$D$2:$D$169,MATCH($A107,'Zone centroid'!$C$2:$C$169,0)))^2+(INDEX('Station centroid'!$F$2:$F$51,MATCH(AV$1,'Station centroid'!$B$2:$B$51,0))-INDEX('Zone centroid'!$E$2:$E$169,MATCH($A107,'Zone centroid'!$C$2:$C$169,0)))^2)</f>
        <v>106593.37354373398</v>
      </c>
      <c r="AW107">
        <f>SQRT((INDEX('Station centroid'!$E$2:$E$51,MATCH(AW$1,'Station centroid'!$B$2:$B$51,0))-INDEX('Zone centroid'!$D$2:$D$169,MATCH($A107,'Zone centroid'!$C$2:$C$169,0)))^2+(INDEX('Station centroid'!$F$2:$F$51,MATCH(AW$1,'Station centroid'!$B$2:$B$51,0))-INDEX('Zone centroid'!$E$2:$E$169,MATCH($A107,'Zone centroid'!$C$2:$C$169,0)))^2)</f>
        <v>109550.80962499364</v>
      </c>
      <c r="AX107">
        <f>SQRT((INDEX('Station centroid'!$E$2:$E$51,MATCH(AX$1,'Station centroid'!$B$2:$B$51,0))-INDEX('Zone centroid'!$D$2:$D$169,MATCH($A107,'Zone centroid'!$C$2:$C$169,0)))^2+(INDEX('Station centroid'!$F$2:$F$51,MATCH(AX$1,'Station centroid'!$B$2:$B$51,0))-INDEX('Zone centroid'!$E$2:$E$169,MATCH($A107,'Zone centroid'!$C$2:$C$169,0)))^2)</f>
        <v>116313.35665273057</v>
      </c>
      <c r="AY107">
        <f>SQRT((INDEX('Station centroid'!$E$2:$E$51,MATCH(AY$1,'Station centroid'!$B$2:$B$51,0))-INDEX('Zone centroid'!$D$2:$D$169,MATCH($A107,'Zone centroid'!$C$2:$C$169,0)))^2+(INDEX('Station centroid'!$F$2:$F$51,MATCH(AY$1,'Station centroid'!$B$2:$B$51,0))-INDEX('Zone centroid'!$E$2:$E$169,MATCH($A107,'Zone centroid'!$C$2:$C$169,0)))^2)</f>
        <v>589303.02018316521</v>
      </c>
    </row>
    <row r="108" spans="1:51" x14ac:dyDescent="0.3">
      <c r="A108">
        <v>5050</v>
      </c>
      <c r="B108">
        <f>SQRT((INDEX('Station centroid'!$E$2:$E$51,MATCH(B$1,'Station centroid'!$B$2:$B$51,0))-INDEX('Zone centroid'!$D$2:$D$169,MATCH($A108,'Zone centroid'!$C$2:$C$169,0)))^2+(INDEX('Station centroid'!$F$2:$F$51,MATCH(B$1,'Station centroid'!$B$2:$B$51,0))-INDEX('Zone centroid'!$E$2:$E$169,MATCH($A108,'Zone centroid'!$C$2:$C$169,0)))^2)</f>
        <v>171574.13636003676</v>
      </c>
      <c r="C108">
        <f>SQRT((INDEX('Station centroid'!$E$2:$E$51,MATCH(C$1,'Station centroid'!$B$2:$B$51,0))-INDEX('Zone centroid'!$D$2:$D$169,MATCH($A108,'Zone centroid'!$C$2:$C$169,0)))^2+(INDEX('Station centroid'!$F$2:$F$51,MATCH(C$1,'Station centroid'!$B$2:$B$51,0))-INDEX('Zone centroid'!$E$2:$E$169,MATCH($A108,'Zone centroid'!$C$2:$C$169,0)))^2)</f>
        <v>187271.62376942002</v>
      </c>
      <c r="D108">
        <f>SQRT((INDEX('Station centroid'!$E$2:$E$51,MATCH(D$1,'Station centroid'!$B$2:$B$51,0))-INDEX('Zone centroid'!$D$2:$D$169,MATCH($A108,'Zone centroid'!$C$2:$C$169,0)))^2+(INDEX('Station centroid'!$F$2:$F$51,MATCH(D$1,'Station centroid'!$B$2:$B$51,0))-INDEX('Zone centroid'!$E$2:$E$169,MATCH($A108,'Zone centroid'!$C$2:$C$169,0)))^2)</f>
        <v>176937.63302464091</v>
      </c>
      <c r="E108">
        <f>SQRT((INDEX('Station centroid'!$E$2:$E$51,MATCH(E$1,'Station centroid'!$B$2:$B$51,0))-INDEX('Zone centroid'!$D$2:$D$169,MATCH($A108,'Zone centroid'!$C$2:$C$169,0)))^2+(INDEX('Station centroid'!$F$2:$F$51,MATCH(E$1,'Station centroid'!$B$2:$B$51,0))-INDEX('Zone centroid'!$E$2:$E$169,MATCH($A108,'Zone centroid'!$C$2:$C$169,0)))^2)</f>
        <v>180477.03658548751</v>
      </c>
      <c r="F108">
        <f>SQRT((INDEX('Station centroid'!$E$2:$E$51,MATCH(F$1,'Station centroid'!$B$2:$B$51,0))-INDEX('Zone centroid'!$D$2:$D$169,MATCH($A108,'Zone centroid'!$C$2:$C$169,0)))^2+(INDEX('Station centroid'!$F$2:$F$51,MATCH(F$1,'Station centroid'!$B$2:$B$51,0))-INDEX('Zone centroid'!$E$2:$E$169,MATCH($A108,'Zone centroid'!$C$2:$C$169,0)))^2)</f>
        <v>168726.76912204424</v>
      </c>
      <c r="G108">
        <f>SQRT((INDEX('Station centroid'!$E$2:$E$51,MATCH(G$1,'Station centroid'!$B$2:$B$51,0))-INDEX('Zone centroid'!$D$2:$D$169,MATCH($A108,'Zone centroid'!$C$2:$C$169,0)))^2+(INDEX('Station centroid'!$F$2:$F$51,MATCH(G$1,'Station centroid'!$B$2:$B$51,0))-INDEX('Zone centroid'!$E$2:$E$169,MATCH($A108,'Zone centroid'!$C$2:$C$169,0)))^2)</f>
        <v>568735.24143049202</v>
      </c>
      <c r="H108">
        <f>SQRT((INDEX('Station centroid'!$E$2:$E$51,MATCH(H$1,'Station centroid'!$B$2:$B$51,0))-INDEX('Zone centroid'!$D$2:$D$169,MATCH($A108,'Zone centroid'!$C$2:$C$169,0)))^2+(INDEX('Station centroid'!$F$2:$F$51,MATCH(H$1,'Station centroid'!$B$2:$B$51,0))-INDEX('Zone centroid'!$E$2:$E$169,MATCH($A108,'Zone centroid'!$C$2:$C$169,0)))^2)</f>
        <v>116370.78994732826</v>
      </c>
      <c r="I108">
        <f>SQRT((INDEX('Station centroid'!$E$2:$E$51,MATCH(I$1,'Station centroid'!$B$2:$B$51,0))-INDEX('Zone centroid'!$D$2:$D$169,MATCH($A108,'Zone centroid'!$C$2:$C$169,0)))^2+(INDEX('Station centroid'!$F$2:$F$51,MATCH(I$1,'Station centroid'!$B$2:$B$51,0))-INDEX('Zone centroid'!$E$2:$E$169,MATCH($A108,'Zone centroid'!$C$2:$C$169,0)))^2)</f>
        <v>143202.64944278682</v>
      </c>
      <c r="J108">
        <f>SQRT((INDEX('Station centroid'!$E$2:$E$51,MATCH(J$1,'Station centroid'!$B$2:$B$51,0))-INDEX('Zone centroid'!$D$2:$D$169,MATCH($A108,'Zone centroid'!$C$2:$C$169,0)))^2+(INDEX('Station centroid'!$F$2:$F$51,MATCH(J$1,'Station centroid'!$B$2:$B$51,0))-INDEX('Zone centroid'!$E$2:$E$169,MATCH($A108,'Zone centroid'!$C$2:$C$169,0)))^2)</f>
        <v>568735.24143049202</v>
      </c>
      <c r="K108">
        <f>SQRT((INDEX('Station centroid'!$E$2:$E$51,MATCH(K$1,'Station centroid'!$B$2:$B$51,0))-INDEX('Zone centroid'!$D$2:$D$169,MATCH($A108,'Zone centroid'!$C$2:$C$169,0)))^2+(INDEX('Station centroid'!$F$2:$F$51,MATCH(K$1,'Station centroid'!$B$2:$B$51,0))-INDEX('Zone centroid'!$E$2:$E$169,MATCH($A108,'Zone centroid'!$C$2:$C$169,0)))^2)</f>
        <v>199254.28030193906</v>
      </c>
      <c r="L108">
        <f>SQRT((INDEX('Station centroid'!$E$2:$E$51,MATCH(L$1,'Station centroid'!$B$2:$B$51,0))-INDEX('Zone centroid'!$D$2:$D$169,MATCH($A108,'Zone centroid'!$C$2:$C$169,0)))^2+(INDEX('Station centroid'!$F$2:$F$51,MATCH(L$1,'Station centroid'!$B$2:$B$51,0))-INDEX('Zone centroid'!$E$2:$E$169,MATCH($A108,'Zone centroid'!$C$2:$C$169,0)))^2)</f>
        <v>156517.09175162305</v>
      </c>
      <c r="M108">
        <f>SQRT((INDEX('Station centroid'!$E$2:$E$51,MATCH(M$1,'Station centroid'!$B$2:$B$51,0))-INDEX('Zone centroid'!$D$2:$D$169,MATCH($A108,'Zone centroid'!$C$2:$C$169,0)))^2+(INDEX('Station centroid'!$F$2:$F$51,MATCH(M$1,'Station centroid'!$B$2:$B$51,0))-INDEX('Zone centroid'!$E$2:$E$169,MATCH($A108,'Zone centroid'!$C$2:$C$169,0)))^2)</f>
        <v>160997.04789277911</v>
      </c>
      <c r="N108">
        <f>SQRT((INDEX('Station centroid'!$E$2:$E$51,MATCH(N$1,'Station centroid'!$B$2:$B$51,0))-INDEX('Zone centroid'!$D$2:$D$169,MATCH($A108,'Zone centroid'!$C$2:$C$169,0)))^2+(INDEX('Station centroid'!$F$2:$F$51,MATCH(N$1,'Station centroid'!$B$2:$B$51,0))-INDEX('Zone centroid'!$E$2:$E$169,MATCH($A108,'Zone centroid'!$C$2:$C$169,0)))^2)</f>
        <v>179003.33297688063</v>
      </c>
      <c r="O108">
        <f>SQRT((INDEX('Station centroid'!$E$2:$E$51,MATCH(O$1,'Station centroid'!$B$2:$B$51,0))-INDEX('Zone centroid'!$D$2:$D$169,MATCH($A108,'Zone centroid'!$C$2:$C$169,0)))^2+(INDEX('Station centroid'!$F$2:$F$51,MATCH(O$1,'Station centroid'!$B$2:$B$51,0))-INDEX('Zone centroid'!$E$2:$E$169,MATCH($A108,'Zone centroid'!$C$2:$C$169,0)))^2)</f>
        <v>202647.86844384274</v>
      </c>
      <c r="P108">
        <f>SQRT((INDEX('Station centroid'!$E$2:$E$51,MATCH(P$1,'Station centroid'!$B$2:$B$51,0))-INDEX('Zone centroid'!$D$2:$D$169,MATCH($A108,'Zone centroid'!$C$2:$C$169,0)))^2+(INDEX('Station centroid'!$F$2:$F$51,MATCH(P$1,'Station centroid'!$B$2:$B$51,0))-INDEX('Zone centroid'!$E$2:$E$169,MATCH($A108,'Zone centroid'!$C$2:$C$169,0)))^2)</f>
        <v>204979.07104986158</v>
      </c>
      <c r="Q108">
        <f>SQRT((INDEX('Station centroid'!$E$2:$E$51,MATCH(Q$1,'Station centroid'!$B$2:$B$51,0))-INDEX('Zone centroid'!$D$2:$D$169,MATCH($A108,'Zone centroid'!$C$2:$C$169,0)))^2+(INDEX('Station centroid'!$F$2:$F$51,MATCH(Q$1,'Station centroid'!$B$2:$B$51,0))-INDEX('Zone centroid'!$E$2:$E$169,MATCH($A108,'Zone centroid'!$C$2:$C$169,0)))^2)</f>
        <v>189854.54864091222</v>
      </c>
      <c r="R108">
        <f>SQRT((INDEX('Station centroid'!$E$2:$E$51,MATCH(R$1,'Station centroid'!$B$2:$B$51,0))-INDEX('Zone centroid'!$D$2:$D$169,MATCH($A108,'Zone centroid'!$C$2:$C$169,0)))^2+(INDEX('Station centroid'!$F$2:$F$51,MATCH(R$1,'Station centroid'!$B$2:$B$51,0))-INDEX('Zone centroid'!$E$2:$E$169,MATCH($A108,'Zone centroid'!$C$2:$C$169,0)))^2)</f>
        <v>187023.20389913142</v>
      </c>
      <c r="S108">
        <f>SQRT((INDEX('Station centroid'!$E$2:$E$51,MATCH(S$1,'Station centroid'!$B$2:$B$51,0))-INDEX('Zone centroid'!$D$2:$D$169,MATCH($A108,'Zone centroid'!$C$2:$C$169,0)))^2+(INDEX('Station centroid'!$F$2:$F$51,MATCH(S$1,'Station centroid'!$B$2:$B$51,0))-INDEX('Zone centroid'!$E$2:$E$169,MATCH($A108,'Zone centroid'!$C$2:$C$169,0)))^2)</f>
        <v>183752.61691041579</v>
      </c>
      <c r="T108">
        <f>SQRT((INDEX('Station centroid'!$E$2:$E$51,MATCH(T$1,'Station centroid'!$B$2:$B$51,0))-INDEX('Zone centroid'!$D$2:$D$169,MATCH($A108,'Zone centroid'!$C$2:$C$169,0)))^2+(INDEX('Station centroid'!$F$2:$F$51,MATCH(T$1,'Station centroid'!$B$2:$B$51,0))-INDEX('Zone centroid'!$E$2:$E$169,MATCH($A108,'Zone centroid'!$C$2:$C$169,0)))^2)</f>
        <v>176258.15208731647</v>
      </c>
      <c r="U108">
        <f>SQRT((INDEX('Station centroid'!$E$2:$E$51,MATCH(U$1,'Station centroid'!$B$2:$B$51,0))-INDEX('Zone centroid'!$D$2:$D$169,MATCH($A108,'Zone centroid'!$C$2:$C$169,0)))^2+(INDEX('Station centroid'!$F$2:$F$51,MATCH(U$1,'Station centroid'!$B$2:$B$51,0))-INDEX('Zone centroid'!$E$2:$E$169,MATCH($A108,'Zone centroid'!$C$2:$C$169,0)))^2)</f>
        <v>173098.99513956279</v>
      </c>
      <c r="V108">
        <f>SQRT((INDEX('Station centroid'!$E$2:$E$51,MATCH(V$1,'Station centroid'!$B$2:$B$51,0))-INDEX('Zone centroid'!$D$2:$D$169,MATCH($A108,'Zone centroid'!$C$2:$C$169,0)))^2+(INDEX('Station centroid'!$F$2:$F$51,MATCH(V$1,'Station centroid'!$B$2:$B$51,0))-INDEX('Zone centroid'!$E$2:$E$169,MATCH($A108,'Zone centroid'!$C$2:$C$169,0)))^2)</f>
        <v>165953.76232276662</v>
      </c>
      <c r="W108">
        <f>SQRT((INDEX('Station centroid'!$E$2:$E$51,MATCH(W$1,'Station centroid'!$B$2:$B$51,0))-INDEX('Zone centroid'!$D$2:$D$169,MATCH($A108,'Zone centroid'!$C$2:$C$169,0)))^2+(INDEX('Station centroid'!$F$2:$F$51,MATCH(W$1,'Station centroid'!$B$2:$B$51,0))-INDEX('Zone centroid'!$E$2:$E$169,MATCH($A108,'Zone centroid'!$C$2:$C$169,0)))^2)</f>
        <v>186433.75726085666</v>
      </c>
      <c r="X108">
        <f>SQRT((INDEX('Station centroid'!$E$2:$E$51,MATCH(X$1,'Station centroid'!$B$2:$B$51,0))-INDEX('Zone centroid'!$D$2:$D$169,MATCH($A108,'Zone centroid'!$C$2:$C$169,0)))^2+(INDEX('Station centroid'!$F$2:$F$51,MATCH(X$1,'Station centroid'!$B$2:$B$51,0))-INDEX('Zone centroid'!$E$2:$E$169,MATCH($A108,'Zone centroid'!$C$2:$C$169,0)))^2)</f>
        <v>162816.96423408244</v>
      </c>
      <c r="Y108">
        <f>SQRT((INDEX('Station centroid'!$E$2:$E$51,MATCH(Y$1,'Station centroid'!$B$2:$B$51,0))-INDEX('Zone centroid'!$D$2:$D$169,MATCH($A108,'Zone centroid'!$C$2:$C$169,0)))^2+(INDEX('Station centroid'!$F$2:$F$51,MATCH(Y$1,'Station centroid'!$B$2:$B$51,0))-INDEX('Zone centroid'!$E$2:$E$169,MATCH($A108,'Zone centroid'!$C$2:$C$169,0)))^2)</f>
        <v>160446.55132638416</v>
      </c>
      <c r="Z108">
        <f>SQRT((INDEX('Station centroid'!$E$2:$E$51,MATCH(Z$1,'Station centroid'!$B$2:$B$51,0))-INDEX('Zone centroid'!$D$2:$D$169,MATCH($A108,'Zone centroid'!$C$2:$C$169,0)))^2+(INDEX('Station centroid'!$F$2:$F$51,MATCH(Z$1,'Station centroid'!$B$2:$B$51,0))-INDEX('Zone centroid'!$E$2:$E$169,MATCH($A108,'Zone centroid'!$C$2:$C$169,0)))^2)</f>
        <v>134128.3005822041</v>
      </c>
      <c r="AA108">
        <f>SQRT((INDEX('Station centroid'!$E$2:$E$51,MATCH(AA$1,'Station centroid'!$B$2:$B$51,0))-INDEX('Zone centroid'!$D$2:$D$169,MATCH($A108,'Zone centroid'!$C$2:$C$169,0)))^2+(INDEX('Station centroid'!$F$2:$F$51,MATCH(AA$1,'Station centroid'!$B$2:$B$51,0))-INDEX('Zone centroid'!$E$2:$E$169,MATCH($A108,'Zone centroid'!$C$2:$C$169,0)))^2)</f>
        <v>123303.65025211217</v>
      </c>
      <c r="AB108">
        <f>SQRT((INDEX('Station centroid'!$E$2:$E$51,MATCH(AB$1,'Station centroid'!$B$2:$B$51,0))-INDEX('Zone centroid'!$D$2:$D$169,MATCH($A108,'Zone centroid'!$C$2:$C$169,0)))^2+(INDEX('Station centroid'!$F$2:$F$51,MATCH(AB$1,'Station centroid'!$B$2:$B$51,0))-INDEX('Zone centroid'!$E$2:$E$169,MATCH($A108,'Zone centroid'!$C$2:$C$169,0)))^2)</f>
        <v>568735.24143049202</v>
      </c>
      <c r="AC108">
        <f>SQRT((INDEX('Station centroid'!$E$2:$E$51,MATCH(AC$1,'Station centroid'!$B$2:$B$51,0))-INDEX('Zone centroid'!$D$2:$D$169,MATCH($A108,'Zone centroid'!$C$2:$C$169,0)))^2+(INDEX('Station centroid'!$F$2:$F$51,MATCH(AC$1,'Station centroid'!$B$2:$B$51,0))-INDEX('Zone centroid'!$E$2:$E$169,MATCH($A108,'Zone centroid'!$C$2:$C$169,0)))^2)</f>
        <v>75848.913233511776</v>
      </c>
      <c r="AD108">
        <f>SQRT((INDEX('Station centroid'!$E$2:$E$51,MATCH(AD$1,'Station centroid'!$B$2:$B$51,0))-INDEX('Zone centroid'!$D$2:$D$169,MATCH($A108,'Zone centroid'!$C$2:$C$169,0)))^2+(INDEX('Station centroid'!$F$2:$F$51,MATCH(AD$1,'Station centroid'!$B$2:$B$51,0))-INDEX('Zone centroid'!$E$2:$E$169,MATCH($A108,'Zone centroid'!$C$2:$C$169,0)))^2)</f>
        <v>177062.8526010538</v>
      </c>
      <c r="AE108">
        <f>SQRT((INDEX('Station centroid'!$E$2:$E$51,MATCH(AE$1,'Station centroid'!$B$2:$B$51,0))-INDEX('Zone centroid'!$D$2:$D$169,MATCH($A108,'Zone centroid'!$C$2:$C$169,0)))^2+(INDEX('Station centroid'!$F$2:$F$51,MATCH(AE$1,'Station centroid'!$B$2:$B$51,0))-INDEX('Zone centroid'!$E$2:$E$169,MATCH($A108,'Zone centroid'!$C$2:$C$169,0)))^2)</f>
        <v>197505.70044668435</v>
      </c>
      <c r="AF108">
        <f>SQRT((INDEX('Station centroid'!$E$2:$E$51,MATCH(AF$1,'Station centroid'!$B$2:$B$51,0))-INDEX('Zone centroid'!$D$2:$D$169,MATCH($A108,'Zone centroid'!$C$2:$C$169,0)))^2+(INDEX('Station centroid'!$F$2:$F$51,MATCH(AF$1,'Station centroid'!$B$2:$B$51,0))-INDEX('Zone centroid'!$E$2:$E$169,MATCH($A108,'Zone centroid'!$C$2:$C$169,0)))^2)</f>
        <v>195021.85487860302</v>
      </c>
      <c r="AG108">
        <f>SQRT((INDEX('Station centroid'!$E$2:$E$51,MATCH(AG$1,'Station centroid'!$B$2:$B$51,0))-INDEX('Zone centroid'!$D$2:$D$169,MATCH($A108,'Zone centroid'!$C$2:$C$169,0)))^2+(INDEX('Station centroid'!$F$2:$F$51,MATCH(AG$1,'Station centroid'!$B$2:$B$51,0))-INDEX('Zone centroid'!$E$2:$E$169,MATCH($A108,'Zone centroid'!$C$2:$C$169,0)))^2)</f>
        <v>166529.99217907776</v>
      </c>
      <c r="AH108">
        <f>SQRT((INDEX('Station centroid'!$E$2:$E$51,MATCH(AH$1,'Station centroid'!$B$2:$B$51,0))-INDEX('Zone centroid'!$D$2:$D$169,MATCH($A108,'Zone centroid'!$C$2:$C$169,0)))^2+(INDEX('Station centroid'!$F$2:$F$51,MATCH(AH$1,'Station centroid'!$B$2:$B$51,0))-INDEX('Zone centroid'!$E$2:$E$169,MATCH($A108,'Zone centroid'!$C$2:$C$169,0)))^2)</f>
        <v>176364.3895256863</v>
      </c>
      <c r="AI108">
        <f>SQRT((INDEX('Station centroid'!$E$2:$E$51,MATCH(AI$1,'Station centroid'!$B$2:$B$51,0))-INDEX('Zone centroid'!$D$2:$D$169,MATCH($A108,'Zone centroid'!$C$2:$C$169,0)))^2+(INDEX('Station centroid'!$F$2:$F$51,MATCH(AI$1,'Station centroid'!$B$2:$B$51,0))-INDEX('Zone centroid'!$E$2:$E$169,MATCH($A108,'Zone centroid'!$C$2:$C$169,0)))^2)</f>
        <v>174938.00334873633</v>
      </c>
      <c r="AJ108">
        <f>SQRT((INDEX('Station centroid'!$E$2:$E$51,MATCH(AJ$1,'Station centroid'!$B$2:$B$51,0))-INDEX('Zone centroid'!$D$2:$D$169,MATCH($A108,'Zone centroid'!$C$2:$C$169,0)))^2+(INDEX('Station centroid'!$F$2:$F$51,MATCH(AJ$1,'Station centroid'!$B$2:$B$51,0))-INDEX('Zone centroid'!$E$2:$E$169,MATCH($A108,'Zone centroid'!$C$2:$C$169,0)))^2)</f>
        <v>170214.2428860408</v>
      </c>
      <c r="AK108">
        <f>SQRT((INDEX('Station centroid'!$E$2:$E$51,MATCH(AK$1,'Station centroid'!$B$2:$B$51,0))-INDEX('Zone centroid'!$D$2:$D$169,MATCH($A108,'Zone centroid'!$C$2:$C$169,0)))^2+(INDEX('Station centroid'!$F$2:$F$51,MATCH(AK$1,'Station centroid'!$B$2:$B$51,0))-INDEX('Zone centroid'!$E$2:$E$169,MATCH($A108,'Zone centroid'!$C$2:$C$169,0)))^2)</f>
        <v>175982.12441405802</v>
      </c>
      <c r="AL108">
        <f>SQRT((INDEX('Station centroid'!$E$2:$E$51,MATCH(AL$1,'Station centroid'!$B$2:$B$51,0))-INDEX('Zone centroid'!$D$2:$D$169,MATCH($A108,'Zone centroid'!$C$2:$C$169,0)))^2+(INDEX('Station centroid'!$F$2:$F$51,MATCH(AL$1,'Station centroid'!$B$2:$B$51,0))-INDEX('Zone centroid'!$E$2:$E$169,MATCH($A108,'Zone centroid'!$C$2:$C$169,0)))^2)</f>
        <v>96472.347815249159</v>
      </c>
      <c r="AM108">
        <f>SQRT((INDEX('Station centroid'!$E$2:$E$51,MATCH(AM$1,'Station centroid'!$B$2:$B$51,0))-INDEX('Zone centroid'!$D$2:$D$169,MATCH($A108,'Zone centroid'!$C$2:$C$169,0)))^2+(INDEX('Station centroid'!$F$2:$F$51,MATCH(AM$1,'Station centroid'!$B$2:$B$51,0))-INDEX('Zone centroid'!$E$2:$E$169,MATCH($A108,'Zone centroid'!$C$2:$C$169,0)))^2)</f>
        <v>193886.4647594569</v>
      </c>
      <c r="AN108">
        <f>SQRT((INDEX('Station centroid'!$E$2:$E$51,MATCH(AN$1,'Station centroid'!$B$2:$B$51,0))-INDEX('Zone centroid'!$D$2:$D$169,MATCH($A108,'Zone centroid'!$C$2:$C$169,0)))^2+(INDEX('Station centroid'!$F$2:$F$51,MATCH(AN$1,'Station centroid'!$B$2:$B$51,0))-INDEX('Zone centroid'!$E$2:$E$169,MATCH($A108,'Zone centroid'!$C$2:$C$169,0)))^2)</f>
        <v>154901.58057321038</v>
      </c>
      <c r="AO108">
        <f>SQRT((INDEX('Station centroid'!$E$2:$E$51,MATCH(AO$1,'Station centroid'!$B$2:$B$51,0))-INDEX('Zone centroid'!$D$2:$D$169,MATCH($A108,'Zone centroid'!$C$2:$C$169,0)))^2+(INDEX('Station centroid'!$F$2:$F$51,MATCH(AO$1,'Station centroid'!$B$2:$B$51,0))-INDEX('Zone centroid'!$E$2:$E$169,MATCH($A108,'Zone centroid'!$C$2:$C$169,0)))^2)</f>
        <v>151848.24581343378</v>
      </c>
      <c r="AP108">
        <f>SQRT((INDEX('Station centroid'!$E$2:$E$51,MATCH(AP$1,'Station centroid'!$B$2:$B$51,0))-INDEX('Zone centroid'!$D$2:$D$169,MATCH($A108,'Zone centroid'!$C$2:$C$169,0)))^2+(INDEX('Station centroid'!$F$2:$F$51,MATCH(AP$1,'Station centroid'!$B$2:$B$51,0))-INDEX('Zone centroid'!$E$2:$E$169,MATCH($A108,'Zone centroid'!$C$2:$C$169,0)))^2)</f>
        <v>159969.86132850929</v>
      </c>
      <c r="AQ108">
        <f>SQRT((INDEX('Station centroid'!$E$2:$E$51,MATCH(AQ$1,'Station centroid'!$B$2:$B$51,0))-INDEX('Zone centroid'!$D$2:$D$169,MATCH($A108,'Zone centroid'!$C$2:$C$169,0)))^2+(INDEX('Station centroid'!$F$2:$F$51,MATCH(AQ$1,'Station centroid'!$B$2:$B$51,0))-INDEX('Zone centroid'!$E$2:$E$169,MATCH($A108,'Zone centroid'!$C$2:$C$169,0)))^2)</f>
        <v>121174.17723568089</v>
      </c>
      <c r="AR108">
        <f>SQRT((INDEX('Station centroid'!$E$2:$E$51,MATCH(AR$1,'Station centroid'!$B$2:$B$51,0))-INDEX('Zone centroid'!$D$2:$D$169,MATCH($A108,'Zone centroid'!$C$2:$C$169,0)))^2+(INDEX('Station centroid'!$F$2:$F$51,MATCH(AR$1,'Station centroid'!$B$2:$B$51,0))-INDEX('Zone centroid'!$E$2:$E$169,MATCH($A108,'Zone centroid'!$C$2:$C$169,0)))^2)</f>
        <v>122568.28094968942</v>
      </c>
      <c r="AS108">
        <f>SQRT((INDEX('Station centroid'!$E$2:$E$51,MATCH(AS$1,'Station centroid'!$B$2:$B$51,0))-INDEX('Zone centroid'!$D$2:$D$169,MATCH($A108,'Zone centroid'!$C$2:$C$169,0)))^2+(INDEX('Station centroid'!$F$2:$F$51,MATCH(AS$1,'Station centroid'!$B$2:$B$51,0))-INDEX('Zone centroid'!$E$2:$E$169,MATCH($A108,'Zone centroid'!$C$2:$C$169,0)))^2)</f>
        <v>180117.64013887956</v>
      </c>
      <c r="AT108">
        <f>SQRT((INDEX('Station centroid'!$E$2:$E$51,MATCH(AT$1,'Station centroid'!$B$2:$B$51,0))-INDEX('Zone centroid'!$D$2:$D$169,MATCH($A108,'Zone centroid'!$C$2:$C$169,0)))^2+(INDEX('Station centroid'!$F$2:$F$51,MATCH(AT$1,'Station centroid'!$B$2:$B$51,0))-INDEX('Zone centroid'!$E$2:$E$169,MATCH($A108,'Zone centroid'!$C$2:$C$169,0)))^2)</f>
        <v>178261.46039882567</v>
      </c>
      <c r="AU108">
        <f>SQRT((INDEX('Station centroid'!$E$2:$E$51,MATCH(AU$1,'Station centroid'!$B$2:$B$51,0))-INDEX('Zone centroid'!$D$2:$D$169,MATCH($A108,'Zone centroid'!$C$2:$C$169,0)))^2+(INDEX('Station centroid'!$F$2:$F$51,MATCH(AU$1,'Station centroid'!$B$2:$B$51,0))-INDEX('Zone centroid'!$E$2:$E$169,MATCH($A108,'Zone centroid'!$C$2:$C$169,0)))^2)</f>
        <v>108875.93654272052</v>
      </c>
      <c r="AV108">
        <f>SQRT((INDEX('Station centroid'!$E$2:$E$51,MATCH(AV$1,'Station centroid'!$B$2:$B$51,0))-INDEX('Zone centroid'!$D$2:$D$169,MATCH($A108,'Zone centroid'!$C$2:$C$169,0)))^2+(INDEX('Station centroid'!$F$2:$F$51,MATCH(AV$1,'Station centroid'!$B$2:$B$51,0))-INDEX('Zone centroid'!$E$2:$E$169,MATCH($A108,'Zone centroid'!$C$2:$C$169,0)))^2)</f>
        <v>109888.65024156957</v>
      </c>
      <c r="AW108">
        <f>SQRT((INDEX('Station centroid'!$E$2:$E$51,MATCH(AW$1,'Station centroid'!$B$2:$B$51,0))-INDEX('Zone centroid'!$D$2:$D$169,MATCH($A108,'Zone centroid'!$C$2:$C$169,0)))^2+(INDEX('Station centroid'!$F$2:$F$51,MATCH(AW$1,'Station centroid'!$B$2:$B$51,0))-INDEX('Zone centroid'!$E$2:$E$169,MATCH($A108,'Zone centroid'!$C$2:$C$169,0)))^2)</f>
        <v>111330.39891373605</v>
      </c>
      <c r="AX108">
        <f>SQRT((INDEX('Station centroid'!$E$2:$E$51,MATCH(AX$1,'Station centroid'!$B$2:$B$51,0))-INDEX('Zone centroid'!$D$2:$D$169,MATCH($A108,'Zone centroid'!$C$2:$C$169,0)))^2+(INDEX('Station centroid'!$F$2:$F$51,MATCH(AX$1,'Station centroid'!$B$2:$B$51,0))-INDEX('Zone centroid'!$E$2:$E$169,MATCH($A108,'Zone centroid'!$C$2:$C$169,0)))^2)</f>
        <v>115091.27244089929</v>
      </c>
      <c r="AY108">
        <f>SQRT((INDEX('Station centroid'!$E$2:$E$51,MATCH(AY$1,'Station centroid'!$B$2:$B$51,0))-INDEX('Zone centroid'!$D$2:$D$169,MATCH($A108,'Zone centroid'!$C$2:$C$169,0)))^2+(INDEX('Station centroid'!$F$2:$F$51,MATCH(AY$1,'Station centroid'!$B$2:$B$51,0))-INDEX('Zone centroid'!$E$2:$E$169,MATCH($A108,'Zone centroid'!$C$2:$C$169,0)))^2)</f>
        <v>568735.24143049202</v>
      </c>
    </row>
    <row r="109" spans="1:51" x14ac:dyDescent="0.3">
      <c r="A109">
        <v>5051</v>
      </c>
      <c r="B109">
        <f>SQRT((INDEX('Station centroid'!$E$2:$E$51,MATCH(B$1,'Station centroid'!$B$2:$B$51,0))-INDEX('Zone centroid'!$D$2:$D$169,MATCH($A109,'Zone centroid'!$C$2:$C$169,0)))^2+(INDEX('Station centroid'!$F$2:$F$51,MATCH(B$1,'Station centroid'!$B$2:$B$51,0))-INDEX('Zone centroid'!$E$2:$E$169,MATCH($A109,'Zone centroid'!$C$2:$C$169,0)))^2)</f>
        <v>164875.173746057</v>
      </c>
      <c r="C109">
        <f>SQRT((INDEX('Station centroid'!$E$2:$E$51,MATCH(C$1,'Station centroid'!$B$2:$B$51,0))-INDEX('Zone centroid'!$D$2:$D$169,MATCH($A109,'Zone centroid'!$C$2:$C$169,0)))^2+(INDEX('Station centroid'!$F$2:$F$51,MATCH(C$1,'Station centroid'!$B$2:$B$51,0))-INDEX('Zone centroid'!$E$2:$E$169,MATCH($A109,'Zone centroid'!$C$2:$C$169,0)))^2)</f>
        <v>168074.49840935177</v>
      </c>
      <c r="D109">
        <f>SQRT((INDEX('Station centroid'!$E$2:$E$51,MATCH(D$1,'Station centroid'!$B$2:$B$51,0))-INDEX('Zone centroid'!$D$2:$D$169,MATCH($A109,'Zone centroid'!$C$2:$C$169,0)))^2+(INDEX('Station centroid'!$F$2:$F$51,MATCH(D$1,'Station centroid'!$B$2:$B$51,0))-INDEX('Zone centroid'!$E$2:$E$169,MATCH($A109,'Zone centroid'!$C$2:$C$169,0)))^2)</f>
        <v>143668.11289935739</v>
      </c>
      <c r="E109">
        <f>SQRT((INDEX('Station centroid'!$E$2:$E$51,MATCH(E$1,'Station centroid'!$B$2:$B$51,0))-INDEX('Zone centroid'!$D$2:$D$169,MATCH($A109,'Zone centroid'!$C$2:$C$169,0)))^2+(INDEX('Station centroid'!$F$2:$F$51,MATCH(E$1,'Station centroid'!$B$2:$B$51,0))-INDEX('Zone centroid'!$E$2:$E$169,MATCH($A109,'Zone centroid'!$C$2:$C$169,0)))^2)</f>
        <v>173853.38822214367</v>
      </c>
      <c r="F109">
        <f>SQRT((INDEX('Station centroid'!$E$2:$E$51,MATCH(F$1,'Station centroid'!$B$2:$B$51,0))-INDEX('Zone centroid'!$D$2:$D$169,MATCH($A109,'Zone centroid'!$C$2:$C$169,0)))^2+(INDEX('Station centroid'!$F$2:$F$51,MATCH(F$1,'Station centroid'!$B$2:$B$51,0))-INDEX('Zone centroid'!$E$2:$E$169,MATCH($A109,'Zone centroid'!$C$2:$C$169,0)))^2)</f>
        <v>155694.51209391939</v>
      </c>
      <c r="G109">
        <f>SQRT((INDEX('Station centroid'!$E$2:$E$51,MATCH(G$1,'Station centroid'!$B$2:$B$51,0))-INDEX('Zone centroid'!$D$2:$D$169,MATCH($A109,'Zone centroid'!$C$2:$C$169,0)))^2+(INDEX('Station centroid'!$F$2:$F$51,MATCH(G$1,'Station centroid'!$B$2:$B$51,0))-INDEX('Zone centroid'!$E$2:$E$169,MATCH($A109,'Zone centroid'!$C$2:$C$169,0)))^2)</f>
        <v>551056.76680084423</v>
      </c>
      <c r="H109">
        <f>SQRT((INDEX('Station centroid'!$E$2:$E$51,MATCH(H$1,'Station centroid'!$B$2:$B$51,0))-INDEX('Zone centroid'!$D$2:$D$169,MATCH($A109,'Zone centroid'!$C$2:$C$169,0)))^2+(INDEX('Station centroid'!$F$2:$F$51,MATCH(H$1,'Station centroid'!$B$2:$B$51,0))-INDEX('Zone centroid'!$E$2:$E$169,MATCH($A109,'Zone centroid'!$C$2:$C$169,0)))^2)</f>
        <v>98606.604987116327</v>
      </c>
      <c r="I109">
        <f>SQRT((INDEX('Station centroid'!$E$2:$E$51,MATCH(I$1,'Station centroid'!$B$2:$B$51,0))-INDEX('Zone centroid'!$D$2:$D$169,MATCH($A109,'Zone centroid'!$C$2:$C$169,0)))^2+(INDEX('Station centroid'!$F$2:$F$51,MATCH(I$1,'Station centroid'!$B$2:$B$51,0))-INDEX('Zone centroid'!$E$2:$E$169,MATCH($A109,'Zone centroid'!$C$2:$C$169,0)))^2)</f>
        <v>129447.1693341098</v>
      </c>
      <c r="J109">
        <f>SQRT((INDEX('Station centroid'!$E$2:$E$51,MATCH(J$1,'Station centroid'!$B$2:$B$51,0))-INDEX('Zone centroid'!$D$2:$D$169,MATCH($A109,'Zone centroid'!$C$2:$C$169,0)))^2+(INDEX('Station centroid'!$F$2:$F$51,MATCH(J$1,'Station centroid'!$B$2:$B$51,0))-INDEX('Zone centroid'!$E$2:$E$169,MATCH($A109,'Zone centroid'!$C$2:$C$169,0)))^2)</f>
        <v>551056.76680084423</v>
      </c>
      <c r="K109">
        <f>SQRT((INDEX('Station centroid'!$E$2:$E$51,MATCH(K$1,'Station centroid'!$B$2:$B$51,0))-INDEX('Zone centroid'!$D$2:$D$169,MATCH($A109,'Zone centroid'!$C$2:$C$169,0)))^2+(INDEX('Station centroid'!$F$2:$F$51,MATCH(K$1,'Station centroid'!$B$2:$B$51,0))-INDEX('Zone centroid'!$E$2:$E$169,MATCH($A109,'Zone centroid'!$C$2:$C$169,0)))^2)</f>
        <v>192938.71853846157</v>
      </c>
      <c r="L109">
        <f>SQRT((INDEX('Station centroid'!$E$2:$E$51,MATCH(L$1,'Station centroid'!$B$2:$B$51,0))-INDEX('Zone centroid'!$D$2:$D$169,MATCH($A109,'Zone centroid'!$C$2:$C$169,0)))^2+(INDEX('Station centroid'!$F$2:$F$51,MATCH(L$1,'Station centroid'!$B$2:$B$51,0))-INDEX('Zone centroid'!$E$2:$E$169,MATCH($A109,'Zone centroid'!$C$2:$C$169,0)))^2)</f>
        <v>146363.69796485052</v>
      </c>
      <c r="M109">
        <f>SQRT((INDEX('Station centroid'!$E$2:$E$51,MATCH(M$1,'Station centroid'!$B$2:$B$51,0))-INDEX('Zone centroid'!$D$2:$D$169,MATCH($A109,'Zone centroid'!$C$2:$C$169,0)))^2+(INDEX('Station centroid'!$F$2:$F$51,MATCH(M$1,'Station centroid'!$B$2:$B$51,0))-INDEX('Zone centroid'!$E$2:$E$169,MATCH($A109,'Zone centroid'!$C$2:$C$169,0)))^2)</f>
        <v>152409.88418350631</v>
      </c>
      <c r="N109">
        <f>SQRT((INDEX('Station centroid'!$E$2:$E$51,MATCH(N$1,'Station centroid'!$B$2:$B$51,0))-INDEX('Zone centroid'!$D$2:$D$169,MATCH($A109,'Zone centroid'!$C$2:$C$169,0)))^2+(INDEX('Station centroid'!$F$2:$F$51,MATCH(N$1,'Station centroid'!$B$2:$B$51,0))-INDEX('Zone centroid'!$E$2:$E$169,MATCH($A109,'Zone centroid'!$C$2:$C$169,0)))^2)</f>
        <v>172432.32882203965</v>
      </c>
      <c r="O109">
        <f>SQRT((INDEX('Station centroid'!$E$2:$E$51,MATCH(O$1,'Station centroid'!$B$2:$B$51,0))-INDEX('Zone centroid'!$D$2:$D$169,MATCH($A109,'Zone centroid'!$C$2:$C$169,0)))^2+(INDEX('Station centroid'!$F$2:$F$51,MATCH(O$1,'Station centroid'!$B$2:$B$51,0))-INDEX('Zone centroid'!$E$2:$E$169,MATCH($A109,'Zone centroid'!$C$2:$C$169,0)))^2)</f>
        <v>193684.24216438725</v>
      </c>
      <c r="P109">
        <f>SQRT((INDEX('Station centroid'!$E$2:$E$51,MATCH(P$1,'Station centroid'!$B$2:$B$51,0))-INDEX('Zone centroid'!$D$2:$D$169,MATCH($A109,'Zone centroid'!$C$2:$C$169,0)))^2+(INDEX('Station centroid'!$F$2:$F$51,MATCH(P$1,'Station centroid'!$B$2:$B$51,0))-INDEX('Zone centroid'!$E$2:$E$169,MATCH($A109,'Zone centroid'!$C$2:$C$169,0)))^2)</f>
        <v>196030.85721473597</v>
      </c>
      <c r="Q109">
        <f>SQRT((INDEX('Station centroid'!$E$2:$E$51,MATCH(Q$1,'Station centroid'!$B$2:$B$51,0))-INDEX('Zone centroid'!$D$2:$D$169,MATCH($A109,'Zone centroid'!$C$2:$C$169,0)))^2+(INDEX('Station centroid'!$F$2:$F$51,MATCH(Q$1,'Station centroid'!$B$2:$B$51,0))-INDEX('Zone centroid'!$E$2:$E$169,MATCH($A109,'Zone centroid'!$C$2:$C$169,0)))^2)</f>
        <v>182281.02095244176</v>
      </c>
      <c r="R109">
        <f>SQRT((INDEX('Station centroid'!$E$2:$E$51,MATCH(R$1,'Station centroid'!$B$2:$B$51,0))-INDEX('Zone centroid'!$D$2:$D$169,MATCH($A109,'Zone centroid'!$C$2:$C$169,0)))^2+(INDEX('Station centroid'!$F$2:$F$51,MATCH(R$1,'Station centroid'!$B$2:$B$51,0))-INDEX('Zone centroid'!$E$2:$E$169,MATCH($A109,'Zone centroid'!$C$2:$C$169,0)))^2)</f>
        <v>180902.92569053738</v>
      </c>
      <c r="S109">
        <f>SQRT((INDEX('Station centroid'!$E$2:$E$51,MATCH(S$1,'Station centroid'!$B$2:$B$51,0))-INDEX('Zone centroid'!$D$2:$D$169,MATCH($A109,'Zone centroid'!$C$2:$C$169,0)))^2+(INDEX('Station centroid'!$F$2:$F$51,MATCH(S$1,'Station centroid'!$B$2:$B$51,0))-INDEX('Zone centroid'!$E$2:$E$169,MATCH($A109,'Zone centroid'!$C$2:$C$169,0)))^2)</f>
        <v>177275.12077814533</v>
      </c>
      <c r="T109">
        <f>SQRT((INDEX('Station centroid'!$E$2:$E$51,MATCH(T$1,'Station centroid'!$B$2:$B$51,0))-INDEX('Zone centroid'!$D$2:$D$169,MATCH($A109,'Zone centroid'!$C$2:$C$169,0)))^2+(INDEX('Station centroid'!$F$2:$F$51,MATCH(T$1,'Station centroid'!$B$2:$B$51,0))-INDEX('Zone centroid'!$E$2:$E$169,MATCH($A109,'Zone centroid'!$C$2:$C$169,0)))^2)</f>
        <v>171745.89766790817</v>
      </c>
      <c r="U109">
        <f>SQRT((INDEX('Station centroid'!$E$2:$E$51,MATCH(U$1,'Station centroid'!$B$2:$B$51,0))-INDEX('Zone centroid'!$D$2:$D$169,MATCH($A109,'Zone centroid'!$C$2:$C$169,0)))^2+(INDEX('Station centroid'!$F$2:$F$51,MATCH(U$1,'Station centroid'!$B$2:$B$51,0))-INDEX('Zone centroid'!$E$2:$E$169,MATCH($A109,'Zone centroid'!$C$2:$C$169,0)))^2)</f>
        <v>170918.10429140145</v>
      </c>
      <c r="V109">
        <f>SQRT((INDEX('Station centroid'!$E$2:$E$51,MATCH(V$1,'Station centroid'!$B$2:$B$51,0))-INDEX('Zone centroid'!$D$2:$D$169,MATCH($A109,'Zone centroid'!$C$2:$C$169,0)))^2+(INDEX('Station centroid'!$F$2:$F$51,MATCH(V$1,'Station centroid'!$B$2:$B$51,0))-INDEX('Zone centroid'!$E$2:$E$169,MATCH($A109,'Zone centroid'!$C$2:$C$169,0)))^2)</f>
        <v>166499.76607137115</v>
      </c>
      <c r="W109">
        <f>SQRT((INDEX('Station centroid'!$E$2:$E$51,MATCH(W$1,'Station centroid'!$B$2:$B$51,0))-INDEX('Zone centroid'!$D$2:$D$169,MATCH($A109,'Zone centroid'!$C$2:$C$169,0)))^2+(INDEX('Station centroid'!$F$2:$F$51,MATCH(W$1,'Station centroid'!$B$2:$B$51,0))-INDEX('Zone centroid'!$E$2:$E$169,MATCH($A109,'Zone centroid'!$C$2:$C$169,0)))^2)</f>
        <v>179069.18192944318</v>
      </c>
      <c r="X109">
        <f>SQRT((INDEX('Station centroid'!$E$2:$E$51,MATCH(X$1,'Station centroid'!$B$2:$B$51,0))-INDEX('Zone centroid'!$D$2:$D$169,MATCH($A109,'Zone centroid'!$C$2:$C$169,0)))^2+(INDEX('Station centroid'!$F$2:$F$51,MATCH(X$1,'Station centroid'!$B$2:$B$51,0))-INDEX('Zone centroid'!$E$2:$E$169,MATCH($A109,'Zone centroid'!$C$2:$C$169,0)))^2)</f>
        <v>163546.44762581203</v>
      </c>
      <c r="Y109">
        <f>SQRT((INDEX('Station centroid'!$E$2:$E$51,MATCH(Y$1,'Station centroid'!$B$2:$B$51,0))-INDEX('Zone centroid'!$D$2:$D$169,MATCH($A109,'Zone centroid'!$C$2:$C$169,0)))^2+(INDEX('Station centroid'!$F$2:$F$51,MATCH(Y$1,'Station centroid'!$B$2:$B$51,0))-INDEX('Zone centroid'!$E$2:$E$169,MATCH($A109,'Zone centroid'!$C$2:$C$169,0)))^2)</f>
        <v>161360.79117310382</v>
      </c>
      <c r="Z109">
        <f>SQRT((INDEX('Station centroid'!$E$2:$E$51,MATCH(Z$1,'Station centroid'!$B$2:$B$51,0))-INDEX('Zone centroid'!$D$2:$D$169,MATCH($A109,'Zone centroid'!$C$2:$C$169,0)))^2+(INDEX('Station centroid'!$F$2:$F$51,MATCH(Z$1,'Station centroid'!$B$2:$B$51,0))-INDEX('Zone centroid'!$E$2:$E$169,MATCH($A109,'Zone centroid'!$C$2:$C$169,0)))^2)</f>
        <v>120648.79927413326</v>
      </c>
      <c r="AA109">
        <f>SQRT((INDEX('Station centroid'!$E$2:$E$51,MATCH(AA$1,'Station centroid'!$B$2:$B$51,0))-INDEX('Zone centroid'!$D$2:$D$169,MATCH($A109,'Zone centroid'!$C$2:$C$169,0)))^2+(INDEX('Station centroid'!$F$2:$F$51,MATCH(AA$1,'Station centroid'!$B$2:$B$51,0))-INDEX('Zone centroid'!$E$2:$E$169,MATCH($A109,'Zone centroid'!$C$2:$C$169,0)))^2)</f>
        <v>99272.409142798599</v>
      </c>
      <c r="AB109">
        <f>SQRT((INDEX('Station centroid'!$E$2:$E$51,MATCH(AB$1,'Station centroid'!$B$2:$B$51,0))-INDEX('Zone centroid'!$D$2:$D$169,MATCH($A109,'Zone centroid'!$C$2:$C$169,0)))^2+(INDEX('Station centroid'!$F$2:$F$51,MATCH(AB$1,'Station centroid'!$B$2:$B$51,0))-INDEX('Zone centroid'!$E$2:$E$169,MATCH($A109,'Zone centroid'!$C$2:$C$169,0)))^2)</f>
        <v>551056.76680084423</v>
      </c>
      <c r="AC109">
        <f>SQRT((INDEX('Station centroid'!$E$2:$E$51,MATCH(AC$1,'Station centroid'!$B$2:$B$51,0))-INDEX('Zone centroid'!$D$2:$D$169,MATCH($A109,'Zone centroid'!$C$2:$C$169,0)))^2+(INDEX('Station centroid'!$F$2:$F$51,MATCH(AC$1,'Station centroid'!$B$2:$B$51,0))-INDEX('Zone centroid'!$E$2:$E$169,MATCH($A109,'Zone centroid'!$C$2:$C$169,0)))^2)</f>
        <v>59909.974649842741</v>
      </c>
      <c r="AD109">
        <f>SQRT((INDEX('Station centroid'!$E$2:$E$51,MATCH(AD$1,'Station centroid'!$B$2:$B$51,0))-INDEX('Zone centroid'!$D$2:$D$169,MATCH($A109,'Zone centroid'!$C$2:$C$169,0)))^2+(INDEX('Station centroid'!$F$2:$F$51,MATCH(AD$1,'Station centroid'!$B$2:$B$51,0))-INDEX('Zone centroid'!$E$2:$E$169,MATCH($A109,'Zone centroid'!$C$2:$C$169,0)))^2)</f>
        <v>144332.47164419552</v>
      </c>
      <c r="AE109">
        <f>SQRT((INDEX('Station centroid'!$E$2:$E$51,MATCH(AE$1,'Station centroid'!$B$2:$B$51,0))-INDEX('Zone centroid'!$D$2:$D$169,MATCH($A109,'Zone centroid'!$C$2:$C$169,0)))^2+(INDEX('Station centroid'!$F$2:$F$51,MATCH(AE$1,'Station centroid'!$B$2:$B$51,0))-INDEX('Zone centroid'!$E$2:$E$169,MATCH($A109,'Zone centroid'!$C$2:$C$169,0)))^2)</f>
        <v>189029.18474123353</v>
      </c>
      <c r="AF109">
        <f>SQRT((INDEX('Station centroid'!$E$2:$E$51,MATCH(AF$1,'Station centroid'!$B$2:$B$51,0))-INDEX('Zone centroid'!$D$2:$D$169,MATCH($A109,'Zone centroid'!$C$2:$C$169,0)))^2+(INDEX('Station centroid'!$F$2:$F$51,MATCH(AF$1,'Station centroid'!$B$2:$B$51,0))-INDEX('Zone centroid'!$E$2:$E$169,MATCH($A109,'Zone centroid'!$C$2:$C$169,0)))^2)</f>
        <v>186859.76113864349</v>
      </c>
      <c r="AG109">
        <f>SQRT((INDEX('Station centroid'!$E$2:$E$51,MATCH(AG$1,'Station centroid'!$B$2:$B$51,0))-INDEX('Zone centroid'!$D$2:$D$169,MATCH($A109,'Zone centroid'!$C$2:$C$169,0)))^2+(INDEX('Station centroid'!$F$2:$F$51,MATCH(AG$1,'Station centroid'!$B$2:$B$51,0))-INDEX('Zone centroid'!$E$2:$E$169,MATCH($A109,'Zone centroid'!$C$2:$C$169,0)))^2)</f>
        <v>166774.76284433354</v>
      </c>
      <c r="AH109">
        <f>SQRT((INDEX('Station centroid'!$E$2:$E$51,MATCH(AH$1,'Station centroid'!$B$2:$B$51,0))-INDEX('Zone centroid'!$D$2:$D$169,MATCH($A109,'Zone centroid'!$C$2:$C$169,0)))^2+(INDEX('Station centroid'!$F$2:$F$51,MATCH(AH$1,'Station centroid'!$B$2:$B$51,0))-INDEX('Zone centroid'!$E$2:$E$169,MATCH($A109,'Zone centroid'!$C$2:$C$169,0)))^2)</f>
        <v>148258.38741942399</v>
      </c>
      <c r="AI109">
        <f>SQRT((INDEX('Station centroid'!$E$2:$E$51,MATCH(AI$1,'Station centroid'!$B$2:$B$51,0))-INDEX('Zone centroid'!$D$2:$D$169,MATCH($A109,'Zone centroid'!$C$2:$C$169,0)))^2+(INDEX('Station centroid'!$F$2:$F$51,MATCH(AI$1,'Station centroid'!$B$2:$B$51,0))-INDEX('Zone centroid'!$E$2:$E$169,MATCH($A109,'Zone centroid'!$C$2:$C$169,0)))^2)</f>
        <v>171848.80827268626</v>
      </c>
      <c r="AJ109">
        <f>SQRT((INDEX('Station centroid'!$E$2:$E$51,MATCH(AJ$1,'Station centroid'!$B$2:$B$51,0))-INDEX('Zone centroid'!$D$2:$D$169,MATCH($A109,'Zone centroid'!$C$2:$C$169,0)))^2+(INDEX('Station centroid'!$F$2:$F$51,MATCH(AJ$1,'Station centroid'!$B$2:$B$51,0))-INDEX('Zone centroid'!$E$2:$E$169,MATCH($A109,'Zone centroid'!$C$2:$C$169,0)))^2)</f>
        <v>169199.47120865388</v>
      </c>
      <c r="AK109">
        <f>SQRT((INDEX('Station centroid'!$E$2:$E$51,MATCH(AK$1,'Station centroid'!$B$2:$B$51,0))-INDEX('Zone centroid'!$D$2:$D$169,MATCH($A109,'Zone centroid'!$C$2:$C$169,0)))^2+(INDEX('Station centroid'!$F$2:$F$51,MATCH(AK$1,'Station centroid'!$B$2:$B$51,0))-INDEX('Zone centroid'!$E$2:$E$169,MATCH($A109,'Zone centroid'!$C$2:$C$169,0)))^2)</f>
        <v>170546.80807052646</v>
      </c>
      <c r="AL109">
        <f>SQRT((INDEX('Station centroid'!$E$2:$E$51,MATCH(AL$1,'Station centroid'!$B$2:$B$51,0))-INDEX('Zone centroid'!$D$2:$D$169,MATCH($A109,'Zone centroid'!$C$2:$C$169,0)))^2+(INDEX('Station centroid'!$F$2:$F$51,MATCH(AL$1,'Station centroid'!$B$2:$B$51,0))-INDEX('Zone centroid'!$E$2:$E$169,MATCH($A109,'Zone centroid'!$C$2:$C$169,0)))^2)</f>
        <v>83081.476819965159</v>
      </c>
      <c r="AM109">
        <f>SQRT((INDEX('Station centroid'!$E$2:$E$51,MATCH(AM$1,'Station centroid'!$B$2:$B$51,0))-INDEX('Zone centroid'!$D$2:$D$169,MATCH($A109,'Zone centroid'!$C$2:$C$169,0)))^2+(INDEX('Station centroid'!$F$2:$F$51,MATCH(AM$1,'Station centroid'!$B$2:$B$51,0))-INDEX('Zone centroid'!$E$2:$E$169,MATCH($A109,'Zone centroid'!$C$2:$C$169,0)))^2)</f>
        <v>186983.58986076858</v>
      </c>
      <c r="AN109">
        <f>SQRT((INDEX('Station centroid'!$E$2:$E$51,MATCH(AN$1,'Station centroid'!$B$2:$B$51,0))-INDEX('Zone centroid'!$D$2:$D$169,MATCH($A109,'Zone centroid'!$C$2:$C$169,0)))^2+(INDEX('Station centroid'!$F$2:$F$51,MATCH(AN$1,'Station centroid'!$B$2:$B$51,0))-INDEX('Zone centroid'!$E$2:$E$169,MATCH($A109,'Zone centroid'!$C$2:$C$169,0)))^2)</f>
        <v>143496.42726715808</v>
      </c>
      <c r="AO109">
        <f>SQRT((INDEX('Station centroid'!$E$2:$E$51,MATCH(AO$1,'Station centroid'!$B$2:$B$51,0))-INDEX('Zone centroid'!$D$2:$D$169,MATCH($A109,'Zone centroid'!$C$2:$C$169,0)))^2+(INDEX('Station centroid'!$F$2:$F$51,MATCH(AO$1,'Station centroid'!$B$2:$B$51,0))-INDEX('Zone centroid'!$E$2:$E$169,MATCH($A109,'Zone centroid'!$C$2:$C$169,0)))^2)</f>
        <v>139767.74773550947</v>
      </c>
      <c r="AP109">
        <f>SQRT((INDEX('Station centroid'!$E$2:$E$51,MATCH(AP$1,'Station centroid'!$B$2:$B$51,0))-INDEX('Zone centroid'!$D$2:$D$169,MATCH($A109,'Zone centroid'!$C$2:$C$169,0)))^2+(INDEX('Station centroid'!$F$2:$F$51,MATCH(AP$1,'Station centroid'!$B$2:$B$51,0))-INDEX('Zone centroid'!$E$2:$E$169,MATCH($A109,'Zone centroid'!$C$2:$C$169,0)))^2)</f>
        <v>150560.32134916057</v>
      </c>
      <c r="AQ109">
        <f>SQRT((INDEX('Station centroid'!$E$2:$E$51,MATCH(AQ$1,'Station centroid'!$B$2:$B$51,0))-INDEX('Zone centroid'!$D$2:$D$169,MATCH($A109,'Zone centroid'!$C$2:$C$169,0)))^2+(INDEX('Station centroid'!$F$2:$F$51,MATCH(AQ$1,'Station centroid'!$B$2:$B$51,0))-INDEX('Zone centroid'!$E$2:$E$169,MATCH($A109,'Zone centroid'!$C$2:$C$169,0)))^2)</f>
        <v>99301.44064828167</v>
      </c>
      <c r="AR109">
        <f>SQRT((INDEX('Station centroid'!$E$2:$E$51,MATCH(AR$1,'Station centroid'!$B$2:$B$51,0))-INDEX('Zone centroid'!$D$2:$D$169,MATCH($A109,'Zone centroid'!$C$2:$C$169,0)))^2+(INDEX('Station centroid'!$F$2:$F$51,MATCH(AR$1,'Station centroid'!$B$2:$B$51,0))-INDEX('Zone centroid'!$E$2:$E$169,MATCH($A109,'Zone centroid'!$C$2:$C$169,0)))^2)</f>
        <v>107093.75864261185</v>
      </c>
      <c r="AS109">
        <f>SQRT((INDEX('Station centroid'!$E$2:$E$51,MATCH(AS$1,'Station centroid'!$B$2:$B$51,0))-INDEX('Zone centroid'!$D$2:$D$169,MATCH($A109,'Zone centroid'!$C$2:$C$169,0)))^2+(INDEX('Station centroid'!$F$2:$F$51,MATCH(AS$1,'Station centroid'!$B$2:$B$51,0))-INDEX('Zone centroid'!$E$2:$E$169,MATCH($A109,'Zone centroid'!$C$2:$C$169,0)))^2)</f>
        <v>150065.66325745176</v>
      </c>
      <c r="AT109">
        <f>SQRT((INDEX('Station centroid'!$E$2:$E$51,MATCH(AT$1,'Station centroid'!$B$2:$B$51,0))-INDEX('Zone centroid'!$D$2:$D$169,MATCH($A109,'Zone centroid'!$C$2:$C$169,0)))^2+(INDEX('Station centroid'!$F$2:$F$51,MATCH(AT$1,'Station centroid'!$B$2:$B$51,0))-INDEX('Zone centroid'!$E$2:$E$169,MATCH($A109,'Zone centroid'!$C$2:$C$169,0)))^2)</f>
        <v>152158.72811016164</v>
      </c>
      <c r="AU109">
        <f>SQRT((INDEX('Station centroid'!$E$2:$E$51,MATCH(AU$1,'Station centroid'!$B$2:$B$51,0))-INDEX('Zone centroid'!$D$2:$D$169,MATCH($A109,'Zone centroid'!$C$2:$C$169,0)))^2+(INDEX('Station centroid'!$F$2:$F$51,MATCH(AU$1,'Station centroid'!$B$2:$B$51,0))-INDEX('Zone centroid'!$E$2:$E$169,MATCH($A109,'Zone centroid'!$C$2:$C$169,0)))^2)</f>
        <v>104364.49648359591</v>
      </c>
      <c r="AV109">
        <f>SQRT((INDEX('Station centroid'!$E$2:$E$51,MATCH(AV$1,'Station centroid'!$B$2:$B$51,0))-INDEX('Zone centroid'!$D$2:$D$169,MATCH($A109,'Zone centroid'!$C$2:$C$169,0)))^2+(INDEX('Station centroid'!$F$2:$F$51,MATCH(AV$1,'Station centroid'!$B$2:$B$51,0))-INDEX('Zone centroid'!$E$2:$E$169,MATCH($A109,'Zone centroid'!$C$2:$C$169,0)))^2)</f>
        <v>102352.48043518049</v>
      </c>
      <c r="AW109">
        <f>SQRT((INDEX('Station centroid'!$E$2:$E$51,MATCH(AW$1,'Station centroid'!$B$2:$B$51,0))-INDEX('Zone centroid'!$D$2:$D$169,MATCH($A109,'Zone centroid'!$C$2:$C$169,0)))^2+(INDEX('Station centroid'!$F$2:$F$51,MATCH(AW$1,'Station centroid'!$B$2:$B$51,0))-INDEX('Zone centroid'!$E$2:$E$169,MATCH($A109,'Zone centroid'!$C$2:$C$169,0)))^2)</f>
        <v>101228.04813336865</v>
      </c>
      <c r="AX109">
        <f>SQRT((INDEX('Station centroid'!$E$2:$E$51,MATCH(AX$1,'Station centroid'!$B$2:$B$51,0))-INDEX('Zone centroid'!$D$2:$D$169,MATCH($A109,'Zone centroid'!$C$2:$C$169,0)))^2+(INDEX('Station centroid'!$F$2:$F$51,MATCH(AX$1,'Station centroid'!$B$2:$B$51,0))-INDEX('Zone centroid'!$E$2:$E$169,MATCH($A109,'Zone centroid'!$C$2:$C$169,0)))^2)</f>
        <v>99913.687216143211</v>
      </c>
      <c r="AY109">
        <f>SQRT((INDEX('Station centroid'!$E$2:$E$51,MATCH(AY$1,'Station centroid'!$B$2:$B$51,0))-INDEX('Zone centroid'!$D$2:$D$169,MATCH($A109,'Zone centroid'!$C$2:$C$169,0)))^2+(INDEX('Station centroid'!$F$2:$F$51,MATCH(AY$1,'Station centroid'!$B$2:$B$51,0))-INDEX('Zone centroid'!$E$2:$E$169,MATCH($A109,'Zone centroid'!$C$2:$C$169,0)))^2)</f>
        <v>551056.76680084423</v>
      </c>
    </row>
    <row r="110" spans="1:51" x14ac:dyDescent="0.3">
      <c r="A110">
        <v>5052</v>
      </c>
      <c r="B110">
        <f>SQRT((INDEX('Station centroid'!$E$2:$E$51,MATCH(B$1,'Station centroid'!$B$2:$B$51,0))-INDEX('Zone centroid'!$D$2:$D$169,MATCH($A110,'Zone centroid'!$C$2:$C$169,0)))^2+(INDEX('Station centroid'!$F$2:$F$51,MATCH(B$1,'Station centroid'!$B$2:$B$51,0))-INDEX('Zone centroid'!$E$2:$E$169,MATCH($A110,'Zone centroid'!$C$2:$C$169,0)))^2)</f>
        <v>151852.68799692841</v>
      </c>
      <c r="C110">
        <f>SQRT((INDEX('Station centroid'!$E$2:$E$51,MATCH(C$1,'Station centroid'!$B$2:$B$51,0))-INDEX('Zone centroid'!$D$2:$D$169,MATCH($A110,'Zone centroid'!$C$2:$C$169,0)))^2+(INDEX('Station centroid'!$F$2:$F$51,MATCH(C$1,'Station centroid'!$B$2:$B$51,0))-INDEX('Zone centroid'!$E$2:$E$169,MATCH($A110,'Zone centroid'!$C$2:$C$169,0)))^2)</f>
        <v>140408.15996684521</v>
      </c>
      <c r="D110">
        <f>SQRT((INDEX('Station centroid'!$E$2:$E$51,MATCH(D$1,'Station centroid'!$B$2:$B$51,0))-INDEX('Zone centroid'!$D$2:$D$169,MATCH($A110,'Zone centroid'!$C$2:$C$169,0)))^2+(INDEX('Station centroid'!$F$2:$F$51,MATCH(D$1,'Station centroid'!$B$2:$B$51,0))-INDEX('Zone centroid'!$E$2:$E$169,MATCH($A110,'Zone centroid'!$C$2:$C$169,0)))^2)</f>
        <v>102973.45174200242</v>
      </c>
      <c r="E110">
        <f>SQRT((INDEX('Station centroid'!$E$2:$E$51,MATCH(E$1,'Station centroid'!$B$2:$B$51,0))-INDEX('Zone centroid'!$D$2:$D$169,MATCH($A110,'Zone centroid'!$C$2:$C$169,0)))^2+(INDEX('Station centroid'!$F$2:$F$51,MATCH(E$1,'Station centroid'!$B$2:$B$51,0))-INDEX('Zone centroid'!$E$2:$E$169,MATCH($A110,'Zone centroid'!$C$2:$C$169,0)))^2)</f>
        <v>160445.37020923788</v>
      </c>
      <c r="F110">
        <f>SQRT((INDEX('Station centroid'!$E$2:$E$51,MATCH(F$1,'Station centroid'!$B$2:$B$51,0))-INDEX('Zone centroid'!$D$2:$D$169,MATCH($A110,'Zone centroid'!$C$2:$C$169,0)))^2+(INDEX('Station centroid'!$F$2:$F$51,MATCH(F$1,'Station centroid'!$B$2:$B$51,0))-INDEX('Zone centroid'!$E$2:$E$169,MATCH($A110,'Zone centroid'!$C$2:$C$169,0)))^2)</f>
        <v>135770.12464428105</v>
      </c>
      <c r="G110">
        <f>SQRT((INDEX('Station centroid'!$E$2:$E$51,MATCH(G$1,'Station centroid'!$B$2:$B$51,0))-INDEX('Zone centroid'!$D$2:$D$169,MATCH($A110,'Zone centroid'!$C$2:$C$169,0)))^2+(INDEX('Station centroid'!$F$2:$F$51,MATCH(G$1,'Station centroid'!$B$2:$B$51,0))-INDEX('Zone centroid'!$E$2:$E$169,MATCH($A110,'Zone centroid'!$C$2:$C$169,0)))^2)</f>
        <v>547657.57963165268</v>
      </c>
      <c r="H110">
        <f>SQRT((INDEX('Station centroid'!$E$2:$E$51,MATCH(H$1,'Station centroid'!$B$2:$B$51,0))-INDEX('Zone centroid'!$D$2:$D$169,MATCH($A110,'Zone centroid'!$C$2:$C$169,0)))^2+(INDEX('Station centroid'!$F$2:$F$51,MATCH(H$1,'Station centroid'!$B$2:$B$51,0))-INDEX('Zone centroid'!$E$2:$E$169,MATCH($A110,'Zone centroid'!$C$2:$C$169,0)))^2)</f>
        <v>77717.857583731646</v>
      </c>
      <c r="I110">
        <f>SQRT((INDEX('Station centroid'!$E$2:$E$51,MATCH(I$1,'Station centroid'!$B$2:$B$51,0))-INDEX('Zone centroid'!$D$2:$D$169,MATCH($A110,'Zone centroid'!$C$2:$C$169,0)))^2+(INDEX('Station centroid'!$F$2:$F$51,MATCH(I$1,'Station centroid'!$B$2:$B$51,0))-INDEX('Zone centroid'!$E$2:$E$169,MATCH($A110,'Zone centroid'!$C$2:$C$169,0)))^2)</f>
        <v>110427.99836850118</v>
      </c>
      <c r="J110">
        <f>SQRT((INDEX('Station centroid'!$E$2:$E$51,MATCH(J$1,'Station centroid'!$B$2:$B$51,0))-INDEX('Zone centroid'!$D$2:$D$169,MATCH($A110,'Zone centroid'!$C$2:$C$169,0)))^2+(INDEX('Station centroid'!$F$2:$F$51,MATCH(J$1,'Station centroid'!$B$2:$B$51,0))-INDEX('Zone centroid'!$E$2:$E$169,MATCH($A110,'Zone centroid'!$C$2:$C$169,0)))^2)</f>
        <v>547657.57963165268</v>
      </c>
      <c r="K110">
        <f>SQRT((INDEX('Station centroid'!$E$2:$E$51,MATCH(K$1,'Station centroid'!$B$2:$B$51,0))-INDEX('Zone centroid'!$D$2:$D$169,MATCH($A110,'Zone centroid'!$C$2:$C$169,0)))^2+(INDEX('Station centroid'!$F$2:$F$51,MATCH(K$1,'Station centroid'!$B$2:$B$51,0))-INDEX('Zone centroid'!$E$2:$E$169,MATCH($A110,'Zone centroid'!$C$2:$C$169,0)))^2)</f>
        <v>179031.91689892529</v>
      </c>
      <c r="L110">
        <f>SQRT((INDEX('Station centroid'!$E$2:$E$51,MATCH(L$1,'Station centroid'!$B$2:$B$51,0))-INDEX('Zone centroid'!$D$2:$D$169,MATCH($A110,'Zone centroid'!$C$2:$C$169,0)))^2+(INDEX('Station centroid'!$F$2:$F$51,MATCH(L$1,'Station centroid'!$B$2:$B$51,0))-INDEX('Zone centroid'!$E$2:$E$169,MATCH($A110,'Zone centroid'!$C$2:$C$169,0)))^2)</f>
        <v>130428.32478624416</v>
      </c>
      <c r="M110">
        <f>SQRT((INDEX('Station centroid'!$E$2:$E$51,MATCH(M$1,'Station centroid'!$B$2:$B$51,0))-INDEX('Zone centroid'!$D$2:$D$169,MATCH($A110,'Zone centroid'!$C$2:$C$169,0)))^2+(INDEX('Station centroid'!$F$2:$F$51,MATCH(M$1,'Station centroid'!$B$2:$B$51,0))-INDEX('Zone centroid'!$E$2:$E$169,MATCH($A110,'Zone centroid'!$C$2:$C$169,0)))^2)</f>
        <v>137926.78326275072</v>
      </c>
      <c r="N110">
        <f>SQRT((INDEX('Station centroid'!$E$2:$E$51,MATCH(N$1,'Station centroid'!$B$2:$B$51,0))-INDEX('Zone centroid'!$D$2:$D$169,MATCH($A110,'Zone centroid'!$C$2:$C$169,0)))^2+(INDEX('Station centroid'!$F$2:$F$51,MATCH(N$1,'Station centroid'!$B$2:$B$51,0))-INDEX('Zone centroid'!$E$2:$E$169,MATCH($A110,'Zone centroid'!$C$2:$C$169,0)))^2)</f>
        <v>159156.44883972502</v>
      </c>
      <c r="O110">
        <f>SQRT((INDEX('Station centroid'!$E$2:$E$51,MATCH(O$1,'Station centroid'!$B$2:$B$51,0))-INDEX('Zone centroid'!$D$2:$D$169,MATCH($A110,'Zone centroid'!$C$2:$C$169,0)))^2+(INDEX('Station centroid'!$F$2:$F$51,MATCH(O$1,'Station centroid'!$B$2:$B$51,0))-INDEX('Zone centroid'!$E$2:$E$169,MATCH($A110,'Zone centroid'!$C$2:$C$169,0)))^2)</f>
        <v>176729.03728921572</v>
      </c>
      <c r="P110">
        <f>SQRT((INDEX('Station centroid'!$E$2:$E$51,MATCH(P$1,'Station centroid'!$B$2:$B$51,0))-INDEX('Zone centroid'!$D$2:$D$169,MATCH($A110,'Zone centroid'!$C$2:$C$169,0)))^2+(INDEX('Station centroid'!$F$2:$F$51,MATCH(P$1,'Station centroid'!$B$2:$B$51,0))-INDEX('Zone centroid'!$E$2:$E$169,MATCH($A110,'Zone centroid'!$C$2:$C$169,0)))^2)</f>
        <v>179005.45991171387</v>
      </c>
      <c r="Q110">
        <f>SQRT((INDEX('Station centroid'!$E$2:$E$51,MATCH(Q$1,'Station centroid'!$B$2:$B$51,0))-INDEX('Zone centroid'!$D$2:$D$169,MATCH($A110,'Zone centroid'!$C$2:$C$169,0)))^2+(INDEX('Station centroid'!$F$2:$F$51,MATCH(Q$1,'Station centroid'!$B$2:$B$51,0))-INDEX('Zone centroid'!$E$2:$E$169,MATCH($A110,'Zone centroid'!$C$2:$C$169,0)))^2)</f>
        <v>167383.60086168689</v>
      </c>
      <c r="R110">
        <f>SQRT((INDEX('Station centroid'!$E$2:$E$51,MATCH(R$1,'Station centroid'!$B$2:$B$51,0))-INDEX('Zone centroid'!$D$2:$D$169,MATCH($A110,'Zone centroid'!$C$2:$C$169,0)))^2+(INDEX('Station centroid'!$F$2:$F$51,MATCH(R$1,'Station centroid'!$B$2:$B$51,0))-INDEX('Zone centroid'!$E$2:$E$169,MATCH($A110,'Zone centroid'!$C$2:$C$169,0)))^2)</f>
        <v>167736.65685459482</v>
      </c>
      <c r="S110">
        <f>SQRT((INDEX('Station centroid'!$E$2:$E$51,MATCH(S$1,'Station centroid'!$B$2:$B$51,0))-INDEX('Zone centroid'!$D$2:$D$169,MATCH($A110,'Zone centroid'!$C$2:$C$169,0)))^2+(INDEX('Station centroid'!$F$2:$F$51,MATCH(S$1,'Station centroid'!$B$2:$B$51,0))-INDEX('Zone centroid'!$E$2:$E$169,MATCH($A110,'Zone centroid'!$C$2:$C$169,0)))^2)</f>
        <v>163868.5122100827</v>
      </c>
      <c r="T110">
        <f>SQRT((INDEX('Station centroid'!$E$2:$E$51,MATCH(T$1,'Station centroid'!$B$2:$B$51,0))-INDEX('Zone centroid'!$D$2:$D$169,MATCH($A110,'Zone centroid'!$C$2:$C$169,0)))^2+(INDEX('Station centroid'!$F$2:$F$51,MATCH(T$1,'Station centroid'!$B$2:$B$51,0))-INDEX('Zone centroid'!$E$2:$E$169,MATCH($A110,'Zone centroid'!$C$2:$C$169,0)))^2)</f>
        <v>160878.82636144382</v>
      </c>
      <c r="U110">
        <f>SQRT((INDEX('Station centroid'!$E$2:$E$51,MATCH(U$1,'Station centroid'!$B$2:$B$51,0))-INDEX('Zone centroid'!$D$2:$D$169,MATCH($A110,'Zone centroid'!$C$2:$C$169,0)))^2+(INDEX('Station centroid'!$F$2:$F$51,MATCH(U$1,'Station centroid'!$B$2:$B$51,0))-INDEX('Zone centroid'!$E$2:$E$169,MATCH($A110,'Zone centroid'!$C$2:$C$169,0)))^2)</f>
        <v>162772.54408445666</v>
      </c>
      <c r="V110">
        <f>SQRT((INDEX('Station centroid'!$E$2:$E$51,MATCH(V$1,'Station centroid'!$B$2:$B$51,0))-INDEX('Zone centroid'!$D$2:$D$169,MATCH($A110,'Zone centroid'!$C$2:$C$169,0)))^2+(INDEX('Station centroid'!$F$2:$F$51,MATCH(V$1,'Station centroid'!$B$2:$B$51,0))-INDEX('Zone centroid'!$E$2:$E$169,MATCH($A110,'Zone centroid'!$C$2:$C$169,0)))^2)</f>
        <v>161715.38609471059</v>
      </c>
      <c r="W110">
        <f>SQRT((INDEX('Station centroid'!$E$2:$E$51,MATCH(W$1,'Station centroid'!$B$2:$B$51,0))-INDEX('Zone centroid'!$D$2:$D$169,MATCH($A110,'Zone centroid'!$C$2:$C$169,0)))^2+(INDEX('Station centroid'!$F$2:$F$51,MATCH(W$1,'Station centroid'!$B$2:$B$51,0))-INDEX('Zone centroid'!$E$2:$E$169,MATCH($A110,'Zone centroid'!$C$2:$C$169,0)))^2)</f>
        <v>164557.30491388106</v>
      </c>
      <c r="X110">
        <f>SQRT((INDEX('Station centroid'!$E$2:$E$51,MATCH(X$1,'Station centroid'!$B$2:$B$51,0))-INDEX('Zone centroid'!$D$2:$D$169,MATCH($A110,'Zone centroid'!$C$2:$C$169,0)))^2+(INDEX('Station centroid'!$F$2:$F$51,MATCH(X$1,'Station centroid'!$B$2:$B$51,0))-INDEX('Zone centroid'!$E$2:$E$169,MATCH($A110,'Zone centroid'!$C$2:$C$169,0)))^2)</f>
        <v>159143.38291183359</v>
      </c>
      <c r="Y110">
        <f>SQRT((INDEX('Station centroid'!$E$2:$E$51,MATCH(Y$1,'Station centroid'!$B$2:$B$51,0))-INDEX('Zone centroid'!$D$2:$D$169,MATCH($A110,'Zone centroid'!$C$2:$C$169,0)))^2+(INDEX('Station centroid'!$F$2:$F$51,MATCH(Y$1,'Station centroid'!$B$2:$B$51,0))-INDEX('Zone centroid'!$E$2:$E$169,MATCH($A110,'Zone centroid'!$C$2:$C$169,0)))^2)</f>
        <v>157299.67044990914</v>
      </c>
      <c r="Z110">
        <f>SQRT((INDEX('Station centroid'!$E$2:$E$51,MATCH(Z$1,'Station centroid'!$B$2:$B$51,0))-INDEX('Zone centroid'!$D$2:$D$169,MATCH($A110,'Zone centroid'!$C$2:$C$169,0)))^2+(INDEX('Station centroid'!$F$2:$F$51,MATCH(Z$1,'Station centroid'!$B$2:$B$51,0))-INDEX('Zone centroid'!$E$2:$E$169,MATCH($A110,'Zone centroid'!$C$2:$C$169,0)))^2)</f>
        <v>102762.04063013782</v>
      </c>
      <c r="AA110">
        <f>SQRT((INDEX('Station centroid'!$E$2:$E$51,MATCH(AA$1,'Station centroid'!$B$2:$B$51,0))-INDEX('Zone centroid'!$D$2:$D$169,MATCH($A110,'Zone centroid'!$C$2:$C$169,0)))^2+(INDEX('Station centroid'!$F$2:$F$51,MATCH(AA$1,'Station centroid'!$B$2:$B$51,0))-INDEX('Zone centroid'!$E$2:$E$169,MATCH($A110,'Zone centroid'!$C$2:$C$169,0)))^2)</f>
        <v>69659.578681866871</v>
      </c>
      <c r="AB110">
        <f>SQRT((INDEX('Station centroid'!$E$2:$E$51,MATCH(AB$1,'Station centroid'!$B$2:$B$51,0))-INDEX('Zone centroid'!$D$2:$D$169,MATCH($A110,'Zone centroid'!$C$2:$C$169,0)))^2+(INDEX('Station centroid'!$F$2:$F$51,MATCH(AB$1,'Station centroid'!$B$2:$B$51,0))-INDEX('Zone centroid'!$E$2:$E$169,MATCH($A110,'Zone centroid'!$C$2:$C$169,0)))^2)</f>
        <v>547657.57963165268</v>
      </c>
      <c r="AC110">
        <f>SQRT((INDEX('Station centroid'!$E$2:$E$51,MATCH(AC$1,'Station centroid'!$B$2:$B$51,0))-INDEX('Zone centroid'!$D$2:$D$169,MATCH($A110,'Zone centroid'!$C$2:$C$169,0)))^2+(INDEX('Station centroid'!$F$2:$F$51,MATCH(AC$1,'Station centroid'!$B$2:$B$51,0))-INDEX('Zone centroid'!$E$2:$E$169,MATCH($A110,'Zone centroid'!$C$2:$C$169,0)))^2)</f>
        <v>51326.764117610233</v>
      </c>
      <c r="AD110">
        <f>SQRT((INDEX('Station centroid'!$E$2:$E$51,MATCH(AD$1,'Station centroid'!$B$2:$B$51,0))-INDEX('Zone centroid'!$D$2:$D$169,MATCH($A110,'Zone centroid'!$C$2:$C$169,0)))^2+(INDEX('Station centroid'!$F$2:$F$51,MATCH(AD$1,'Station centroid'!$B$2:$B$51,0))-INDEX('Zone centroid'!$E$2:$E$169,MATCH($A110,'Zone centroid'!$C$2:$C$169,0)))^2)</f>
        <v>103863.79308123935</v>
      </c>
      <c r="AE110">
        <f>SQRT((INDEX('Station centroid'!$E$2:$E$51,MATCH(AE$1,'Station centroid'!$B$2:$B$51,0))-INDEX('Zone centroid'!$D$2:$D$169,MATCH($A110,'Zone centroid'!$C$2:$C$169,0)))^2+(INDEX('Station centroid'!$F$2:$F$51,MATCH(AE$1,'Station centroid'!$B$2:$B$51,0))-INDEX('Zone centroid'!$E$2:$E$169,MATCH($A110,'Zone centroid'!$C$2:$C$169,0)))^2)</f>
        <v>172811.74885972135</v>
      </c>
      <c r="AF110">
        <f>SQRT((INDEX('Station centroid'!$E$2:$E$51,MATCH(AF$1,'Station centroid'!$B$2:$B$51,0))-INDEX('Zone centroid'!$D$2:$D$169,MATCH($A110,'Zone centroid'!$C$2:$C$169,0)))^2+(INDEX('Station centroid'!$F$2:$F$51,MATCH(AF$1,'Station centroid'!$B$2:$B$51,0))-INDEX('Zone centroid'!$E$2:$E$169,MATCH($A110,'Zone centroid'!$C$2:$C$169,0)))^2)</f>
        <v>171090.8590269243</v>
      </c>
      <c r="AG110">
        <f>SQRT((INDEX('Station centroid'!$E$2:$E$51,MATCH(AG$1,'Station centroid'!$B$2:$B$51,0))-INDEX('Zone centroid'!$D$2:$D$169,MATCH($A110,'Zone centroid'!$C$2:$C$169,0)))^2+(INDEX('Station centroid'!$F$2:$F$51,MATCH(AG$1,'Station centroid'!$B$2:$B$51,0))-INDEX('Zone centroid'!$E$2:$E$169,MATCH($A110,'Zone centroid'!$C$2:$C$169,0)))^2)</f>
        <v>161631.49745338529</v>
      </c>
      <c r="AH110">
        <f>SQRT((INDEX('Station centroid'!$E$2:$E$51,MATCH(AH$1,'Station centroid'!$B$2:$B$51,0))-INDEX('Zone centroid'!$D$2:$D$169,MATCH($A110,'Zone centroid'!$C$2:$C$169,0)))^2+(INDEX('Station centroid'!$F$2:$F$51,MATCH(AH$1,'Station centroid'!$B$2:$B$51,0))-INDEX('Zone centroid'!$E$2:$E$169,MATCH($A110,'Zone centroid'!$C$2:$C$169,0)))^2)</f>
        <v>111453.30239848442</v>
      </c>
      <c r="AI110">
        <f>SQRT((INDEX('Station centroid'!$E$2:$E$51,MATCH(AI$1,'Station centroid'!$B$2:$B$51,0))-INDEX('Zone centroid'!$D$2:$D$169,MATCH($A110,'Zone centroid'!$C$2:$C$169,0)))^2+(INDEX('Station centroid'!$F$2:$F$51,MATCH(AI$1,'Station centroid'!$B$2:$B$51,0))-INDEX('Zone centroid'!$E$2:$E$169,MATCH($A110,'Zone centroid'!$C$2:$C$169,0)))^2)</f>
        <v>162611.93140247272</v>
      </c>
      <c r="AJ110">
        <f>SQRT((INDEX('Station centroid'!$E$2:$E$51,MATCH(AJ$1,'Station centroid'!$B$2:$B$51,0))-INDEX('Zone centroid'!$D$2:$D$169,MATCH($A110,'Zone centroid'!$C$2:$C$169,0)))^2+(INDEX('Station centroid'!$F$2:$F$51,MATCH(AJ$1,'Station centroid'!$B$2:$B$51,0))-INDEX('Zone centroid'!$E$2:$E$169,MATCH($A110,'Zone centroid'!$C$2:$C$169,0)))^2)</f>
        <v>162482.28443639047</v>
      </c>
      <c r="AK110">
        <f>SQRT((INDEX('Station centroid'!$E$2:$E$51,MATCH(AK$1,'Station centroid'!$B$2:$B$51,0))-INDEX('Zone centroid'!$D$2:$D$169,MATCH($A110,'Zone centroid'!$C$2:$C$169,0)))^2+(INDEX('Station centroid'!$F$2:$F$51,MATCH(AK$1,'Station centroid'!$B$2:$B$51,0))-INDEX('Zone centroid'!$E$2:$E$169,MATCH($A110,'Zone centroid'!$C$2:$C$169,0)))^2)</f>
        <v>158679.06899848196</v>
      </c>
      <c r="AL110">
        <f>SQRT((INDEX('Station centroid'!$E$2:$E$51,MATCH(AL$1,'Station centroid'!$B$2:$B$51,0))-INDEX('Zone centroid'!$D$2:$D$169,MATCH($A110,'Zone centroid'!$C$2:$C$169,0)))^2+(INDEX('Station centroid'!$F$2:$F$51,MATCH(AL$1,'Station centroid'!$B$2:$B$51,0))-INDEX('Zone centroid'!$E$2:$E$169,MATCH($A110,'Zone centroid'!$C$2:$C$169,0)))^2)</f>
        <v>70886.10392077142</v>
      </c>
      <c r="AM110">
        <f>SQRT((INDEX('Station centroid'!$E$2:$E$51,MATCH(AM$1,'Station centroid'!$B$2:$B$51,0))-INDEX('Zone centroid'!$D$2:$D$169,MATCH($A110,'Zone centroid'!$C$2:$C$169,0)))^2+(INDEX('Station centroid'!$F$2:$F$51,MATCH(AM$1,'Station centroid'!$B$2:$B$51,0))-INDEX('Zone centroid'!$E$2:$E$169,MATCH($A110,'Zone centroid'!$C$2:$C$169,0)))^2)</f>
        <v>172651.12510111285</v>
      </c>
      <c r="AN110">
        <f>SQRT((INDEX('Station centroid'!$E$2:$E$51,MATCH(AN$1,'Station centroid'!$B$2:$B$51,0))-INDEX('Zone centroid'!$D$2:$D$169,MATCH($A110,'Zone centroid'!$C$2:$C$169,0)))^2+(INDEX('Station centroid'!$F$2:$F$51,MATCH(AN$1,'Station centroid'!$B$2:$B$51,0))-INDEX('Zone centroid'!$E$2:$E$169,MATCH($A110,'Zone centroid'!$C$2:$C$169,0)))^2)</f>
        <v>126265.2582025586</v>
      </c>
      <c r="AO110">
        <f>SQRT((INDEX('Station centroid'!$E$2:$E$51,MATCH(AO$1,'Station centroid'!$B$2:$B$51,0))-INDEX('Zone centroid'!$D$2:$D$169,MATCH($A110,'Zone centroid'!$C$2:$C$169,0)))^2+(INDEX('Station centroid'!$F$2:$F$51,MATCH(AO$1,'Station centroid'!$B$2:$B$51,0))-INDEX('Zone centroid'!$E$2:$E$169,MATCH($A110,'Zone centroid'!$C$2:$C$169,0)))^2)</f>
        <v>121989.87289147002</v>
      </c>
      <c r="AP110">
        <f>SQRT((INDEX('Station centroid'!$E$2:$E$51,MATCH(AP$1,'Station centroid'!$B$2:$B$51,0))-INDEX('Zone centroid'!$D$2:$D$169,MATCH($A110,'Zone centroid'!$C$2:$C$169,0)))^2+(INDEX('Station centroid'!$F$2:$F$51,MATCH(AP$1,'Station centroid'!$B$2:$B$51,0))-INDEX('Zone centroid'!$E$2:$E$169,MATCH($A110,'Zone centroid'!$C$2:$C$169,0)))^2)</f>
        <v>135227.19596724061</v>
      </c>
      <c r="AQ110">
        <f>SQRT((INDEX('Station centroid'!$E$2:$E$51,MATCH(AQ$1,'Station centroid'!$B$2:$B$51,0))-INDEX('Zone centroid'!$D$2:$D$169,MATCH($A110,'Zone centroid'!$C$2:$C$169,0)))^2+(INDEX('Station centroid'!$F$2:$F$51,MATCH(AQ$1,'Station centroid'!$B$2:$B$51,0))-INDEX('Zone centroid'!$E$2:$E$169,MATCH($A110,'Zone centroid'!$C$2:$C$169,0)))^2)</f>
        <v>72678.705305503376</v>
      </c>
      <c r="AR110">
        <f>SQRT((INDEX('Station centroid'!$E$2:$E$51,MATCH(AR$1,'Station centroid'!$B$2:$B$51,0))-INDEX('Zone centroid'!$D$2:$D$169,MATCH($A110,'Zone centroid'!$C$2:$C$169,0)))^2+(INDEX('Station centroid'!$F$2:$F$51,MATCH(AR$1,'Station centroid'!$B$2:$B$51,0))-INDEX('Zone centroid'!$E$2:$E$169,MATCH($A110,'Zone centroid'!$C$2:$C$169,0)))^2)</f>
        <v>88142.779555684538</v>
      </c>
      <c r="AS110">
        <f>SQRT((INDEX('Station centroid'!$E$2:$E$51,MATCH(AS$1,'Station centroid'!$B$2:$B$51,0))-INDEX('Zone centroid'!$D$2:$D$169,MATCH($A110,'Zone centroid'!$C$2:$C$169,0)))^2+(INDEX('Station centroid'!$F$2:$F$51,MATCH(AS$1,'Station centroid'!$B$2:$B$51,0))-INDEX('Zone centroid'!$E$2:$E$169,MATCH($A110,'Zone centroid'!$C$2:$C$169,0)))^2)</f>
        <v>111431.44492520462</v>
      </c>
      <c r="AT110">
        <f>SQRT((INDEX('Station centroid'!$E$2:$E$51,MATCH(AT$1,'Station centroid'!$B$2:$B$51,0))-INDEX('Zone centroid'!$D$2:$D$169,MATCH($A110,'Zone centroid'!$C$2:$C$169,0)))^2+(INDEX('Station centroid'!$F$2:$F$51,MATCH(AT$1,'Station centroid'!$B$2:$B$51,0))-INDEX('Zone centroid'!$E$2:$E$169,MATCH($A110,'Zone centroid'!$C$2:$C$169,0)))^2)</f>
        <v>117325.84210702303</v>
      </c>
      <c r="AU110">
        <f>SQRT((INDEX('Station centroid'!$E$2:$E$51,MATCH(AU$1,'Station centroid'!$B$2:$B$51,0))-INDEX('Zone centroid'!$D$2:$D$169,MATCH($A110,'Zone centroid'!$C$2:$C$169,0)))^2+(INDEX('Station centroid'!$F$2:$F$51,MATCH(AU$1,'Station centroid'!$B$2:$B$51,0))-INDEX('Zone centroid'!$E$2:$E$169,MATCH($A110,'Zone centroid'!$C$2:$C$169,0)))^2)</f>
        <v>99420.514991497112</v>
      </c>
      <c r="AV110">
        <f>SQRT((INDEX('Station centroid'!$E$2:$E$51,MATCH(AV$1,'Station centroid'!$B$2:$B$51,0))-INDEX('Zone centroid'!$D$2:$D$169,MATCH($A110,'Zone centroid'!$C$2:$C$169,0)))^2+(INDEX('Station centroid'!$F$2:$F$51,MATCH(AV$1,'Station centroid'!$B$2:$B$51,0))-INDEX('Zone centroid'!$E$2:$E$169,MATCH($A110,'Zone centroid'!$C$2:$C$169,0)))^2)</f>
        <v>94080.62331529276</v>
      </c>
      <c r="AW110">
        <f>SQRT((INDEX('Station centroid'!$E$2:$E$51,MATCH(AW$1,'Station centroid'!$B$2:$B$51,0))-INDEX('Zone centroid'!$D$2:$D$169,MATCH($A110,'Zone centroid'!$C$2:$C$169,0)))^2+(INDEX('Station centroid'!$F$2:$F$51,MATCH(AW$1,'Station centroid'!$B$2:$B$51,0))-INDEX('Zone centroid'!$E$2:$E$169,MATCH($A110,'Zone centroid'!$C$2:$C$169,0)))^2)</f>
        <v>89955.984238579709</v>
      </c>
      <c r="AX110">
        <f>SQRT((INDEX('Station centroid'!$E$2:$E$51,MATCH(AX$1,'Station centroid'!$B$2:$B$51,0))-INDEX('Zone centroid'!$D$2:$D$169,MATCH($A110,'Zone centroid'!$C$2:$C$169,0)))^2+(INDEX('Station centroid'!$F$2:$F$51,MATCH(AX$1,'Station centroid'!$B$2:$B$51,0))-INDEX('Zone centroid'!$E$2:$E$169,MATCH($A110,'Zone centroid'!$C$2:$C$169,0)))^2)</f>
        <v>82304.326197018934</v>
      </c>
      <c r="AY110">
        <f>SQRT((INDEX('Station centroid'!$E$2:$E$51,MATCH(AY$1,'Station centroid'!$B$2:$B$51,0))-INDEX('Zone centroid'!$D$2:$D$169,MATCH($A110,'Zone centroid'!$C$2:$C$169,0)))^2+(INDEX('Station centroid'!$F$2:$F$51,MATCH(AY$1,'Station centroid'!$B$2:$B$51,0))-INDEX('Zone centroid'!$E$2:$E$169,MATCH($A110,'Zone centroid'!$C$2:$C$169,0)))^2)</f>
        <v>547657.57963165268</v>
      </c>
    </row>
    <row r="111" spans="1:51" x14ac:dyDescent="0.3">
      <c r="A111">
        <v>5053</v>
      </c>
      <c r="B111">
        <f>SQRT((INDEX('Station centroid'!$E$2:$E$51,MATCH(B$1,'Station centroid'!$B$2:$B$51,0))-INDEX('Zone centroid'!$D$2:$D$169,MATCH($A111,'Zone centroid'!$C$2:$C$169,0)))^2+(INDEX('Station centroid'!$F$2:$F$51,MATCH(B$1,'Station centroid'!$B$2:$B$51,0))-INDEX('Zone centroid'!$E$2:$E$169,MATCH($A111,'Zone centroid'!$C$2:$C$169,0)))^2)</f>
        <v>98795.284350987582</v>
      </c>
      <c r="C111">
        <f>SQRT((INDEX('Station centroid'!$E$2:$E$51,MATCH(C$1,'Station centroid'!$B$2:$B$51,0))-INDEX('Zone centroid'!$D$2:$D$169,MATCH($A111,'Zone centroid'!$C$2:$C$169,0)))^2+(INDEX('Station centroid'!$F$2:$F$51,MATCH(C$1,'Station centroid'!$B$2:$B$51,0))-INDEX('Zone centroid'!$E$2:$E$169,MATCH($A111,'Zone centroid'!$C$2:$C$169,0)))^2)</f>
        <v>113064.97773933005</v>
      </c>
      <c r="D111">
        <f>SQRT((INDEX('Station centroid'!$E$2:$E$51,MATCH(D$1,'Station centroid'!$B$2:$B$51,0))-INDEX('Zone centroid'!$D$2:$D$169,MATCH($A111,'Zone centroid'!$C$2:$C$169,0)))^2+(INDEX('Station centroid'!$F$2:$F$51,MATCH(D$1,'Station centroid'!$B$2:$B$51,0))-INDEX('Zone centroid'!$E$2:$E$169,MATCH($A111,'Zone centroid'!$C$2:$C$169,0)))^2)</f>
        <v>130046.01460007338</v>
      </c>
      <c r="E111">
        <f>SQRT((INDEX('Station centroid'!$E$2:$E$51,MATCH(E$1,'Station centroid'!$B$2:$B$51,0))-INDEX('Zone centroid'!$D$2:$D$169,MATCH($A111,'Zone centroid'!$C$2:$C$169,0)))^2+(INDEX('Station centroid'!$F$2:$F$51,MATCH(E$1,'Station centroid'!$B$2:$B$51,0))-INDEX('Zone centroid'!$E$2:$E$169,MATCH($A111,'Zone centroid'!$C$2:$C$169,0)))^2)</f>
        <v>107790.38214246853</v>
      </c>
      <c r="F111">
        <f>SQRT((INDEX('Station centroid'!$E$2:$E$51,MATCH(F$1,'Station centroid'!$B$2:$B$51,0))-INDEX('Zone centroid'!$D$2:$D$169,MATCH($A111,'Zone centroid'!$C$2:$C$169,0)))^2+(INDEX('Station centroid'!$F$2:$F$51,MATCH(F$1,'Station centroid'!$B$2:$B$51,0))-INDEX('Zone centroid'!$E$2:$E$169,MATCH($A111,'Zone centroid'!$C$2:$C$169,0)))^2)</f>
        <v>93182.074229562029</v>
      </c>
      <c r="G111">
        <f>SQRT((INDEX('Station centroid'!$E$2:$E$51,MATCH(G$1,'Station centroid'!$B$2:$B$51,0))-INDEX('Zone centroid'!$D$2:$D$169,MATCH($A111,'Zone centroid'!$C$2:$C$169,0)))^2+(INDEX('Station centroid'!$F$2:$F$51,MATCH(G$1,'Station centroid'!$B$2:$B$51,0))-INDEX('Zone centroid'!$E$2:$E$169,MATCH($A111,'Zone centroid'!$C$2:$C$169,0)))^2)</f>
        <v>610631.02018321992</v>
      </c>
      <c r="H111">
        <f>SQRT((INDEX('Station centroid'!$E$2:$E$51,MATCH(H$1,'Station centroid'!$B$2:$B$51,0))-INDEX('Zone centroid'!$D$2:$D$169,MATCH($A111,'Zone centroid'!$C$2:$C$169,0)))^2+(INDEX('Station centroid'!$F$2:$F$51,MATCH(H$1,'Station centroid'!$B$2:$B$51,0))-INDEX('Zone centroid'!$E$2:$E$169,MATCH($A111,'Zone centroid'!$C$2:$C$169,0)))^2)</f>
        <v>43418.347793590656</v>
      </c>
      <c r="I111">
        <f>SQRT((INDEX('Station centroid'!$E$2:$E$51,MATCH(I$1,'Station centroid'!$B$2:$B$51,0))-INDEX('Zone centroid'!$D$2:$D$169,MATCH($A111,'Zone centroid'!$C$2:$C$169,0)))^2+(INDEX('Station centroid'!$F$2:$F$51,MATCH(I$1,'Station centroid'!$B$2:$B$51,0))-INDEX('Zone centroid'!$E$2:$E$169,MATCH($A111,'Zone centroid'!$C$2:$C$169,0)))^2)</f>
        <v>67629.22352987426</v>
      </c>
      <c r="J111">
        <f>SQRT((INDEX('Station centroid'!$E$2:$E$51,MATCH(J$1,'Station centroid'!$B$2:$B$51,0))-INDEX('Zone centroid'!$D$2:$D$169,MATCH($A111,'Zone centroid'!$C$2:$C$169,0)))^2+(INDEX('Station centroid'!$F$2:$F$51,MATCH(J$1,'Station centroid'!$B$2:$B$51,0))-INDEX('Zone centroid'!$E$2:$E$169,MATCH($A111,'Zone centroid'!$C$2:$C$169,0)))^2)</f>
        <v>610631.02018321992</v>
      </c>
      <c r="K111">
        <f>SQRT((INDEX('Station centroid'!$E$2:$E$51,MATCH(K$1,'Station centroid'!$B$2:$B$51,0))-INDEX('Zone centroid'!$D$2:$D$169,MATCH($A111,'Zone centroid'!$C$2:$C$169,0)))^2+(INDEX('Station centroid'!$F$2:$F$51,MATCH(K$1,'Station centroid'!$B$2:$B$51,0))-INDEX('Zone centroid'!$E$2:$E$169,MATCH($A111,'Zone centroid'!$C$2:$C$169,0)))^2)</f>
        <v>126863.37463871793</v>
      </c>
      <c r="L111">
        <f>SQRT((INDEX('Station centroid'!$E$2:$E$51,MATCH(L$1,'Station centroid'!$B$2:$B$51,0))-INDEX('Zone centroid'!$D$2:$D$169,MATCH($A111,'Zone centroid'!$C$2:$C$169,0)))^2+(INDEX('Station centroid'!$F$2:$F$51,MATCH(L$1,'Station centroid'!$B$2:$B$51,0))-INDEX('Zone centroid'!$E$2:$E$169,MATCH($A111,'Zone centroid'!$C$2:$C$169,0)))^2)</f>
        <v>81641.196126134717</v>
      </c>
      <c r="M111">
        <f>SQRT((INDEX('Station centroid'!$E$2:$E$51,MATCH(M$1,'Station centroid'!$B$2:$B$51,0))-INDEX('Zone centroid'!$D$2:$D$169,MATCH($A111,'Zone centroid'!$C$2:$C$169,0)))^2+(INDEX('Station centroid'!$F$2:$F$51,MATCH(M$1,'Station centroid'!$B$2:$B$51,0))-INDEX('Zone centroid'!$E$2:$E$169,MATCH($A111,'Zone centroid'!$C$2:$C$169,0)))^2)</f>
        <v>86914.425425528781</v>
      </c>
      <c r="N111">
        <f>SQRT((INDEX('Station centroid'!$E$2:$E$51,MATCH(N$1,'Station centroid'!$B$2:$B$51,0))-INDEX('Zone centroid'!$D$2:$D$169,MATCH($A111,'Zone centroid'!$C$2:$C$169,0)))^2+(INDEX('Station centroid'!$F$2:$F$51,MATCH(N$1,'Station centroid'!$B$2:$B$51,0))-INDEX('Zone centroid'!$E$2:$E$169,MATCH($A111,'Zone centroid'!$C$2:$C$169,0)))^2)</f>
        <v>106350.40003795004</v>
      </c>
      <c r="O111">
        <f>SQRT((INDEX('Station centroid'!$E$2:$E$51,MATCH(O$1,'Station centroid'!$B$2:$B$51,0))-INDEX('Zone centroid'!$D$2:$D$169,MATCH($A111,'Zone centroid'!$C$2:$C$169,0)))^2+(INDEX('Station centroid'!$F$2:$F$51,MATCH(O$1,'Station centroid'!$B$2:$B$51,0))-INDEX('Zone centroid'!$E$2:$E$169,MATCH($A111,'Zone centroid'!$C$2:$C$169,0)))^2)</f>
        <v>128563.38758734151</v>
      </c>
      <c r="P111">
        <f>SQRT((INDEX('Station centroid'!$E$2:$E$51,MATCH(P$1,'Station centroid'!$B$2:$B$51,0))-INDEX('Zone centroid'!$D$2:$D$169,MATCH($A111,'Zone centroid'!$C$2:$C$169,0)))^2+(INDEX('Station centroid'!$F$2:$F$51,MATCH(P$1,'Station centroid'!$B$2:$B$51,0))-INDEX('Zone centroid'!$E$2:$E$169,MATCH($A111,'Zone centroid'!$C$2:$C$169,0)))^2)</f>
        <v>130911.72176884774</v>
      </c>
      <c r="Q111">
        <f>SQRT((INDEX('Station centroid'!$E$2:$E$51,MATCH(Q$1,'Station centroid'!$B$2:$B$51,0))-INDEX('Zone centroid'!$D$2:$D$169,MATCH($A111,'Zone centroid'!$C$2:$C$169,0)))^2+(INDEX('Station centroid'!$F$2:$F$51,MATCH(Q$1,'Station centroid'!$B$2:$B$51,0))-INDEX('Zone centroid'!$E$2:$E$169,MATCH($A111,'Zone centroid'!$C$2:$C$169,0)))^2)</f>
        <v>116540.73501074423</v>
      </c>
      <c r="R111">
        <f>SQRT((INDEX('Station centroid'!$E$2:$E$51,MATCH(R$1,'Station centroid'!$B$2:$B$51,0))-INDEX('Zone centroid'!$D$2:$D$169,MATCH($A111,'Zone centroid'!$C$2:$C$169,0)))^2+(INDEX('Station centroid'!$F$2:$F$51,MATCH(R$1,'Station centroid'!$B$2:$B$51,0))-INDEX('Zone centroid'!$E$2:$E$169,MATCH($A111,'Zone centroid'!$C$2:$C$169,0)))^2)</f>
        <v>114744.47614354294</v>
      </c>
      <c r="S111">
        <f>SQRT((INDEX('Station centroid'!$E$2:$E$51,MATCH(S$1,'Station centroid'!$B$2:$B$51,0))-INDEX('Zone centroid'!$D$2:$D$169,MATCH($A111,'Zone centroid'!$C$2:$C$169,0)))^2+(INDEX('Station centroid'!$F$2:$F$51,MATCH(S$1,'Station centroid'!$B$2:$B$51,0))-INDEX('Zone centroid'!$E$2:$E$169,MATCH($A111,'Zone centroid'!$C$2:$C$169,0)))^2)</f>
        <v>111187.84485646806</v>
      </c>
      <c r="T111">
        <f>SQRT((INDEX('Station centroid'!$E$2:$E$51,MATCH(T$1,'Station centroid'!$B$2:$B$51,0))-INDEX('Zone centroid'!$D$2:$D$169,MATCH($A111,'Zone centroid'!$C$2:$C$169,0)))^2+(INDEX('Station centroid'!$F$2:$F$51,MATCH(T$1,'Station centroid'!$B$2:$B$51,0))-INDEX('Zone centroid'!$E$2:$E$169,MATCH($A111,'Zone centroid'!$C$2:$C$169,0)))^2)</f>
        <v>105333.97483981887</v>
      </c>
      <c r="U111">
        <f>SQRT((INDEX('Station centroid'!$E$2:$E$51,MATCH(U$1,'Station centroid'!$B$2:$B$51,0))-INDEX('Zone centroid'!$D$2:$D$169,MATCH($A111,'Zone centroid'!$C$2:$C$169,0)))^2+(INDEX('Station centroid'!$F$2:$F$51,MATCH(U$1,'Station centroid'!$B$2:$B$51,0))-INDEX('Zone centroid'!$E$2:$E$169,MATCH($A111,'Zone centroid'!$C$2:$C$169,0)))^2)</f>
        <v>104589.10938126585</v>
      </c>
      <c r="V111">
        <f>SQRT((INDEX('Station centroid'!$E$2:$E$51,MATCH(V$1,'Station centroid'!$B$2:$B$51,0))-INDEX('Zone centroid'!$D$2:$D$169,MATCH($A111,'Zone centroid'!$C$2:$C$169,0)))^2+(INDEX('Station centroid'!$F$2:$F$51,MATCH(V$1,'Station centroid'!$B$2:$B$51,0))-INDEX('Zone centroid'!$E$2:$E$169,MATCH($A111,'Zone centroid'!$C$2:$C$169,0)))^2)</f>
        <v>100905.17498969668</v>
      </c>
      <c r="W111">
        <f>SQRT((INDEX('Station centroid'!$E$2:$E$51,MATCH(W$1,'Station centroid'!$B$2:$B$51,0))-INDEX('Zone centroid'!$D$2:$D$169,MATCH($A111,'Zone centroid'!$C$2:$C$169,0)))^2+(INDEX('Station centroid'!$F$2:$F$51,MATCH(W$1,'Station centroid'!$B$2:$B$51,0))-INDEX('Zone centroid'!$E$2:$E$169,MATCH($A111,'Zone centroid'!$C$2:$C$169,0)))^2)</f>
        <v>113244.83783113478</v>
      </c>
      <c r="X111">
        <f>SQRT((INDEX('Station centroid'!$E$2:$E$51,MATCH(X$1,'Station centroid'!$B$2:$B$51,0))-INDEX('Zone centroid'!$D$2:$D$169,MATCH($A111,'Zone centroid'!$C$2:$C$169,0)))^2+(INDEX('Station centroid'!$F$2:$F$51,MATCH(X$1,'Station centroid'!$B$2:$B$51,0))-INDEX('Zone centroid'!$E$2:$E$169,MATCH($A111,'Zone centroid'!$C$2:$C$169,0)))^2)</f>
        <v>98061.668234037759</v>
      </c>
      <c r="Y111">
        <f>SQRT((INDEX('Station centroid'!$E$2:$E$51,MATCH(Y$1,'Station centroid'!$B$2:$B$51,0))-INDEX('Zone centroid'!$D$2:$D$169,MATCH($A111,'Zone centroid'!$C$2:$C$169,0)))^2+(INDEX('Station centroid'!$F$2:$F$51,MATCH(Y$1,'Station centroid'!$B$2:$B$51,0))-INDEX('Zone centroid'!$E$2:$E$169,MATCH($A111,'Zone centroid'!$C$2:$C$169,0)))^2)</f>
        <v>95984.254143739687</v>
      </c>
      <c r="Z111">
        <f>SQRT((INDEX('Station centroid'!$E$2:$E$51,MATCH(Z$1,'Station centroid'!$B$2:$B$51,0))-INDEX('Zone centroid'!$D$2:$D$169,MATCH($A111,'Zone centroid'!$C$2:$C$169,0)))^2+(INDEX('Station centroid'!$F$2:$F$51,MATCH(Z$1,'Station centroid'!$B$2:$B$51,0))-INDEX('Zone centroid'!$E$2:$E$169,MATCH($A111,'Zone centroid'!$C$2:$C$169,0)))^2)</f>
        <v>58557.258177702432</v>
      </c>
      <c r="AA111">
        <f>SQRT((INDEX('Station centroid'!$E$2:$E$51,MATCH(AA$1,'Station centroid'!$B$2:$B$51,0))-INDEX('Zone centroid'!$D$2:$D$169,MATCH($A111,'Zone centroid'!$C$2:$C$169,0)))^2+(INDEX('Station centroid'!$F$2:$F$51,MATCH(AA$1,'Station centroid'!$B$2:$B$51,0))-INDEX('Zone centroid'!$E$2:$E$169,MATCH($A111,'Zone centroid'!$C$2:$C$169,0)))^2)</f>
        <v>58246.525812748696</v>
      </c>
      <c r="AB111">
        <f>SQRT((INDEX('Station centroid'!$E$2:$E$51,MATCH(AB$1,'Station centroid'!$B$2:$B$51,0))-INDEX('Zone centroid'!$D$2:$D$169,MATCH($A111,'Zone centroid'!$C$2:$C$169,0)))^2+(INDEX('Station centroid'!$F$2:$F$51,MATCH(AB$1,'Station centroid'!$B$2:$B$51,0))-INDEX('Zone centroid'!$E$2:$E$169,MATCH($A111,'Zone centroid'!$C$2:$C$169,0)))^2)</f>
        <v>610631.02018321992</v>
      </c>
      <c r="AC111">
        <f>SQRT((INDEX('Station centroid'!$E$2:$E$51,MATCH(AC$1,'Station centroid'!$B$2:$B$51,0))-INDEX('Zone centroid'!$D$2:$D$169,MATCH($A111,'Zone centroid'!$C$2:$C$169,0)))^2+(INDEX('Station centroid'!$F$2:$F$51,MATCH(AC$1,'Station centroid'!$B$2:$B$51,0))-INDEX('Zone centroid'!$E$2:$E$169,MATCH($A111,'Zone centroid'!$C$2:$C$169,0)))^2)</f>
        <v>14269.960190021537</v>
      </c>
      <c r="AD111">
        <f>SQRT((INDEX('Station centroid'!$E$2:$E$51,MATCH(AD$1,'Station centroid'!$B$2:$B$51,0))-INDEX('Zone centroid'!$D$2:$D$169,MATCH($A111,'Zone centroid'!$C$2:$C$169,0)))^2+(INDEX('Station centroid'!$F$2:$F$51,MATCH(AD$1,'Station centroid'!$B$2:$B$51,0))-INDEX('Zone centroid'!$E$2:$E$169,MATCH($A111,'Zone centroid'!$C$2:$C$169,0)))^2)</f>
        <v>127904.10942937878</v>
      </c>
      <c r="AE111">
        <f>SQRT((INDEX('Station centroid'!$E$2:$E$51,MATCH(AE$1,'Station centroid'!$B$2:$B$51,0))-INDEX('Zone centroid'!$D$2:$D$169,MATCH($A111,'Zone centroid'!$C$2:$C$169,0)))^2+(INDEX('Station centroid'!$F$2:$F$51,MATCH(AE$1,'Station centroid'!$B$2:$B$51,0))-INDEX('Zone centroid'!$E$2:$E$169,MATCH($A111,'Zone centroid'!$C$2:$C$169,0)))^2)</f>
        <v>123669.09249669217</v>
      </c>
      <c r="AF111">
        <f>SQRT((INDEX('Station centroid'!$E$2:$E$51,MATCH(AF$1,'Station centroid'!$B$2:$B$51,0))-INDEX('Zone centroid'!$D$2:$D$169,MATCH($A111,'Zone centroid'!$C$2:$C$169,0)))^2+(INDEX('Station centroid'!$F$2:$F$51,MATCH(AF$1,'Station centroid'!$B$2:$B$51,0))-INDEX('Zone centroid'!$E$2:$E$169,MATCH($A111,'Zone centroid'!$C$2:$C$169,0)))^2)</f>
        <v>121359.65406621301</v>
      </c>
      <c r="AG111">
        <f>SQRT((INDEX('Station centroid'!$E$2:$E$51,MATCH(AG$1,'Station centroid'!$B$2:$B$51,0))-INDEX('Zone centroid'!$D$2:$D$169,MATCH($A111,'Zone centroid'!$C$2:$C$169,0)))^2+(INDEX('Station centroid'!$F$2:$F$51,MATCH(AG$1,'Station centroid'!$B$2:$B$51,0))-INDEX('Zone centroid'!$E$2:$E$169,MATCH($A111,'Zone centroid'!$C$2:$C$169,0)))^2)</f>
        <v>101067.17755653265</v>
      </c>
      <c r="AH111">
        <f>SQRT((INDEX('Station centroid'!$E$2:$E$51,MATCH(AH$1,'Station centroid'!$B$2:$B$51,0))-INDEX('Zone centroid'!$D$2:$D$169,MATCH($A111,'Zone centroid'!$C$2:$C$169,0)))^2+(INDEX('Station centroid'!$F$2:$F$51,MATCH(AH$1,'Station centroid'!$B$2:$B$51,0))-INDEX('Zone centroid'!$E$2:$E$169,MATCH($A111,'Zone centroid'!$C$2:$C$169,0)))^2)</f>
        <v>113906.46450561094</v>
      </c>
      <c r="AI111">
        <f>SQRT((INDEX('Station centroid'!$E$2:$E$51,MATCH(AI$1,'Station centroid'!$B$2:$B$51,0))-INDEX('Zone centroid'!$D$2:$D$169,MATCH($A111,'Zone centroid'!$C$2:$C$169,0)))^2+(INDEX('Station centroid'!$F$2:$F$51,MATCH(AI$1,'Station centroid'!$B$2:$B$51,0))-INDEX('Zone centroid'!$E$2:$E$169,MATCH($A111,'Zone centroid'!$C$2:$C$169,0)))^2)</f>
        <v>105429.86271233825</v>
      </c>
      <c r="AJ111">
        <f>SQRT((INDEX('Station centroid'!$E$2:$E$51,MATCH(AJ$1,'Station centroid'!$B$2:$B$51,0))-INDEX('Zone centroid'!$D$2:$D$169,MATCH($A111,'Zone centroid'!$C$2:$C$169,0)))^2+(INDEX('Station centroid'!$F$2:$F$51,MATCH(AJ$1,'Station centroid'!$B$2:$B$51,0))-INDEX('Zone centroid'!$E$2:$E$169,MATCH($A111,'Zone centroid'!$C$2:$C$169,0)))^2)</f>
        <v>103098.27970091497</v>
      </c>
      <c r="AK111">
        <f>SQRT((INDEX('Station centroid'!$E$2:$E$51,MATCH(AK$1,'Station centroid'!$B$2:$B$51,0))-INDEX('Zone centroid'!$D$2:$D$169,MATCH($A111,'Zone centroid'!$C$2:$C$169,0)))^2+(INDEX('Station centroid'!$F$2:$F$51,MATCH(AK$1,'Station centroid'!$B$2:$B$51,0))-INDEX('Zone centroid'!$E$2:$E$169,MATCH($A111,'Zone centroid'!$C$2:$C$169,0)))^2)</f>
        <v>104231.43672033401</v>
      </c>
      <c r="AL111">
        <f>SQRT((INDEX('Station centroid'!$E$2:$E$51,MATCH(AL$1,'Station centroid'!$B$2:$B$51,0))-INDEX('Zone centroid'!$D$2:$D$169,MATCH($A111,'Zone centroid'!$C$2:$C$169,0)))^2+(INDEX('Station centroid'!$F$2:$F$51,MATCH(AL$1,'Station centroid'!$B$2:$B$51,0))-INDEX('Zone centroid'!$E$2:$E$169,MATCH($A111,'Zone centroid'!$C$2:$C$169,0)))^2)</f>
        <v>21595.789975511478</v>
      </c>
      <c r="AM111">
        <f>SQRT((INDEX('Station centroid'!$E$2:$E$51,MATCH(AM$1,'Station centroid'!$B$2:$B$51,0))-INDEX('Zone centroid'!$D$2:$D$169,MATCH($A111,'Zone centroid'!$C$2:$C$169,0)))^2+(INDEX('Station centroid'!$F$2:$F$51,MATCH(AM$1,'Station centroid'!$B$2:$B$51,0))-INDEX('Zone centroid'!$E$2:$E$169,MATCH($A111,'Zone centroid'!$C$2:$C$169,0)))^2)</f>
        <v>121046.4049155534</v>
      </c>
      <c r="AN111">
        <f>SQRT((INDEX('Station centroid'!$E$2:$E$51,MATCH(AN$1,'Station centroid'!$B$2:$B$51,0))-INDEX('Zone centroid'!$D$2:$D$169,MATCH($A111,'Zone centroid'!$C$2:$C$169,0)))^2+(INDEX('Station centroid'!$F$2:$F$51,MATCH(AN$1,'Station centroid'!$B$2:$B$51,0))-INDEX('Zone centroid'!$E$2:$E$169,MATCH($A111,'Zone centroid'!$C$2:$C$169,0)))^2)</f>
        <v>79600.155490544086</v>
      </c>
      <c r="AO111">
        <f>SQRT((INDEX('Station centroid'!$E$2:$E$51,MATCH(AO$1,'Station centroid'!$B$2:$B$51,0))-INDEX('Zone centroid'!$D$2:$D$169,MATCH($A111,'Zone centroid'!$C$2:$C$169,0)))^2+(INDEX('Station centroid'!$F$2:$F$51,MATCH(AO$1,'Station centroid'!$B$2:$B$51,0))-INDEX('Zone centroid'!$E$2:$E$169,MATCH($A111,'Zone centroid'!$C$2:$C$169,0)))^2)</f>
        <v>76385.578623958892</v>
      </c>
      <c r="AP111">
        <f>SQRT((INDEX('Station centroid'!$E$2:$E$51,MATCH(AP$1,'Station centroid'!$B$2:$B$51,0))-INDEX('Zone centroid'!$D$2:$D$169,MATCH($A111,'Zone centroid'!$C$2:$C$169,0)))^2+(INDEX('Station centroid'!$F$2:$F$51,MATCH(AP$1,'Station centroid'!$B$2:$B$51,0))-INDEX('Zone centroid'!$E$2:$E$169,MATCH($A111,'Zone centroid'!$C$2:$C$169,0)))^2)</f>
        <v>85446.593580215325</v>
      </c>
      <c r="AQ111">
        <f>SQRT((INDEX('Station centroid'!$E$2:$E$51,MATCH(AQ$1,'Station centroid'!$B$2:$B$51,0))-INDEX('Zone centroid'!$D$2:$D$169,MATCH($A111,'Zone centroid'!$C$2:$C$169,0)))^2+(INDEX('Station centroid'!$F$2:$F$51,MATCH(AQ$1,'Station centroid'!$B$2:$B$51,0))-INDEX('Zone centroid'!$E$2:$E$169,MATCH($A111,'Zone centroid'!$C$2:$C$169,0)))^2)</f>
        <v>52803.832941976871</v>
      </c>
      <c r="AR111">
        <f>SQRT((INDEX('Station centroid'!$E$2:$E$51,MATCH(AR$1,'Station centroid'!$B$2:$B$51,0))-INDEX('Zone centroid'!$D$2:$D$169,MATCH($A111,'Zone centroid'!$C$2:$C$169,0)))^2+(INDEX('Station centroid'!$F$2:$F$51,MATCH(AR$1,'Station centroid'!$B$2:$B$51,0))-INDEX('Zone centroid'!$E$2:$E$169,MATCH($A111,'Zone centroid'!$C$2:$C$169,0)))^2)</f>
        <v>47674.751915893597</v>
      </c>
      <c r="AS111">
        <f>SQRT((INDEX('Station centroid'!$E$2:$E$51,MATCH(AS$1,'Station centroid'!$B$2:$B$51,0))-INDEX('Zone centroid'!$D$2:$D$169,MATCH($A111,'Zone centroid'!$C$2:$C$169,0)))^2+(INDEX('Station centroid'!$F$2:$F$51,MATCH(AS$1,'Station centroid'!$B$2:$B$51,0))-INDEX('Zone centroid'!$E$2:$E$169,MATCH($A111,'Zone centroid'!$C$2:$C$169,0)))^2)</f>
        <v>122039.38443723365</v>
      </c>
      <c r="AT111">
        <f>SQRT((INDEX('Station centroid'!$E$2:$E$51,MATCH(AT$1,'Station centroid'!$B$2:$B$51,0))-INDEX('Zone centroid'!$D$2:$D$169,MATCH($A111,'Zone centroid'!$C$2:$C$169,0)))^2+(INDEX('Station centroid'!$F$2:$F$51,MATCH(AT$1,'Station centroid'!$B$2:$B$51,0))-INDEX('Zone centroid'!$E$2:$E$169,MATCH($A111,'Zone centroid'!$C$2:$C$169,0)))^2)</f>
        <v>111880.63704279707</v>
      </c>
      <c r="AU111">
        <f>SQRT((INDEX('Station centroid'!$E$2:$E$51,MATCH(AU$1,'Station centroid'!$B$2:$B$51,0))-INDEX('Zone centroid'!$D$2:$D$169,MATCH($A111,'Zone centroid'!$C$2:$C$169,0)))^2+(INDEX('Station centroid'!$F$2:$F$51,MATCH(AU$1,'Station centroid'!$B$2:$B$51,0))-INDEX('Zone centroid'!$E$2:$E$169,MATCH($A111,'Zone centroid'!$C$2:$C$169,0)))^2)</f>
        <v>38111.282725650955</v>
      </c>
      <c r="AV111">
        <f>SQRT((INDEX('Station centroid'!$E$2:$E$51,MATCH(AV$1,'Station centroid'!$B$2:$B$51,0))-INDEX('Zone centroid'!$D$2:$D$169,MATCH($A111,'Zone centroid'!$C$2:$C$169,0)))^2+(INDEX('Station centroid'!$F$2:$F$51,MATCH(AV$1,'Station centroid'!$B$2:$B$51,0))-INDEX('Zone centroid'!$E$2:$E$169,MATCH($A111,'Zone centroid'!$C$2:$C$169,0)))^2)</f>
        <v>36070.466621794658</v>
      </c>
      <c r="AW111">
        <f>SQRT((INDEX('Station centroid'!$E$2:$E$51,MATCH(AW$1,'Station centroid'!$B$2:$B$51,0))-INDEX('Zone centroid'!$D$2:$D$169,MATCH($A111,'Zone centroid'!$C$2:$C$169,0)))^2+(INDEX('Station centroid'!$F$2:$F$51,MATCH(AW$1,'Station centroid'!$B$2:$B$51,0))-INDEX('Zone centroid'!$E$2:$E$169,MATCH($A111,'Zone centroid'!$C$2:$C$169,0)))^2)</f>
        <v>36074.174487181263</v>
      </c>
      <c r="AX111">
        <f>SQRT((INDEX('Station centroid'!$E$2:$E$51,MATCH(AX$1,'Station centroid'!$B$2:$B$51,0))-INDEX('Zone centroid'!$D$2:$D$169,MATCH($A111,'Zone centroid'!$C$2:$C$169,0)))^2+(INDEX('Station centroid'!$F$2:$F$51,MATCH(AX$1,'Station centroid'!$B$2:$B$51,0))-INDEX('Zone centroid'!$E$2:$E$169,MATCH($A111,'Zone centroid'!$C$2:$C$169,0)))^2)</f>
        <v>40291.276830168848</v>
      </c>
      <c r="AY111">
        <f>SQRT((INDEX('Station centroid'!$E$2:$E$51,MATCH(AY$1,'Station centroid'!$B$2:$B$51,0))-INDEX('Zone centroid'!$D$2:$D$169,MATCH($A111,'Zone centroid'!$C$2:$C$169,0)))^2+(INDEX('Station centroid'!$F$2:$F$51,MATCH(AY$1,'Station centroid'!$B$2:$B$51,0))-INDEX('Zone centroid'!$E$2:$E$169,MATCH($A111,'Zone centroid'!$C$2:$C$169,0)))^2)</f>
        <v>610631.02018321992</v>
      </c>
    </row>
    <row r="112" spans="1:51" x14ac:dyDescent="0.3">
      <c r="A112">
        <v>5054</v>
      </c>
      <c r="B112">
        <f>SQRT((INDEX('Station centroid'!$E$2:$E$51,MATCH(B$1,'Station centroid'!$B$2:$B$51,0))-INDEX('Zone centroid'!$D$2:$D$169,MATCH($A112,'Zone centroid'!$C$2:$C$169,0)))^2+(INDEX('Station centroid'!$F$2:$F$51,MATCH(B$1,'Station centroid'!$B$2:$B$51,0))-INDEX('Zone centroid'!$E$2:$E$169,MATCH($A112,'Zone centroid'!$C$2:$C$169,0)))^2)</f>
        <v>163883.82578824699</v>
      </c>
      <c r="C112">
        <f>SQRT((INDEX('Station centroid'!$E$2:$E$51,MATCH(C$1,'Station centroid'!$B$2:$B$51,0))-INDEX('Zone centroid'!$D$2:$D$169,MATCH($A112,'Zone centroid'!$C$2:$C$169,0)))^2+(INDEX('Station centroid'!$F$2:$F$51,MATCH(C$1,'Station centroid'!$B$2:$B$51,0))-INDEX('Zone centroid'!$E$2:$E$169,MATCH($A112,'Zone centroid'!$C$2:$C$169,0)))^2)</f>
        <v>168423.07329874727</v>
      </c>
      <c r="D112">
        <f>SQRT((INDEX('Station centroid'!$E$2:$E$51,MATCH(D$1,'Station centroid'!$B$2:$B$51,0))-INDEX('Zone centroid'!$D$2:$D$169,MATCH($A112,'Zone centroid'!$C$2:$C$169,0)))^2+(INDEX('Station centroid'!$F$2:$F$51,MATCH(D$1,'Station centroid'!$B$2:$B$51,0))-INDEX('Zone centroid'!$E$2:$E$169,MATCH($A112,'Zone centroid'!$C$2:$C$169,0)))^2)</f>
        <v>146034.53150903212</v>
      </c>
      <c r="E112">
        <f>SQRT((INDEX('Station centroid'!$E$2:$E$51,MATCH(E$1,'Station centroid'!$B$2:$B$51,0))-INDEX('Zone centroid'!$D$2:$D$169,MATCH($A112,'Zone centroid'!$C$2:$C$169,0)))^2+(INDEX('Station centroid'!$F$2:$F$51,MATCH(E$1,'Station centroid'!$B$2:$B$51,0))-INDEX('Zone centroid'!$E$2:$E$169,MATCH($A112,'Zone centroid'!$C$2:$C$169,0)))^2)</f>
        <v>172871.22117772928</v>
      </c>
      <c r="F112">
        <f>SQRT((INDEX('Station centroid'!$E$2:$E$51,MATCH(F$1,'Station centroid'!$B$2:$B$51,0))-INDEX('Zone centroid'!$D$2:$D$169,MATCH($A112,'Zone centroid'!$C$2:$C$169,0)))^2+(INDEX('Station centroid'!$F$2:$F$51,MATCH(F$1,'Station centroid'!$B$2:$B$51,0))-INDEX('Zone centroid'!$E$2:$E$169,MATCH($A112,'Zone centroid'!$C$2:$C$169,0)))^2)</f>
        <v>155325.89091070302</v>
      </c>
      <c r="G112">
        <f>SQRT((INDEX('Station centroid'!$E$2:$E$51,MATCH(G$1,'Station centroid'!$B$2:$B$51,0))-INDEX('Zone centroid'!$D$2:$D$169,MATCH($A112,'Zone centroid'!$C$2:$C$169,0)))^2+(INDEX('Station centroid'!$F$2:$F$51,MATCH(G$1,'Station centroid'!$B$2:$B$51,0))-INDEX('Zone centroid'!$E$2:$E$169,MATCH($A112,'Zone centroid'!$C$2:$C$169,0)))^2)</f>
        <v>553688.06556128699</v>
      </c>
      <c r="H112">
        <f>SQRT((INDEX('Station centroid'!$E$2:$E$51,MATCH(H$1,'Station centroid'!$B$2:$B$51,0))-INDEX('Zone centroid'!$D$2:$D$169,MATCH($A112,'Zone centroid'!$C$2:$C$169,0)))^2+(INDEX('Station centroid'!$F$2:$F$51,MATCH(H$1,'Station centroid'!$B$2:$B$51,0))-INDEX('Zone centroid'!$E$2:$E$169,MATCH($A112,'Zone centroid'!$C$2:$C$169,0)))^2)</f>
        <v>98598.609116585387</v>
      </c>
      <c r="I112">
        <f>SQRT((INDEX('Station centroid'!$E$2:$E$51,MATCH(I$1,'Station centroid'!$B$2:$B$51,0))-INDEX('Zone centroid'!$D$2:$D$169,MATCH($A112,'Zone centroid'!$C$2:$C$169,0)))^2+(INDEX('Station centroid'!$F$2:$F$51,MATCH(I$1,'Station centroid'!$B$2:$B$51,0))-INDEX('Zone centroid'!$E$2:$E$169,MATCH($A112,'Zone centroid'!$C$2:$C$169,0)))^2)</f>
        <v>129092.41368373935</v>
      </c>
      <c r="J112">
        <f>SQRT((INDEX('Station centroid'!$E$2:$E$51,MATCH(J$1,'Station centroid'!$B$2:$B$51,0))-INDEX('Zone centroid'!$D$2:$D$169,MATCH($A112,'Zone centroid'!$C$2:$C$169,0)))^2+(INDEX('Station centroid'!$F$2:$F$51,MATCH(J$1,'Station centroid'!$B$2:$B$51,0))-INDEX('Zone centroid'!$E$2:$E$169,MATCH($A112,'Zone centroid'!$C$2:$C$169,0)))^2)</f>
        <v>553688.06556128699</v>
      </c>
      <c r="K112">
        <f>SQRT((INDEX('Station centroid'!$E$2:$E$51,MATCH(K$1,'Station centroid'!$B$2:$B$51,0))-INDEX('Zone centroid'!$D$2:$D$169,MATCH($A112,'Zone centroid'!$C$2:$C$169,0)))^2+(INDEX('Station centroid'!$F$2:$F$51,MATCH(K$1,'Station centroid'!$B$2:$B$51,0))-INDEX('Zone centroid'!$E$2:$E$169,MATCH($A112,'Zone centroid'!$C$2:$C$169,0)))^2)</f>
        <v>191956.99439140971</v>
      </c>
      <c r="L112">
        <f>SQRT((INDEX('Station centroid'!$E$2:$E$51,MATCH(L$1,'Station centroid'!$B$2:$B$51,0))-INDEX('Zone centroid'!$D$2:$D$169,MATCH($A112,'Zone centroid'!$C$2:$C$169,0)))^2+(INDEX('Station centroid'!$F$2:$F$51,MATCH(L$1,'Station centroid'!$B$2:$B$51,0))-INDEX('Zone centroid'!$E$2:$E$169,MATCH($A112,'Zone centroid'!$C$2:$C$169,0)))^2)</f>
        <v>145673.93392239392</v>
      </c>
      <c r="M112">
        <f>SQRT((INDEX('Station centroid'!$E$2:$E$51,MATCH(M$1,'Station centroid'!$B$2:$B$51,0))-INDEX('Zone centroid'!$D$2:$D$169,MATCH($A112,'Zone centroid'!$C$2:$C$169,0)))^2+(INDEX('Station centroid'!$F$2:$F$51,MATCH(M$1,'Station centroid'!$B$2:$B$51,0))-INDEX('Zone centroid'!$E$2:$E$169,MATCH($A112,'Zone centroid'!$C$2:$C$169,0)))^2)</f>
        <v>151576.73713888228</v>
      </c>
      <c r="N112">
        <f>SQRT((INDEX('Station centroid'!$E$2:$E$51,MATCH(N$1,'Station centroid'!$B$2:$B$51,0))-INDEX('Zone centroid'!$D$2:$D$169,MATCH($A112,'Zone centroid'!$C$2:$C$169,0)))^2+(INDEX('Station centroid'!$F$2:$F$51,MATCH(N$1,'Station centroid'!$B$2:$B$51,0))-INDEX('Zone centroid'!$E$2:$E$169,MATCH($A112,'Zone centroid'!$C$2:$C$169,0)))^2)</f>
        <v>171442.63895481778</v>
      </c>
      <c r="O112">
        <f>SQRT((INDEX('Station centroid'!$E$2:$E$51,MATCH(O$1,'Station centroid'!$B$2:$B$51,0))-INDEX('Zone centroid'!$D$2:$D$169,MATCH($A112,'Zone centroid'!$C$2:$C$169,0)))^2+(INDEX('Station centroid'!$F$2:$F$51,MATCH(O$1,'Station centroid'!$B$2:$B$51,0))-INDEX('Zone centroid'!$E$2:$E$169,MATCH($A112,'Zone centroid'!$C$2:$C$169,0)))^2)</f>
        <v>192961.13129693503</v>
      </c>
      <c r="P112">
        <f>SQRT((INDEX('Station centroid'!$E$2:$E$51,MATCH(P$1,'Station centroid'!$B$2:$B$51,0))-INDEX('Zone centroid'!$D$2:$D$169,MATCH($A112,'Zone centroid'!$C$2:$C$169,0)))^2+(INDEX('Station centroid'!$F$2:$F$51,MATCH(P$1,'Station centroid'!$B$2:$B$51,0))-INDEX('Zone centroid'!$E$2:$E$169,MATCH($A112,'Zone centroid'!$C$2:$C$169,0)))^2)</f>
        <v>195309.43900442755</v>
      </c>
      <c r="Q112">
        <f>SQRT((INDEX('Station centroid'!$E$2:$E$51,MATCH(Q$1,'Station centroid'!$B$2:$B$51,0))-INDEX('Zone centroid'!$D$2:$D$169,MATCH($A112,'Zone centroid'!$C$2:$C$169,0)))^2+(INDEX('Station centroid'!$F$2:$F$51,MATCH(Q$1,'Station centroid'!$B$2:$B$51,0))-INDEX('Zone centroid'!$E$2:$E$169,MATCH($A112,'Zone centroid'!$C$2:$C$169,0)))^2)</f>
        <v>181404.43543547802</v>
      </c>
      <c r="R112">
        <f>SQRT((INDEX('Station centroid'!$E$2:$E$51,MATCH(R$1,'Station centroid'!$B$2:$B$51,0))-INDEX('Zone centroid'!$D$2:$D$169,MATCH($A112,'Zone centroid'!$C$2:$C$169,0)))^2+(INDEX('Station centroid'!$F$2:$F$51,MATCH(R$1,'Station centroid'!$B$2:$B$51,0))-INDEX('Zone centroid'!$E$2:$E$169,MATCH($A112,'Zone centroid'!$C$2:$C$169,0)))^2)</f>
        <v>179884.51239346896</v>
      </c>
      <c r="S112">
        <f>SQRT((INDEX('Station centroid'!$E$2:$E$51,MATCH(S$1,'Station centroid'!$B$2:$B$51,0))-INDEX('Zone centroid'!$D$2:$D$169,MATCH($A112,'Zone centroid'!$C$2:$C$169,0)))^2+(INDEX('Station centroid'!$F$2:$F$51,MATCH(S$1,'Station centroid'!$B$2:$B$51,0))-INDEX('Zone centroid'!$E$2:$E$169,MATCH($A112,'Zone centroid'!$C$2:$C$169,0)))^2)</f>
        <v>176284.79555000205</v>
      </c>
      <c r="T112">
        <f>SQRT((INDEX('Station centroid'!$E$2:$E$51,MATCH(T$1,'Station centroid'!$B$2:$B$51,0))-INDEX('Zone centroid'!$D$2:$D$169,MATCH($A112,'Zone centroid'!$C$2:$C$169,0)))^2+(INDEX('Station centroid'!$F$2:$F$51,MATCH(T$1,'Station centroid'!$B$2:$B$51,0))-INDEX('Zone centroid'!$E$2:$E$169,MATCH($A112,'Zone centroid'!$C$2:$C$169,0)))^2)</f>
        <v>170561.29645566014</v>
      </c>
      <c r="U112">
        <f>SQRT((INDEX('Station centroid'!$E$2:$E$51,MATCH(U$1,'Station centroid'!$B$2:$B$51,0))-INDEX('Zone centroid'!$D$2:$D$169,MATCH($A112,'Zone centroid'!$C$2:$C$169,0)))^2+(INDEX('Station centroid'!$F$2:$F$51,MATCH(U$1,'Station centroid'!$B$2:$B$51,0))-INDEX('Zone centroid'!$E$2:$E$169,MATCH($A112,'Zone centroid'!$C$2:$C$169,0)))^2)</f>
        <v>169520.49614464436</v>
      </c>
      <c r="V112">
        <f>SQRT((INDEX('Station centroid'!$E$2:$E$51,MATCH(V$1,'Station centroid'!$B$2:$B$51,0))-INDEX('Zone centroid'!$D$2:$D$169,MATCH($A112,'Zone centroid'!$C$2:$C$169,0)))^2+(INDEX('Station centroid'!$F$2:$F$51,MATCH(V$1,'Station centroid'!$B$2:$B$51,0))-INDEX('Zone centroid'!$E$2:$E$169,MATCH($A112,'Zone centroid'!$C$2:$C$169,0)))^2)</f>
        <v>164857.17367558295</v>
      </c>
      <c r="W112">
        <f>SQRT((INDEX('Station centroid'!$E$2:$E$51,MATCH(W$1,'Station centroid'!$B$2:$B$51,0))-INDEX('Zone centroid'!$D$2:$D$169,MATCH($A112,'Zone centroid'!$C$2:$C$169,0)))^2+(INDEX('Station centroid'!$F$2:$F$51,MATCH(W$1,'Station centroid'!$B$2:$B$51,0))-INDEX('Zone centroid'!$E$2:$E$169,MATCH($A112,'Zone centroid'!$C$2:$C$169,0)))^2)</f>
        <v>178167.16446775489</v>
      </c>
      <c r="X112">
        <f>SQRT((INDEX('Station centroid'!$E$2:$E$51,MATCH(X$1,'Station centroid'!$B$2:$B$51,0))-INDEX('Zone centroid'!$D$2:$D$169,MATCH($A112,'Zone centroid'!$C$2:$C$169,0)))^2+(INDEX('Station centroid'!$F$2:$F$51,MATCH(X$1,'Station centroid'!$B$2:$B$51,0))-INDEX('Zone centroid'!$E$2:$E$169,MATCH($A112,'Zone centroid'!$C$2:$C$169,0)))^2)</f>
        <v>161882.83006107376</v>
      </c>
      <c r="Y112">
        <f>SQRT((INDEX('Station centroid'!$E$2:$E$51,MATCH(Y$1,'Station centroid'!$B$2:$B$51,0))-INDEX('Zone centroid'!$D$2:$D$169,MATCH($A112,'Zone centroid'!$C$2:$C$169,0)))^2+(INDEX('Station centroid'!$F$2:$F$51,MATCH(Y$1,'Station centroid'!$B$2:$B$51,0))-INDEX('Zone centroid'!$E$2:$E$169,MATCH($A112,'Zone centroid'!$C$2:$C$169,0)))^2)</f>
        <v>159677.40799377355</v>
      </c>
      <c r="Z112">
        <f>SQRT((INDEX('Station centroid'!$E$2:$E$51,MATCH(Z$1,'Station centroid'!$B$2:$B$51,0))-INDEX('Zone centroid'!$D$2:$D$169,MATCH($A112,'Zone centroid'!$C$2:$C$169,0)))^2+(INDEX('Station centroid'!$F$2:$F$51,MATCH(Z$1,'Station centroid'!$B$2:$B$51,0))-INDEX('Zone centroid'!$E$2:$E$169,MATCH($A112,'Zone centroid'!$C$2:$C$169,0)))^2)</f>
        <v>120236.37426656751</v>
      </c>
      <c r="AA112">
        <f>SQRT((INDEX('Station centroid'!$E$2:$E$51,MATCH(AA$1,'Station centroid'!$B$2:$B$51,0))-INDEX('Zone centroid'!$D$2:$D$169,MATCH($A112,'Zone centroid'!$C$2:$C$169,0)))^2+(INDEX('Station centroid'!$F$2:$F$51,MATCH(AA$1,'Station centroid'!$B$2:$B$51,0))-INDEX('Zone centroid'!$E$2:$E$169,MATCH($A112,'Zone centroid'!$C$2:$C$169,0)))^2)</f>
        <v>100079.01433395117</v>
      </c>
      <c r="AB112">
        <f>SQRT((INDEX('Station centroid'!$E$2:$E$51,MATCH(AB$1,'Station centroid'!$B$2:$B$51,0))-INDEX('Zone centroid'!$D$2:$D$169,MATCH($A112,'Zone centroid'!$C$2:$C$169,0)))^2+(INDEX('Station centroid'!$F$2:$F$51,MATCH(AB$1,'Station centroid'!$B$2:$B$51,0))-INDEX('Zone centroid'!$E$2:$E$169,MATCH($A112,'Zone centroid'!$C$2:$C$169,0)))^2)</f>
        <v>553688.06556128699</v>
      </c>
      <c r="AC112">
        <f>SQRT((INDEX('Station centroid'!$E$2:$E$51,MATCH(AC$1,'Station centroid'!$B$2:$B$51,0))-INDEX('Zone centroid'!$D$2:$D$169,MATCH($A112,'Zone centroid'!$C$2:$C$169,0)))^2+(INDEX('Station centroid'!$F$2:$F$51,MATCH(AC$1,'Station centroid'!$B$2:$B$51,0))-INDEX('Zone centroid'!$E$2:$E$169,MATCH($A112,'Zone centroid'!$C$2:$C$169,0)))^2)</f>
        <v>59387.857791174793</v>
      </c>
      <c r="AD112">
        <f>SQRT((INDEX('Station centroid'!$E$2:$E$51,MATCH(AD$1,'Station centroid'!$B$2:$B$51,0))-INDEX('Zone centroid'!$D$2:$D$169,MATCH($A112,'Zone centroid'!$C$2:$C$169,0)))^2+(INDEX('Station centroid'!$F$2:$F$51,MATCH(AD$1,'Station centroid'!$B$2:$B$51,0))-INDEX('Zone centroid'!$E$2:$E$169,MATCH($A112,'Zone centroid'!$C$2:$C$169,0)))^2)</f>
        <v>146594.62048698275</v>
      </c>
      <c r="AE112">
        <f>SQRT((INDEX('Station centroid'!$E$2:$E$51,MATCH(AE$1,'Station centroid'!$B$2:$B$51,0))-INDEX('Zone centroid'!$D$2:$D$169,MATCH($A112,'Zone centroid'!$C$2:$C$169,0)))^2+(INDEX('Station centroid'!$F$2:$F$51,MATCH(AE$1,'Station centroid'!$B$2:$B$51,0))-INDEX('Zone centroid'!$E$2:$E$169,MATCH($A112,'Zone centroid'!$C$2:$C$169,0)))^2)</f>
        <v>188251.24093672106</v>
      </c>
      <c r="AF112">
        <f>SQRT((INDEX('Station centroid'!$E$2:$E$51,MATCH(AF$1,'Station centroid'!$B$2:$B$51,0))-INDEX('Zone centroid'!$D$2:$D$169,MATCH($A112,'Zone centroid'!$C$2:$C$169,0)))^2+(INDEX('Station centroid'!$F$2:$F$51,MATCH(AF$1,'Station centroid'!$B$2:$B$51,0))-INDEX('Zone centroid'!$E$2:$E$169,MATCH($A112,'Zone centroid'!$C$2:$C$169,0)))^2)</f>
        <v>186047.68679215256</v>
      </c>
      <c r="AG112">
        <f>SQRT((INDEX('Station centroid'!$E$2:$E$51,MATCH(AG$1,'Station centroid'!$B$2:$B$51,0))-INDEX('Zone centroid'!$D$2:$D$169,MATCH($A112,'Zone centroid'!$C$2:$C$169,0)))^2+(INDEX('Station centroid'!$F$2:$F$51,MATCH(AG$1,'Station centroid'!$B$2:$B$51,0))-INDEX('Zone centroid'!$E$2:$E$169,MATCH($A112,'Zone centroid'!$C$2:$C$169,0)))^2)</f>
        <v>165158.30278343169</v>
      </c>
      <c r="AH112">
        <f>SQRT((INDEX('Station centroid'!$E$2:$E$51,MATCH(AH$1,'Station centroid'!$B$2:$B$51,0))-INDEX('Zone centroid'!$D$2:$D$169,MATCH($A112,'Zone centroid'!$C$2:$C$169,0)))^2+(INDEX('Station centroid'!$F$2:$F$51,MATCH(AH$1,'Station centroid'!$B$2:$B$51,0))-INDEX('Zone centroid'!$E$2:$E$169,MATCH($A112,'Zone centroid'!$C$2:$C$169,0)))^2)</f>
        <v>149756.86176802721</v>
      </c>
      <c r="AI112">
        <f>SQRT((INDEX('Station centroid'!$E$2:$E$51,MATCH(AI$1,'Station centroid'!$B$2:$B$51,0))-INDEX('Zone centroid'!$D$2:$D$169,MATCH($A112,'Zone centroid'!$C$2:$C$169,0)))^2+(INDEX('Station centroid'!$F$2:$F$51,MATCH(AI$1,'Station centroid'!$B$2:$B$51,0))-INDEX('Zone centroid'!$E$2:$E$169,MATCH($A112,'Zone centroid'!$C$2:$C$169,0)))^2)</f>
        <v>170534.28934481912</v>
      </c>
      <c r="AJ112">
        <f>SQRT((INDEX('Station centroid'!$E$2:$E$51,MATCH(AJ$1,'Station centroid'!$B$2:$B$51,0))-INDEX('Zone centroid'!$D$2:$D$169,MATCH($A112,'Zone centroid'!$C$2:$C$169,0)))^2+(INDEX('Station centroid'!$F$2:$F$51,MATCH(AJ$1,'Station centroid'!$B$2:$B$51,0))-INDEX('Zone centroid'!$E$2:$E$169,MATCH($A112,'Zone centroid'!$C$2:$C$169,0)))^2)</f>
        <v>167696.05908597878</v>
      </c>
      <c r="AK112">
        <f>SQRT((INDEX('Station centroid'!$E$2:$E$51,MATCH(AK$1,'Station centroid'!$B$2:$B$51,0))-INDEX('Zone centroid'!$D$2:$D$169,MATCH($A112,'Zone centroid'!$C$2:$C$169,0)))^2+(INDEX('Station centroid'!$F$2:$F$51,MATCH(AK$1,'Station centroid'!$B$2:$B$51,0))-INDEX('Zone centroid'!$E$2:$E$169,MATCH($A112,'Zone centroid'!$C$2:$C$169,0)))^2)</f>
        <v>169446.09838897144</v>
      </c>
      <c r="AL112">
        <f>SQRT((INDEX('Station centroid'!$E$2:$E$51,MATCH(AL$1,'Station centroid'!$B$2:$B$51,0))-INDEX('Zone centroid'!$D$2:$D$169,MATCH($A112,'Zone centroid'!$C$2:$C$169,0)))^2+(INDEX('Station centroid'!$F$2:$F$51,MATCH(AL$1,'Station centroid'!$B$2:$B$51,0))-INDEX('Zone centroid'!$E$2:$E$169,MATCH($A112,'Zone centroid'!$C$2:$C$169,0)))^2)</f>
        <v>82477.650136909258</v>
      </c>
      <c r="AM112">
        <f>SQRT((INDEX('Station centroid'!$E$2:$E$51,MATCH(AM$1,'Station centroid'!$B$2:$B$51,0))-INDEX('Zone centroid'!$D$2:$D$169,MATCH($A112,'Zone centroid'!$C$2:$C$169,0)))^2+(INDEX('Station centroid'!$F$2:$F$51,MATCH(AM$1,'Station centroid'!$B$2:$B$51,0))-INDEX('Zone centroid'!$E$2:$E$169,MATCH($A112,'Zone centroid'!$C$2:$C$169,0)))^2)</f>
        <v>186049.39956113839</v>
      </c>
      <c r="AN112">
        <f>SQRT((INDEX('Station centroid'!$E$2:$E$51,MATCH(AN$1,'Station centroid'!$B$2:$B$51,0))-INDEX('Zone centroid'!$D$2:$D$169,MATCH($A112,'Zone centroid'!$C$2:$C$169,0)))^2+(INDEX('Station centroid'!$F$2:$F$51,MATCH(AN$1,'Station centroid'!$B$2:$B$51,0))-INDEX('Zone centroid'!$E$2:$E$169,MATCH($A112,'Zone centroid'!$C$2:$C$169,0)))^2)</f>
        <v>142928.67755002418</v>
      </c>
      <c r="AO112">
        <f>SQRT((INDEX('Station centroid'!$E$2:$E$51,MATCH(AO$1,'Station centroid'!$B$2:$B$51,0))-INDEX('Zone centroid'!$D$2:$D$169,MATCH($A112,'Zone centroid'!$C$2:$C$169,0)))^2+(INDEX('Station centroid'!$F$2:$F$51,MATCH(AO$1,'Station centroid'!$B$2:$B$51,0))-INDEX('Zone centroid'!$E$2:$E$169,MATCH($A112,'Zone centroid'!$C$2:$C$169,0)))^2)</f>
        <v>139261.45129667799</v>
      </c>
      <c r="AP112">
        <f>SQRT((INDEX('Station centroid'!$E$2:$E$51,MATCH(AP$1,'Station centroid'!$B$2:$B$51,0))-INDEX('Zone centroid'!$D$2:$D$169,MATCH($A112,'Zone centroid'!$C$2:$C$169,0)))^2+(INDEX('Station centroid'!$F$2:$F$51,MATCH(AP$1,'Station centroid'!$B$2:$B$51,0))-INDEX('Zone centroid'!$E$2:$E$169,MATCH($A112,'Zone centroid'!$C$2:$C$169,0)))^2)</f>
        <v>149805.07554072558</v>
      </c>
      <c r="AQ112">
        <f>SQRT((INDEX('Station centroid'!$E$2:$E$51,MATCH(AQ$1,'Station centroid'!$B$2:$B$51,0))-INDEX('Zone centroid'!$D$2:$D$169,MATCH($A112,'Zone centroid'!$C$2:$C$169,0)))^2+(INDEX('Station centroid'!$F$2:$F$51,MATCH(AQ$1,'Station centroid'!$B$2:$B$51,0))-INDEX('Zone centroid'!$E$2:$E$169,MATCH($A112,'Zone centroid'!$C$2:$C$169,0)))^2)</f>
        <v>99815.12653452986</v>
      </c>
      <c r="AR112">
        <f>SQRT((INDEX('Station centroid'!$E$2:$E$51,MATCH(AR$1,'Station centroid'!$B$2:$B$51,0))-INDEX('Zone centroid'!$D$2:$D$169,MATCH($A112,'Zone centroid'!$C$2:$C$169,0)))^2+(INDEX('Station centroid'!$F$2:$F$51,MATCH(AR$1,'Station centroid'!$B$2:$B$51,0))-INDEX('Zone centroid'!$E$2:$E$169,MATCH($A112,'Zone centroid'!$C$2:$C$169,0)))^2)</f>
        <v>106853.66183206826</v>
      </c>
      <c r="AS112">
        <f>SQRT((INDEX('Station centroid'!$E$2:$E$51,MATCH(AS$1,'Station centroid'!$B$2:$B$51,0))-INDEX('Zone centroid'!$D$2:$D$169,MATCH($A112,'Zone centroid'!$C$2:$C$169,0)))^2+(INDEX('Station centroid'!$F$2:$F$51,MATCH(AS$1,'Station centroid'!$B$2:$B$51,0))-INDEX('Zone centroid'!$E$2:$E$169,MATCH($A112,'Zone centroid'!$C$2:$C$169,0)))^2)</f>
        <v>151867.87659863726</v>
      </c>
      <c r="AT112">
        <f>SQRT((INDEX('Station centroid'!$E$2:$E$51,MATCH(AT$1,'Station centroid'!$B$2:$B$51,0))-INDEX('Zone centroid'!$D$2:$D$169,MATCH($A112,'Zone centroid'!$C$2:$C$169,0)))^2+(INDEX('Station centroid'!$F$2:$F$51,MATCH(AT$1,'Station centroid'!$B$2:$B$51,0))-INDEX('Zone centroid'!$E$2:$E$169,MATCH($A112,'Zone centroid'!$C$2:$C$169,0)))^2)</f>
        <v>153372.25143037477</v>
      </c>
      <c r="AU112">
        <f>SQRT((INDEX('Station centroid'!$E$2:$E$51,MATCH(AU$1,'Station centroid'!$B$2:$B$51,0))-INDEX('Zone centroid'!$D$2:$D$169,MATCH($A112,'Zone centroid'!$C$2:$C$169,0)))^2+(INDEX('Station centroid'!$F$2:$F$51,MATCH(AU$1,'Station centroid'!$B$2:$B$51,0))-INDEX('Zone centroid'!$E$2:$E$169,MATCH($A112,'Zone centroid'!$C$2:$C$169,0)))^2)</f>
        <v>102984.84832651113</v>
      </c>
      <c r="AV112">
        <f>SQRT((INDEX('Station centroid'!$E$2:$E$51,MATCH(AV$1,'Station centroid'!$B$2:$B$51,0))-INDEX('Zone centroid'!$D$2:$D$169,MATCH($A112,'Zone centroid'!$C$2:$C$169,0)))^2+(INDEX('Station centroid'!$F$2:$F$51,MATCH(AV$1,'Station centroid'!$B$2:$B$51,0))-INDEX('Zone centroid'!$E$2:$E$169,MATCH($A112,'Zone centroid'!$C$2:$C$169,0)))^2)</f>
        <v>101250.40912131667</v>
      </c>
      <c r="AW112">
        <f>SQRT((INDEX('Station centroid'!$E$2:$E$51,MATCH(AW$1,'Station centroid'!$B$2:$B$51,0))-INDEX('Zone centroid'!$D$2:$D$169,MATCH($A112,'Zone centroid'!$C$2:$C$169,0)))^2+(INDEX('Station centroid'!$F$2:$F$51,MATCH(AW$1,'Station centroid'!$B$2:$B$51,0))-INDEX('Zone centroid'!$E$2:$E$169,MATCH($A112,'Zone centroid'!$C$2:$C$169,0)))^2)</f>
        <v>100378.1928999103</v>
      </c>
      <c r="AX112">
        <f>SQRT((INDEX('Station centroid'!$E$2:$E$51,MATCH(AX$1,'Station centroid'!$B$2:$B$51,0))-INDEX('Zone centroid'!$D$2:$D$169,MATCH($A112,'Zone centroid'!$C$2:$C$169,0)))^2+(INDEX('Station centroid'!$F$2:$F$51,MATCH(AX$1,'Station centroid'!$B$2:$B$51,0))-INDEX('Zone centroid'!$E$2:$E$169,MATCH($A112,'Zone centroid'!$C$2:$C$169,0)))^2)</f>
        <v>99608.117545134344</v>
      </c>
      <c r="AY112">
        <f>SQRT((INDEX('Station centroid'!$E$2:$E$51,MATCH(AY$1,'Station centroid'!$B$2:$B$51,0))-INDEX('Zone centroid'!$D$2:$D$169,MATCH($A112,'Zone centroid'!$C$2:$C$169,0)))^2+(INDEX('Station centroid'!$F$2:$F$51,MATCH(AY$1,'Station centroid'!$B$2:$B$51,0))-INDEX('Zone centroid'!$E$2:$E$169,MATCH($A112,'Zone centroid'!$C$2:$C$169,0)))^2)</f>
        <v>553688.06556128699</v>
      </c>
    </row>
    <row r="113" spans="1:51" x14ac:dyDescent="0.3">
      <c r="A113">
        <v>5055</v>
      </c>
      <c r="B113">
        <f>SQRT((INDEX('Station centroid'!$E$2:$E$51,MATCH(B$1,'Station centroid'!$B$2:$B$51,0))-INDEX('Zone centroid'!$D$2:$D$169,MATCH($A113,'Zone centroid'!$C$2:$C$169,0)))^2+(INDEX('Station centroid'!$F$2:$F$51,MATCH(B$1,'Station centroid'!$B$2:$B$51,0))-INDEX('Zone centroid'!$E$2:$E$169,MATCH($A113,'Zone centroid'!$C$2:$C$169,0)))^2)</f>
        <v>138062.9134709698</v>
      </c>
      <c r="C113">
        <f>SQRT((INDEX('Station centroid'!$E$2:$E$51,MATCH(C$1,'Station centroid'!$B$2:$B$51,0))-INDEX('Zone centroid'!$D$2:$D$169,MATCH($A113,'Zone centroid'!$C$2:$C$169,0)))^2+(INDEX('Station centroid'!$F$2:$F$51,MATCH(C$1,'Station centroid'!$B$2:$B$51,0))-INDEX('Zone centroid'!$E$2:$E$169,MATCH($A113,'Zone centroid'!$C$2:$C$169,0)))^2)</f>
        <v>172582.53034509372</v>
      </c>
      <c r="D113">
        <f>SQRT((INDEX('Station centroid'!$E$2:$E$51,MATCH(D$1,'Station centroid'!$B$2:$B$51,0))-INDEX('Zone centroid'!$D$2:$D$169,MATCH($A113,'Zone centroid'!$C$2:$C$169,0)))^2+(INDEX('Station centroid'!$F$2:$F$51,MATCH(D$1,'Station centroid'!$B$2:$B$51,0))-INDEX('Zone centroid'!$E$2:$E$169,MATCH($A113,'Zone centroid'!$C$2:$C$169,0)))^2)</f>
        <v>194775.82409545212</v>
      </c>
      <c r="E113">
        <f>SQRT((INDEX('Station centroid'!$E$2:$E$51,MATCH(E$1,'Station centroid'!$B$2:$B$51,0))-INDEX('Zone centroid'!$D$2:$D$169,MATCH($A113,'Zone centroid'!$C$2:$C$169,0)))^2+(INDEX('Station centroid'!$F$2:$F$51,MATCH(E$1,'Station centroid'!$B$2:$B$51,0))-INDEX('Zone centroid'!$E$2:$E$169,MATCH($A113,'Zone centroid'!$C$2:$C$169,0)))^2)</f>
        <v>146199.68606894955</v>
      </c>
      <c r="F113">
        <f>SQRT((INDEX('Station centroid'!$E$2:$E$51,MATCH(F$1,'Station centroid'!$B$2:$B$51,0))-INDEX('Zone centroid'!$D$2:$D$169,MATCH($A113,'Zone centroid'!$C$2:$C$169,0)))^2+(INDEX('Station centroid'!$F$2:$F$51,MATCH(F$1,'Station centroid'!$B$2:$B$51,0))-INDEX('Zone centroid'!$E$2:$E$169,MATCH($A113,'Zone centroid'!$C$2:$C$169,0)))^2)</f>
        <v>145132.32989766137</v>
      </c>
      <c r="G113">
        <f>SQRT((INDEX('Station centroid'!$E$2:$E$51,MATCH(G$1,'Station centroid'!$B$2:$B$51,0))-INDEX('Zone centroid'!$D$2:$D$169,MATCH($A113,'Zone centroid'!$C$2:$C$169,0)))^2+(INDEX('Station centroid'!$F$2:$F$51,MATCH(G$1,'Station centroid'!$B$2:$B$51,0))-INDEX('Zone centroid'!$E$2:$E$169,MATCH($A113,'Zone centroid'!$C$2:$C$169,0)))^2)</f>
        <v>626481.17035071377</v>
      </c>
      <c r="H113">
        <f>SQRT((INDEX('Station centroid'!$E$2:$E$51,MATCH(H$1,'Station centroid'!$B$2:$B$51,0))-INDEX('Zone centroid'!$D$2:$D$169,MATCH($A113,'Zone centroid'!$C$2:$C$169,0)))^2+(INDEX('Station centroid'!$F$2:$F$51,MATCH(H$1,'Station centroid'!$B$2:$B$51,0))-INDEX('Zone centroid'!$E$2:$E$169,MATCH($A113,'Zone centroid'!$C$2:$C$169,0)))^2)</f>
        <v>107951.38653136975</v>
      </c>
      <c r="I113">
        <f>SQRT((INDEX('Station centroid'!$E$2:$E$51,MATCH(I$1,'Station centroid'!$B$2:$B$51,0))-INDEX('Zone centroid'!$D$2:$D$169,MATCH($A113,'Zone centroid'!$C$2:$C$169,0)))^2+(INDEX('Station centroid'!$F$2:$F$51,MATCH(I$1,'Station centroid'!$B$2:$B$51,0))-INDEX('Zone centroid'!$E$2:$E$169,MATCH($A113,'Zone centroid'!$C$2:$C$169,0)))^2)</f>
        <v>123602.23045573932</v>
      </c>
      <c r="J113">
        <f>SQRT((INDEX('Station centroid'!$E$2:$E$51,MATCH(J$1,'Station centroid'!$B$2:$B$51,0))-INDEX('Zone centroid'!$D$2:$D$169,MATCH($A113,'Zone centroid'!$C$2:$C$169,0)))^2+(INDEX('Station centroid'!$F$2:$F$51,MATCH(J$1,'Station centroid'!$B$2:$B$51,0))-INDEX('Zone centroid'!$E$2:$E$169,MATCH($A113,'Zone centroid'!$C$2:$C$169,0)))^2)</f>
        <v>626481.17035071377</v>
      </c>
      <c r="K113">
        <f>SQRT((INDEX('Station centroid'!$E$2:$E$51,MATCH(K$1,'Station centroid'!$B$2:$B$51,0))-INDEX('Zone centroid'!$D$2:$D$169,MATCH($A113,'Zone centroid'!$C$2:$C$169,0)))^2+(INDEX('Station centroid'!$F$2:$F$51,MATCH(K$1,'Station centroid'!$B$2:$B$51,0))-INDEX('Zone centroid'!$E$2:$E$169,MATCH($A113,'Zone centroid'!$C$2:$C$169,0)))^2)</f>
        <v>163393.31473822208</v>
      </c>
      <c r="L113">
        <f>SQRT((INDEX('Station centroid'!$E$2:$E$51,MATCH(L$1,'Station centroid'!$B$2:$B$51,0))-INDEX('Zone centroid'!$D$2:$D$169,MATCH($A113,'Zone centroid'!$C$2:$C$169,0)))^2+(INDEX('Station centroid'!$F$2:$F$51,MATCH(L$1,'Station centroid'!$B$2:$B$51,0))-INDEX('Zone centroid'!$E$2:$E$169,MATCH($A113,'Zone centroid'!$C$2:$C$169,0)))^2)</f>
        <v>129565.82814487004</v>
      </c>
      <c r="M113">
        <f>SQRT((INDEX('Station centroid'!$E$2:$E$51,MATCH(M$1,'Station centroid'!$B$2:$B$51,0))-INDEX('Zone centroid'!$D$2:$D$169,MATCH($A113,'Zone centroid'!$C$2:$C$169,0)))^2+(INDEX('Station centroid'!$F$2:$F$51,MATCH(M$1,'Station centroid'!$B$2:$B$51,0))-INDEX('Zone centroid'!$E$2:$E$169,MATCH($A113,'Zone centroid'!$C$2:$C$169,0)))^2)</f>
        <v>131195.22723898839</v>
      </c>
      <c r="N113">
        <f>SQRT((INDEX('Station centroid'!$E$2:$E$51,MATCH(N$1,'Station centroid'!$B$2:$B$51,0))-INDEX('Zone centroid'!$D$2:$D$169,MATCH($A113,'Zone centroid'!$C$2:$C$169,0)))^2+(INDEX('Station centroid'!$F$2:$F$51,MATCH(N$1,'Station centroid'!$B$2:$B$51,0))-INDEX('Zone centroid'!$E$2:$E$169,MATCH($A113,'Zone centroid'!$C$2:$C$169,0)))^2)</f>
        <v>144754.28570785737</v>
      </c>
      <c r="O113">
        <f>SQRT((INDEX('Station centroid'!$E$2:$E$51,MATCH(O$1,'Station centroid'!$B$2:$B$51,0))-INDEX('Zone centroid'!$D$2:$D$169,MATCH($A113,'Zone centroid'!$C$2:$C$169,0)))^2+(INDEX('Station centroid'!$F$2:$F$51,MATCH(O$1,'Station centroid'!$B$2:$B$51,0))-INDEX('Zone centroid'!$E$2:$E$169,MATCH($A113,'Zone centroid'!$C$2:$C$169,0)))^2)</f>
        <v>170357.37104479218</v>
      </c>
      <c r="P113">
        <f>SQRT((INDEX('Station centroid'!$E$2:$E$51,MATCH(P$1,'Station centroid'!$B$2:$B$51,0))-INDEX('Zone centroid'!$D$2:$D$169,MATCH($A113,'Zone centroid'!$C$2:$C$169,0)))^2+(INDEX('Station centroid'!$F$2:$F$51,MATCH(P$1,'Station centroid'!$B$2:$B$51,0))-INDEX('Zone centroid'!$E$2:$E$169,MATCH($A113,'Zone centroid'!$C$2:$C$169,0)))^2)</f>
        <v>172537.76751356266</v>
      </c>
      <c r="Q113">
        <f>SQRT((INDEX('Station centroid'!$E$2:$E$51,MATCH(Q$1,'Station centroid'!$B$2:$B$51,0))-INDEX('Zone centroid'!$D$2:$D$169,MATCH($A113,'Zone centroid'!$C$2:$C$169,0)))^2+(INDEX('Station centroid'!$F$2:$F$51,MATCH(Q$1,'Station centroid'!$B$2:$B$51,0))-INDEX('Zone centroid'!$E$2:$E$169,MATCH($A113,'Zone centroid'!$C$2:$C$169,0)))^2)</f>
        <v>156314.11207074206</v>
      </c>
      <c r="R113">
        <f>SQRT((INDEX('Station centroid'!$E$2:$E$51,MATCH(R$1,'Station centroid'!$B$2:$B$51,0))-INDEX('Zone centroid'!$D$2:$D$169,MATCH($A113,'Zone centroid'!$C$2:$C$169,0)))^2+(INDEX('Station centroid'!$F$2:$F$51,MATCH(R$1,'Station centroid'!$B$2:$B$51,0))-INDEX('Zone centroid'!$E$2:$E$169,MATCH($A113,'Zone centroid'!$C$2:$C$169,0)))^2)</f>
        <v>151603.75493092541</v>
      </c>
      <c r="S113">
        <f>SQRT((INDEX('Station centroid'!$E$2:$E$51,MATCH(S$1,'Station centroid'!$B$2:$B$51,0))-INDEX('Zone centroid'!$D$2:$D$169,MATCH($A113,'Zone centroid'!$C$2:$C$169,0)))^2+(INDEX('Station centroid'!$F$2:$F$51,MATCH(S$1,'Station centroid'!$B$2:$B$51,0))-INDEX('Zone centroid'!$E$2:$E$169,MATCH($A113,'Zone centroid'!$C$2:$C$169,0)))^2)</f>
        <v>149045.9055274784</v>
      </c>
      <c r="T113">
        <f>SQRT((INDEX('Station centroid'!$E$2:$E$51,MATCH(T$1,'Station centroid'!$B$2:$B$51,0))-INDEX('Zone centroid'!$D$2:$D$169,MATCH($A113,'Zone centroid'!$C$2:$C$169,0)))^2+(INDEX('Station centroid'!$F$2:$F$51,MATCH(T$1,'Station centroid'!$B$2:$B$51,0))-INDEX('Zone centroid'!$E$2:$E$169,MATCH($A113,'Zone centroid'!$C$2:$C$169,0)))^2)</f>
        <v>139321.85904184452</v>
      </c>
      <c r="U113">
        <f>SQRT((INDEX('Station centroid'!$E$2:$E$51,MATCH(U$1,'Station centroid'!$B$2:$B$51,0))-INDEX('Zone centroid'!$D$2:$D$169,MATCH($A113,'Zone centroid'!$C$2:$C$169,0)))^2+(INDEX('Station centroid'!$F$2:$F$51,MATCH(U$1,'Station centroid'!$B$2:$B$51,0))-INDEX('Zone centroid'!$E$2:$E$169,MATCH($A113,'Zone centroid'!$C$2:$C$169,0)))^2)</f>
        <v>133248.87102338386</v>
      </c>
      <c r="V113">
        <f>SQRT((INDEX('Station centroid'!$E$2:$E$51,MATCH(V$1,'Station centroid'!$B$2:$B$51,0))-INDEX('Zone centroid'!$D$2:$D$169,MATCH($A113,'Zone centroid'!$C$2:$C$169,0)))^2+(INDEX('Station centroid'!$F$2:$F$51,MATCH(V$1,'Station centroid'!$B$2:$B$51,0))-INDEX('Zone centroid'!$E$2:$E$169,MATCH($A113,'Zone centroid'!$C$2:$C$169,0)))^2)</f>
        <v>123091.46050819819</v>
      </c>
      <c r="W113">
        <f>SQRT((INDEX('Station centroid'!$E$2:$E$51,MATCH(W$1,'Station centroid'!$B$2:$B$51,0))-INDEX('Zone centroid'!$D$2:$D$169,MATCH($A113,'Zone centroid'!$C$2:$C$169,0)))^2+(INDEX('Station centroid'!$F$2:$F$51,MATCH(W$1,'Station centroid'!$B$2:$B$51,0))-INDEX('Zone centroid'!$E$2:$E$169,MATCH($A113,'Zone centroid'!$C$2:$C$169,0)))^2)</f>
        <v>152813.3236045863</v>
      </c>
      <c r="X113">
        <f>SQRT((INDEX('Station centroid'!$E$2:$E$51,MATCH(X$1,'Station centroid'!$B$2:$B$51,0))-INDEX('Zone centroid'!$D$2:$D$169,MATCH($A113,'Zone centroid'!$C$2:$C$169,0)))^2+(INDEX('Station centroid'!$F$2:$F$51,MATCH(X$1,'Station centroid'!$B$2:$B$51,0))-INDEX('Zone centroid'!$E$2:$E$169,MATCH($A113,'Zone centroid'!$C$2:$C$169,0)))^2)</f>
        <v>119937.10856637526</v>
      </c>
      <c r="Y113">
        <f>SQRT((INDEX('Station centroid'!$E$2:$E$51,MATCH(Y$1,'Station centroid'!$B$2:$B$51,0))-INDEX('Zone centroid'!$D$2:$D$169,MATCH($A113,'Zone centroid'!$C$2:$C$169,0)))^2+(INDEX('Station centroid'!$F$2:$F$51,MATCH(Y$1,'Station centroid'!$B$2:$B$51,0))-INDEX('Zone centroid'!$E$2:$E$169,MATCH($A113,'Zone centroid'!$C$2:$C$169,0)))^2)</f>
        <v>117501.25869202428</v>
      </c>
      <c r="Z113">
        <f>SQRT((INDEX('Station centroid'!$E$2:$E$51,MATCH(Z$1,'Station centroid'!$B$2:$B$51,0))-INDEX('Zone centroid'!$D$2:$D$169,MATCH($A113,'Zone centroid'!$C$2:$C$169,0)))^2+(INDEX('Station centroid'!$F$2:$F$51,MATCH(Z$1,'Station centroid'!$B$2:$B$51,0))-INDEX('Zone centroid'!$E$2:$E$169,MATCH($A113,'Zone centroid'!$C$2:$C$169,0)))^2)</f>
        <v>115367.67794885227</v>
      </c>
      <c r="AA113">
        <f>SQRT((INDEX('Station centroid'!$E$2:$E$51,MATCH(AA$1,'Station centroid'!$B$2:$B$51,0))-INDEX('Zone centroid'!$D$2:$D$169,MATCH($A113,'Zone centroid'!$C$2:$C$169,0)))^2+(INDEX('Station centroid'!$F$2:$F$51,MATCH(AA$1,'Station centroid'!$B$2:$B$51,0))-INDEX('Zone centroid'!$E$2:$E$169,MATCH($A113,'Zone centroid'!$C$2:$C$169,0)))^2)</f>
        <v>124758.57542299527</v>
      </c>
      <c r="AB113">
        <f>SQRT((INDEX('Station centroid'!$E$2:$E$51,MATCH(AB$1,'Station centroid'!$B$2:$B$51,0))-INDEX('Zone centroid'!$D$2:$D$169,MATCH($A113,'Zone centroid'!$C$2:$C$169,0)))^2+(INDEX('Station centroid'!$F$2:$F$51,MATCH(AB$1,'Station centroid'!$B$2:$B$51,0))-INDEX('Zone centroid'!$E$2:$E$169,MATCH($A113,'Zone centroid'!$C$2:$C$169,0)))^2)</f>
        <v>626481.17035071377</v>
      </c>
      <c r="AC113">
        <f>SQRT((INDEX('Station centroid'!$E$2:$E$51,MATCH(AC$1,'Station centroid'!$B$2:$B$51,0))-INDEX('Zone centroid'!$D$2:$D$169,MATCH($A113,'Zone centroid'!$C$2:$C$169,0)))^2+(INDEX('Station centroid'!$F$2:$F$51,MATCH(AC$1,'Station centroid'!$B$2:$B$51,0))-INDEX('Zone centroid'!$E$2:$E$169,MATCH($A113,'Zone centroid'!$C$2:$C$169,0)))^2)</f>
        <v>76973.583450848877</v>
      </c>
      <c r="AD113">
        <f>SQRT((INDEX('Station centroid'!$E$2:$E$51,MATCH(AD$1,'Station centroid'!$B$2:$B$51,0))-INDEX('Zone centroid'!$D$2:$D$169,MATCH($A113,'Zone centroid'!$C$2:$C$169,0)))^2+(INDEX('Station centroid'!$F$2:$F$51,MATCH(AD$1,'Station centroid'!$B$2:$B$51,0))-INDEX('Zone centroid'!$E$2:$E$169,MATCH($A113,'Zone centroid'!$C$2:$C$169,0)))^2)</f>
        <v>193140.07512327033</v>
      </c>
      <c r="AE113">
        <f>SQRT((INDEX('Station centroid'!$E$2:$E$51,MATCH(AE$1,'Station centroid'!$B$2:$B$51,0))-INDEX('Zone centroid'!$D$2:$D$169,MATCH($A113,'Zone centroid'!$C$2:$C$169,0)))^2+(INDEX('Station centroid'!$F$2:$F$51,MATCH(AE$1,'Station centroid'!$B$2:$B$51,0))-INDEX('Zone centroid'!$E$2:$E$169,MATCH($A113,'Zone centroid'!$C$2:$C$169,0)))^2)</f>
        <v>164801.84970125611</v>
      </c>
      <c r="AF113">
        <f>SQRT((INDEX('Station centroid'!$E$2:$E$51,MATCH(AF$1,'Station centroid'!$B$2:$B$51,0))-INDEX('Zone centroid'!$D$2:$D$169,MATCH($A113,'Zone centroid'!$C$2:$C$169,0)))^2+(INDEX('Station centroid'!$F$2:$F$51,MATCH(AF$1,'Station centroid'!$B$2:$B$51,0))-INDEX('Zone centroid'!$E$2:$E$169,MATCH($A113,'Zone centroid'!$C$2:$C$169,0)))^2)</f>
        <v>162010.60587372328</v>
      </c>
      <c r="AG113">
        <f>SQRT((INDEX('Station centroid'!$E$2:$E$51,MATCH(AG$1,'Station centroid'!$B$2:$B$51,0))-INDEX('Zone centroid'!$D$2:$D$169,MATCH($A113,'Zone centroid'!$C$2:$C$169,0)))^2+(INDEX('Station centroid'!$F$2:$F$51,MATCH(AG$1,'Station centroid'!$B$2:$B$51,0))-INDEX('Zone centroid'!$E$2:$E$169,MATCH($A113,'Zone centroid'!$C$2:$C$169,0)))^2)</f>
        <v>124005.9730402681</v>
      </c>
      <c r="AH113">
        <f>SQRT((INDEX('Station centroid'!$E$2:$E$51,MATCH(AH$1,'Station centroid'!$B$2:$B$51,0))-INDEX('Zone centroid'!$D$2:$D$169,MATCH($A113,'Zone centroid'!$C$2:$C$169,0)))^2+(INDEX('Station centroid'!$F$2:$F$51,MATCH(AH$1,'Station centroid'!$B$2:$B$51,0))-INDEX('Zone centroid'!$E$2:$E$169,MATCH($A113,'Zone centroid'!$C$2:$C$169,0)))^2)</f>
        <v>180344.26964893565</v>
      </c>
      <c r="AI113">
        <f>SQRT((INDEX('Station centroid'!$E$2:$E$51,MATCH(AI$1,'Station centroid'!$B$2:$B$51,0))-INDEX('Zone centroid'!$D$2:$D$169,MATCH($A113,'Zone centroid'!$C$2:$C$169,0)))^2+(INDEX('Station centroid'!$F$2:$F$51,MATCH(AI$1,'Station centroid'!$B$2:$B$51,0))-INDEX('Zone centroid'!$E$2:$E$169,MATCH($A113,'Zone centroid'!$C$2:$C$169,0)))^2)</f>
        <v>136166.11651450771</v>
      </c>
      <c r="AJ113">
        <f>SQRT((INDEX('Station centroid'!$E$2:$E$51,MATCH(AJ$1,'Station centroid'!$B$2:$B$51,0))-INDEX('Zone centroid'!$D$2:$D$169,MATCH($A113,'Zone centroid'!$C$2:$C$169,0)))^2+(INDEX('Station centroid'!$F$2:$F$51,MATCH(AJ$1,'Station centroid'!$B$2:$B$51,0))-INDEX('Zone centroid'!$E$2:$E$169,MATCH($A113,'Zone centroid'!$C$2:$C$169,0)))^2)</f>
        <v>129043.33324937049</v>
      </c>
      <c r="AK113">
        <f>SQRT((INDEX('Station centroid'!$E$2:$E$51,MATCH(AK$1,'Station centroid'!$B$2:$B$51,0))-INDEX('Zone centroid'!$D$2:$D$169,MATCH($A113,'Zone centroid'!$C$2:$C$169,0)))^2+(INDEX('Station centroid'!$F$2:$F$51,MATCH(AK$1,'Station centroid'!$B$2:$B$51,0))-INDEX('Zone centroid'!$E$2:$E$169,MATCH($A113,'Zone centroid'!$C$2:$C$169,0)))^2)</f>
        <v>140344.3573356086</v>
      </c>
      <c r="AL113">
        <f>SQRT((INDEX('Station centroid'!$E$2:$E$51,MATCH(AL$1,'Station centroid'!$B$2:$B$51,0))-INDEX('Zone centroid'!$D$2:$D$169,MATCH($A113,'Zone centroid'!$C$2:$C$169,0)))^2+(INDEX('Station centroid'!$F$2:$F$51,MATCH(AL$1,'Station centroid'!$B$2:$B$51,0))-INDEX('Zone centroid'!$E$2:$E$169,MATCH($A113,'Zone centroid'!$C$2:$C$169,0)))^2)</f>
        <v>85797.035113495658</v>
      </c>
      <c r="AM113">
        <f>SQRT((INDEX('Station centroid'!$E$2:$E$51,MATCH(AM$1,'Station centroid'!$B$2:$B$51,0))-INDEX('Zone centroid'!$D$2:$D$169,MATCH($A113,'Zone centroid'!$C$2:$C$169,0)))^2+(INDEX('Station centroid'!$F$2:$F$51,MATCH(AM$1,'Station centroid'!$B$2:$B$51,0))-INDEX('Zone centroid'!$E$2:$E$169,MATCH($A113,'Zone centroid'!$C$2:$C$169,0)))^2)</f>
        <v>159147.52021090404</v>
      </c>
      <c r="AN113">
        <f>SQRT((INDEX('Station centroid'!$E$2:$E$51,MATCH(AN$1,'Station centroid'!$B$2:$B$51,0))-INDEX('Zone centroid'!$D$2:$D$169,MATCH($A113,'Zone centroid'!$C$2:$C$169,0)))^2+(INDEX('Station centroid'!$F$2:$F$51,MATCH(AN$1,'Station centroid'!$B$2:$B$51,0))-INDEX('Zone centroid'!$E$2:$E$169,MATCH($A113,'Zone centroid'!$C$2:$C$169,0)))^2)</f>
        <v>130088.96237144331</v>
      </c>
      <c r="AO113">
        <f>SQRT((INDEX('Station centroid'!$E$2:$E$51,MATCH(AO$1,'Station centroid'!$B$2:$B$51,0))-INDEX('Zone centroid'!$D$2:$D$169,MATCH($A113,'Zone centroid'!$C$2:$C$169,0)))^2+(INDEX('Station centroid'!$F$2:$F$51,MATCH(AO$1,'Station centroid'!$B$2:$B$51,0))-INDEX('Zone centroid'!$E$2:$E$169,MATCH($A113,'Zone centroid'!$C$2:$C$169,0)))^2)</f>
        <v>128455.04972073698</v>
      </c>
      <c r="AP113">
        <f>SQRT((INDEX('Station centroid'!$E$2:$E$51,MATCH(AP$1,'Station centroid'!$B$2:$B$51,0))-INDEX('Zone centroid'!$D$2:$D$169,MATCH($A113,'Zone centroid'!$C$2:$C$169,0)))^2+(INDEX('Station centroid'!$F$2:$F$51,MATCH(AP$1,'Station centroid'!$B$2:$B$51,0))-INDEX('Zone centroid'!$E$2:$E$169,MATCH($A113,'Zone centroid'!$C$2:$C$169,0)))^2)</f>
        <v>131519.10478999809</v>
      </c>
      <c r="AQ113">
        <f>SQRT((INDEX('Station centroid'!$E$2:$E$51,MATCH(AQ$1,'Station centroid'!$B$2:$B$51,0))-INDEX('Zone centroid'!$D$2:$D$169,MATCH($A113,'Zone centroid'!$C$2:$C$169,0)))^2+(INDEX('Station centroid'!$F$2:$F$51,MATCH(AQ$1,'Station centroid'!$B$2:$B$51,0))-INDEX('Zone centroid'!$E$2:$E$169,MATCH($A113,'Zone centroid'!$C$2:$C$169,0)))^2)</f>
        <v>119023.48473156129</v>
      </c>
      <c r="AR113">
        <f>SQRT((INDEX('Station centroid'!$E$2:$E$51,MATCH(AR$1,'Station centroid'!$B$2:$B$51,0))-INDEX('Zone centroid'!$D$2:$D$169,MATCH($A113,'Zone centroid'!$C$2:$C$169,0)))^2+(INDEX('Station centroid'!$F$2:$F$51,MATCH(AR$1,'Station centroid'!$B$2:$B$51,0))-INDEX('Zone centroid'!$E$2:$E$169,MATCH($A113,'Zone centroid'!$C$2:$C$169,0)))^2)</f>
        <v>109076.02410741785</v>
      </c>
      <c r="AS113">
        <f>SQRT((INDEX('Station centroid'!$E$2:$E$51,MATCH(AS$1,'Station centroid'!$B$2:$B$51,0))-INDEX('Zone centroid'!$D$2:$D$169,MATCH($A113,'Zone centroid'!$C$2:$C$169,0)))^2+(INDEX('Station centroid'!$F$2:$F$51,MATCH(AS$1,'Station centroid'!$B$2:$B$51,0))-INDEX('Zone centroid'!$E$2:$E$169,MATCH($A113,'Zone centroid'!$C$2:$C$169,0)))^2)</f>
        <v>188512.54493406776</v>
      </c>
      <c r="AT113">
        <f>SQRT((INDEX('Station centroid'!$E$2:$E$51,MATCH(AT$1,'Station centroid'!$B$2:$B$51,0))-INDEX('Zone centroid'!$D$2:$D$169,MATCH($A113,'Zone centroid'!$C$2:$C$169,0)))^2+(INDEX('Station centroid'!$F$2:$F$51,MATCH(AT$1,'Station centroid'!$B$2:$B$51,0))-INDEX('Zone centroid'!$E$2:$E$169,MATCH($A113,'Zone centroid'!$C$2:$C$169,0)))^2)</f>
        <v>177679.83964671427</v>
      </c>
      <c r="AU113">
        <f>SQRT((INDEX('Station centroid'!$E$2:$E$51,MATCH(AU$1,'Station centroid'!$B$2:$B$51,0))-INDEX('Zone centroid'!$D$2:$D$169,MATCH($A113,'Zone centroid'!$C$2:$C$169,0)))^2+(INDEX('Station centroid'!$F$2:$F$51,MATCH(AU$1,'Station centroid'!$B$2:$B$51,0))-INDEX('Zone centroid'!$E$2:$E$169,MATCH($A113,'Zone centroid'!$C$2:$C$169,0)))^2)</f>
        <v>80601.130724168514</v>
      </c>
      <c r="AV113">
        <f>SQRT((INDEX('Station centroid'!$E$2:$E$51,MATCH(AV$1,'Station centroid'!$B$2:$B$51,0))-INDEX('Zone centroid'!$D$2:$D$169,MATCH($A113,'Zone centroid'!$C$2:$C$169,0)))^2+(INDEX('Station centroid'!$F$2:$F$51,MATCH(AV$1,'Station centroid'!$B$2:$B$51,0))-INDEX('Zone centroid'!$E$2:$E$169,MATCH($A113,'Zone centroid'!$C$2:$C$169,0)))^2)</f>
        <v>86150.390669073604</v>
      </c>
      <c r="AW113">
        <f>SQRT((INDEX('Station centroid'!$E$2:$E$51,MATCH(AW$1,'Station centroid'!$B$2:$B$51,0))-INDEX('Zone centroid'!$D$2:$D$169,MATCH($A113,'Zone centroid'!$C$2:$C$169,0)))^2+(INDEX('Station centroid'!$F$2:$F$51,MATCH(AW$1,'Station centroid'!$B$2:$B$51,0))-INDEX('Zone centroid'!$E$2:$E$169,MATCH($A113,'Zone centroid'!$C$2:$C$169,0)))^2)</f>
        <v>91362.411119297831</v>
      </c>
      <c r="AX113">
        <f>SQRT((INDEX('Station centroid'!$E$2:$E$51,MATCH(AX$1,'Station centroid'!$B$2:$B$51,0))-INDEX('Zone centroid'!$D$2:$D$169,MATCH($A113,'Zone centroid'!$C$2:$C$169,0)))^2+(INDEX('Station centroid'!$F$2:$F$51,MATCH(AX$1,'Station centroid'!$B$2:$B$51,0))-INDEX('Zone centroid'!$E$2:$E$169,MATCH($A113,'Zone centroid'!$C$2:$C$169,0)))^2)</f>
        <v>102586.48166335223</v>
      </c>
      <c r="AY113">
        <f>SQRT((INDEX('Station centroid'!$E$2:$E$51,MATCH(AY$1,'Station centroid'!$B$2:$B$51,0))-INDEX('Zone centroid'!$D$2:$D$169,MATCH($A113,'Zone centroid'!$C$2:$C$169,0)))^2+(INDEX('Station centroid'!$F$2:$F$51,MATCH(AY$1,'Station centroid'!$B$2:$B$51,0))-INDEX('Zone centroid'!$E$2:$E$169,MATCH($A113,'Zone centroid'!$C$2:$C$169,0)))^2)</f>
        <v>626481.17035071377</v>
      </c>
    </row>
    <row r="114" spans="1:51" x14ac:dyDescent="0.3">
      <c r="A114">
        <v>5056</v>
      </c>
      <c r="B114">
        <f>SQRT((INDEX('Station centroid'!$E$2:$E$51,MATCH(B$1,'Station centroid'!$B$2:$B$51,0))-INDEX('Zone centroid'!$D$2:$D$169,MATCH($A114,'Zone centroid'!$C$2:$C$169,0)))^2+(INDEX('Station centroid'!$F$2:$F$51,MATCH(B$1,'Station centroid'!$B$2:$B$51,0))-INDEX('Zone centroid'!$E$2:$E$169,MATCH($A114,'Zone centroid'!$C$2:$C$169,0)))^2)</f>
        <v>94133.905812371842</v>
      </c>
      <c r="C114">
        <f>SQRT((INDEX('Station centroid'!$E$2:$E$51,MATCH(C$1,'Station centroid'!$B$2:$B$51,0))-INDEX('Zone centroid'!$D$2:$D$169,MATCH($A114,'Zone centroid'!$C$2:$C$169,0)))^2+(INDEX('Station centroid'!$F$2:$F$51,MATCH(C$1,'Station centroid'!$B$2:$B$51,0))-INDEX('Zone centroid'!$E$2:$E$169,MATCH($A114,'Zone centroid'!$C$2:$C$169,0)))^2)</f>
        <v>117278.5299361959</v>
      </c>
      <c r="D114">
        <f>SQRT((INDEX('Station centroid'!$E$2:$E$51,MATCH(D$1,'Station centroid'!$B$2:$B$51,0))-INDEX('Zone centroid'!$D$2:$D$169,MATCH($A114,'Zone centroid'!$C$2:$C$169,0)))^2+(INDEX('Station centroid'!$F$2:$F$51,MATCH(D$1,'Station centroid'!$B$2:$B$51,0))-INDEX('Zone centroid'!$E$2:$E$169,MATCH($A114,'Zone centroid'!$C$2:$C$169,0)))^2)</f>
        <v>143512.43286650287</v>
      </c>
      <c r="E114">
        <f>SQRT((INDEX('Station centroid'!$E$2:$E$51,MATCH(E$1,'Station centroid'!$B$2:$B$51,0))-INDEX('Zone centroid'!$D$2:$D$169,MATCH($A114,'Zone centroid'!$C$2:$C$169,0)))^2+(INDEX('Station centroid'!$F$2:$F$51,MATCH(E$1,'Station centroid'!$B$2:$B$51,0))-INDEX('Zone centroid'!$E$2:$E$169,MATCH($A114,'Zone centroid'!$C$2:$C$169,0)))^2)</f>
        <v>103050.77221709404</v>
      </c>
      <c r="F114">
        <f>SQRT((INDEX('Station centroid'!$E$2:$E$51,MATCH(F$1,'Station centroid'!$B$2:$B$51,0))-INDEX('Zone centroid'!$D$2:$D$169,MATCH($A114,'Zone centroid'!$C$2:$C$169,0)))^2+(INDEX('Station centroid'!$F$2:$F$51,MATCH(F$1,'Station centroid'!$B$2:$B$51,0))-INDEX('Zone centroid'!$E$2:$E$169,MATCH($A114,'Zone centroid'!$C$2:$C$169,0)))^2)</f>
        <v>93310.290093234667</v>
      </c>
      <c r="G114">
        <f>SQRT((INDEX('Station centroid'!$E$2:$E$51,MATCH(G$1,'Station centroid'!$B$2:$B$51,0))-INDEX('Zone centroid'!$D$2:$D$169,MATCH($A114,'Zone centroid'!$C$2:$C$169,0)))^2+(INDEX('Station centroid'!$F$2:$F$51,MATCH(G$1,'Station centroid'!$B$2:$B$51,0))-INDEX('Zone centroid'!$E$2:$E$169,MATCH($A114,'Zone centroid'!$C$2:$C$169,0)))^2)</f>
        <v>622965.89709549909</v>
      </c>
      <c r="H114">
        <f>SQRT((INDEX('Station centroid'!$E$2:$E$51,MATCH(H$1,'Station centroid'!$B$2:$B$51,0))-INDEX('Zone centroid'!$D$2:$D$169,MATCH($A114,'Zone centroid'!$C$2:$C$169,0)))^2+(INDEX('Station centroid'!$F$2:$F$51,MATCH(H$1,'Station centroid'!$B$2:$B$51,0))-INDEX('Zone centroid'!$E$2:$E$169,MATCH($A114,'Zone centroid'!$C$2:$C$169,0)))^2)</f>
        <v>51315.226977235514</v>
      </c>
      <c r="I114">
        <f>SQRT((INDEX('Station centroid'!$E$2:$E$51,MATCH(I$1,'Station centroid'!$B$2:$B$51,0))-INDEX('Zone centroid'!$D$2:$D$169,MATCH($A114,'Zone centroid'!$C$2:$C$169,0)))^2+(INDEX('Station centroid'!$F$2:$F$51,MATCH(I$1,'Station centroid'!$B$2:$B$51,0))-INDEX('Zone centroid'!$E$2:$E$169,MATCH($A114,'Zone centroid'!$C$2:$C$169,0)))^2)</f>
        <v>69328.36317867093</v>
      </c>
      <c r="J114">
        <f>SQRT((INDEX('Station centroid'!$E$2:$E$51,MATCH(J$1,'Station centroid'!$B$2:$B$51,0))-INDEX('Zone centroid'!$D$2:$D$169,MATCH($A114,'Zone centroid'!$C$2:$C$169,0)))^2+(INDEX('Station centroid'!$F$2:$F$51,MATCH(J$1,'Station centroid'!$B$2:$B$51,0))-INDEX('Zone centroid'!$E$2:$E$169,MATCH($A114,'Zone centroid'!$C$2:$C$169,0)))^2)</f>
        <v>622965.89709549909</v>
      </c>
      <c r="K114">
        <f>SQRT((INDEX('Station centroid'!$E$2:$E$51,MATCH(K$1,'Station centroid'!$B$2:$B$51,0))-INDEX('Zone centroid'!$D$2:$D$169,MATCH($A114,'Zone centroid'!$C$2:$C$169,0)))^2+(INDEX('Station centroid'!$F$2:$F$51,MATCH(K$1,'Station centroid'!$B$2:$B$51,0))-INDEX('Zone centroid'!$E$2:$E$169,MATCH($A114,'Zone centroid'!$C$2:$C$169,0)))^2)</f>
        <v>121888.39762645047</v>
      </c>
      <c r="L114">
        <f>SQRT((INDEX('Station centroid'!$E$2:$E$51,MATCH(L$1,'Station centroid'!$B$2:$B$51,0))-INDEX('Zone centroid'!$D$2:$D$169,MATCH($A114,'Zone centroid'!$C$2:$C$169,0)))^2+(INDEX('Station centroid'!$F$2:$F$51,MATCH(L$1,'Station centroid'!$B$2:$B$51,0))-INDEX('Zone centroid'!$E$2:$E$169,MATCH($A114,'Zone centroid'!$C$2:$C$169,0)))^2)</f>
        <v>79772.02125147637</v>
      </c>
      <c r="M114">
        <f>SQRT((INDEX('Station centroid'!$E$2:$E$51,MATCH(M$1,'Station centroid'!$B$2:$B$51,0))-INDEX('Zone centroid'!$D$2:$D$169,MATCH($A114,'Zone centroid'!$C$2:$C$169,0)))^2+(INDEX('Station centroid'!$F$2:$F$51,MATCH(M$1,'Station centroid'!$B$2:$B$51,0))-INDEX('Zone centroid'!$E$2:$E$169,MATCH($A114,'Zone centroid'!$C$2:$C$169,0)))^2)</f>
        <v>83726.781250026586</v>
      </c>
      <c r="N114">
        <f>SQRT((INDEX('Station centroid'!$E$2:$E$51,MATCH(N$1,'Station centroid'!$B$2:$B$51,0))-INDEX('Zone centroid'!$D$2:$D$169,MATCH($A114,'Zone centroid'!$C$2:$C$169,0)))^2+(INDEX('Station centroid'!$F$2:$F$51,MATCH(N$1,'Station centroid'!$B$2:$B$51,0))-INDEX('Zone centroid'!$E$2:$E$169,MATCH($A114,'Zone centroid'!$C$2:$C$169,0)))^2)</f>
        <v>101578.8059181245</v>
      </c>
      <c r="O114">
        <f>SQRT((INDEX('Station centroid'!$E$2:$E$51,MATCH(O$1,'Station centroid'!$B$2:$B$51,0))-INDEX('Zone centroid'!$D$2:$D$169,MATCH($A114,'Zone centroid'!$C$2:$C$169,0)))^2+(INDEX('Station centroid'!$F$2:$F$51,MATCH(O$1,'Station centroid'!$B$2:$B$51,0))-INDEX('Zone centroid'!$E$2:$E$169,MATCH($A114,'Zone centroid'!$C$2:$C$169,0)))^2)</f>
        <v>125282.72265261879</v>
      </c>
      <c r="P114">
        <f>SQRT((INDEX('Station centroid'!$E$2:$E$51,MATCH(P$1,'Station centroid'!$B$2:$B$51,0))-INDEX('Zone centroid'!$D$2:$D$169,MATCH($A114,'Zone centroid'!$C$2:$C$169,0)))^2+(INDEX('Station centroid'!$F$2:$F$51,MATCH(P$1,'Station centroid'!$B$2:$B$51,0))-INDEX('Zone centroid'!$E$2:$E$169,MATCH($A114,'Zone centroid'!$C$2:$C$169,0)))^2)</f>
        <v>127606.94978865454</v>
      </c>
      <c r="Q114">
        <f>SQRT((INDEX('Station centroid'!$E$2:$E$51,MATCH(Q$1,'Station centroid'!$B$2:$B$51,0))-INDEX('Zone centroid'!$D$2:$D$169,MATCH($A114,'Zone centroid'!$C$2:$C$169,0)))^2+(INDEX('Station centroid'!$F$2:$F$51,MATCH(Q$1,'Station centroid'!$B$2:$B$51,0))-INDEX('Zone centroid'!$E$2:$E$169,MATCH($A114,'Zone centroid'!$C$2:$C$169,0)))^2)</f>
        <v>112406.97422662219</v>
      </c>
      <c r="R114">
        <f>SQRT((INDEX('Station centroid'!$E$2:$E$51,MATCH(R$1,'Station centroid'!$B$2:$B$51,0))-INDEX('Zone centroid'!$D$2:$D$169,MATCH($A114,'Zone centroid'!$C$2:$C$169,0)))^2+(INDEX('Station centroid'!$F$2:$F$51,MATCH(R$1,'Station centroid'!$B$2:$B$51,0))-INDEX('Zone centroid'!$E$2:$E$169,MATCH($A114,'Zone centroid'!$C$2:$C$169,0)))^2)</f>
        <v>109658.46750577948</v>
      </c>
      <c r="S114">
        <f>SQRT((INDEX('Station centroid'!$E$2:$E$51,MATCH(S$1,'Station centroid'!$B$2:$B$51,0))-INDEX('Zone centroid'!$D$2:$D$169,MATCH($A114,'Zone centroid'!$C$2:$C$169,0)))^2+(INDEX('Station centroid'!$F$2:$F$51,MATCH(S$1,'Station centroid'!$B$2:$B$51,0))-INDEX('Zone centroid'!$E$2:$E$169,MATCH($A114,'Zone centroid'!$C$2:$C$169,0)))^2)</f>
        <v>106342.51651426165</v>
      </c>
      <c r="T114">
        <f>SQRT((INDEX('Station centroid'!$E$2:$E$51,MATCH(T$1,'Station centroid'!$B$2:$B$51,0))-INDEX('Zone centroid'!$D$2:$D$169,MATCH($A114,'Zone centroid'!$C$2:$C$169,0)))^2+(INDEX('Station centroid'!$F$2:$F$51,MATCH(T$1,'Station centroid'!$B$2:$B$51,0))-INDEX('Zone centroid'!$E$2:$E$169,MATCH($A114,'Zone centroid'!$C$2:$C$169,0)))^2)</f>
        <v>99190.362640306921</v>
      </c>
      <c r="U114">
        <f>SQRT((INDEX('Station centroid'!$E$2:$E$51,MATCH(U$1,'Station centroid'!$B$2:$B$51,0))-INDEX('Zone centroid'!$D$2:$D$169,MATCH($A114,'Zone centroid'!$C$2:$C$169,0)))^2+(INDEX('Station centroid'!$F$2:$F$51,MATCH(U$1,'Station centroid'!$B$2:$B$51,0))-INDEX('Zone centroid'!$E$2:$E$169,MATCH($A114,'Zone centroid'!$C$2:$C$169,0)))^2)</f>
        <v>96957.460667482388</v>
      </c>
      <c r="V114">
        <f>SQRT((INDEX('Station centroid'!$E$2:$E$51,MATCH(V$1,'Station centroid'!$B$2:$B$51,0))-INDEX('Zone centroid'!$D$2:$D$169,MATCH($A114,'Zone centroid'!$C$2:$C$169,0)))^2+(INDEX('Station centroid'!$F$2:$F$51,MATCH(V$1,'Station centroid'!$B$2:$B$51,0))-INDEX('Zone centroid'!$E$2:$E$169,MATCH($A114,'Zone centroid'!$C$2:$C$169,0)))^2)</f>
        <v>91598.368692904725</v>
      </c>
      <c r="W114">
        <f>SQRT((INDEX('Station centroid'!$E$2:$E$51,MATCH(W$1,'Station centroid'!$B$2:$B$51,0))-INDEX('Zone centroid'!$D$2:$D$169,MATCH($A114,'Zone centroid'!$C$2:$C$169,0)))^2+(INDEX('Station centroid'!$F$2:$F$51,MATCH(W$1,'Station centroid'!$B$2:$B$51,0))-INDEX('Zone centroid'!$E$2:$E$169,MATCH($A114,'Zone centroid'!$C$2:$C$169,0)))^2)</f>
        <v>108985.41426613017</v>
      </c>
      <c r="X114">
        <f>SQRT((INDEX('Station centroid'!$E$2:$E$51,MATCH(X$1,'Station centroid'!$B$2:$B$51,0))-INDEX('Zone centroid'!$D$2:$D$169,MATCH($A114,'Zone centroid'!$C$2:$C$169,0)))^2+(INDEX('Station centroid'!$F$2:$F$51,MATCH(X$1,'Station centroid'!$B$2:$B$51,0))-INDEX('Zone centroid'!$E$2:$E$169,MATCH($A114,'Zone centroid'!$C$2:$C$169,0)))^2)</f>
        <v>88601.751613737812</v>
      </c>
      <c r="Y114">
        <f>SQRT((INDEX('Station centroid'!$E$2:$E$51,MATCH(Y$1,'Station centroid'!$B$2:$B$51,0))-INDEX('Zone centroid'!$D$2:$D$169,MATCH($A114,'Zone centroid'!$C$2:$C$169,0)))^2+(INDEX('Station centroid'!$F$2:$F$51,MATCH(Y$1,'Station centroid'!$B$2:$B$51,0))-INDEX('Zone centroid'!$E$2:$E$169,MATCH($A114,'Zone centroid'!$C$2:$C$169,0)))^2)</f>
        <v>86380.373800360525</v>
      </c>
      <c r="Z114">
        <f>SQRT((INDEX('Station centroid'!$E$2:$E$51,MATCH(Z$1,'Station centroid'!$B$2:$B$51,0))-INDEX('Zone centroid'!$D$2:$D$169,MATCH($A114,'Zone centroid'!$C$2:$C$169,0)))^2+(INDEX('Station centroid'!$F$2:$F$51,MATCH(Z$1,'Station centroid'!$B$2:$B$51,0))-INDEX('Zone centroid'!$E$2:$E$169,MATCH($A114,'Zone centroid'!$C$2:$C$169,0)))^2)</f>
        <v>60553.826483138924</v>
      </c>
      <c r="AA114">
        <f>SQRT((INDEX('Station centroid'!$E$2:$E$51,MATCH(AA$1,'Station centroid'!$B$2:$B$51,0))-INDEX('Zone centroid'!$D$2:$D$169,MATCH($A114,'Zone centroid'!$C$2:$C$169,0)))^2+(INDEX('Station centroid'!$F$2:$F$51,MATCH(AA$1,'Station centroid'!$B$2:$B$51,0))-INDEX('Zone centroid'!$E$2:$E$169,MATCH($A114,'Zone centroid'!$C$2:$C$169,0)))^2)</f>
        <v>69630.071687850505</v>
      </c>
      <c r="AB114">
        <f>SQRT((INDEX('Station centroid'!$E$2:$E$51,MATCH(AB$1,'Station centroid'!$B$2:$B$51,0))-INDEX('Zone centroid'!$D$2:$D$169,MATCH($A114,'Zone centroid'!$C$2:$C$169,0)))^2+(INDEX('Station centroid'!$F$2:$F$51,MATCH(AB$1,'Station centroid'!$B$2:$B$51,0))-INDEX('Zone centroid'!$E$2:$E$169,MATCH($A114,'Zone centroid'!$C$2:$C$169,0)))^2)</f>
        <v>622965.89709549909</v>
      </c>
      <c r="AC114">
        <f>SQRT((INDEX('Station centroid'!$E$2:$E$51,MATCH(AC$1,'Station centroid'!$B$2:$B$51,0))-INDEX('Zone centroid'!$D$2:$D$169,MATCH($A114,'Zone centroid'!$C$2:$C$169,0)))^2+(INDEX('Station centroid'!$F$2:$F$51,MATCH(AC$1,'Station centroid'!$B$2:$B$51,0))-INDEX('Zone centroid'!$E$2:$E$169,MATCH($A114,'Zone centroid'!$C$2:$C$169,0)))^2)</f>
        <v>29277.682644376055</v>
      </c>
      <c r="AD114">
        <f>SQRT((INDEX('Station centroid'!$E$2:$E$51,MATCH(AD$1,'Station centroid'!$B$2:$B$51,0))-INDEX('Zone centroid'!$D$2:$D$169,MATCH($A114,'Zone centroid'!$C$2:$C$169,0)))^2+(INDEX('Station centroid'!$F$2:$F$51,MATCH(AD$1,'Station centroid'!$B$2:$B$51,0))-INDEX('Zone centroid'!$E$2:$E$169,MATCH($A114,'Zone centroid'!$C$2:$C$169,0)))^2)</f>
        <v>141089.49154356783</v>
      </c>
      <c r="AE114">
        <f>SQRT((INDEX('Station centroid'!$E$2:$E$51,MATCH(AE$1,'Station centroid'!$B$2:$B$51,0))-INDEX('Zone centroid'!$D$2:$D$169,MATCH($A114,'Zone centroid'!$C$2:$C$169,0)))^2+(INDEX('Station centroid'!$F$2:$F$51,MATCH(AE$1,'Station centroid'!$B$2:$B$51,0))-INDEX('Zone centroid'!$E$2:$E$169,MATCH($A114,'Zone centroid'!$C$2:$C$169,0)))^2)</f>
        <v>120097.38078191134</v>
      </c>
      <c r="AF114">
        <f>SQRT((INDEX('Station centroid'!$E$2:$E$51,MATCH(AF$1,'Station centroid'!$B$2:$B$51,0))-INDEX('Zone centroid'!$D$2:$D$169,MATCH($A114,'Zone centroid'!$C$2:$C$169,0)))^2+(INDEX('Station centroid'!$F$2:$F$51,MATCH(AF$1,'Station centroid'!$B$2:$B$51,0))-INDEX('Zone centroid'!$E$2:$E$169,MATCH($A114,'Zone centroid'!$C$2:$C$169,0)))^2)</f>
        <v>117592.98847572034</v>
      </c>
      <c r="AG114">
        <f>SQRT((INDEX('Station centroid'!$E$2:$E$51,MATCH(AG$1,'Station centroid'!$B$2:$B$51,0))-INDEX('Zone centroid'!$D$2:$D$169,MATCH($A114,'Zone centroid'!$C$2:$C$169,0)))^2+(INDEX('Station centroid'!$F$2:$F$51,MATCH(AG$1,'Station centroid'!$B$2:$B$51,0))-INDEX('Zone centroid'!$E$2:$E$169,MATCH($A114,'Zone centroid'!$C$2:$C$169,0)))^2)</f>
        <v>91936.929339975773</v>
      </c>
      <c r="AH114">
        <f>SQRT((INDEX('Station centroid'!$E$2:$E$51,MATCH(AH$1,'Station centroid'!$B$2:$B$51,0))-INDEX('Zone centroid'!$D$2:$D$169,MATCH($A114,'Zone centroid'!$C$2:$C$169,0)))^2+(INDEX('Station centroid'!$F$2:$F$51,MATCH(AH$1,'Station centroid'!$B$2:$B$51,0))-INDEX('Zone centroid'!$E$2:$E$169,MATCH($A114,'Zone centroid'!$C$2:$C$169,0)))^2)</f>
        <v>124522.08519233849</v>
      </c>
      <c r="AI114">
        <f>SQRT((INDEX('Station centroid'!$E$2:$E$51,MATCH(AI$1,'Station centroid'!$B$2:$B$51,0))-INDEX('Zone centroid'!$D$2:$D$169,MATCH($A114,'Zone centroid'!$C$2:$C$169,0)))^2+(INDEX('Station centroid'!$F$2:$F$51,MATCH(AI$1,'Station centroid'!$B$2:$B$51,0))-INDEX('Zone centroid'!$E$2:$E$169,MATCH($A114,'Zone centroid'!$C$2:$C$169,0)))^2)</f>
        <v>98372.321247607499</v>
      </c>
      <c r="AJ114">
        <f>SQRT((INDEX('Station centroid'!$E$2:$E$51,MATCH(AJ$1,'Station centroid'!$B$2:$B$51,0))-INDEX('Zone centroid'!$D$2:$D$169,MATCH($A114,'Zone centroid'!$C$2:$C$169,0)))^2+(INDEX('Station centroid'!$F$2:$F$51,MATCH(AJ$1,'Station centroid'!$B$2:$B$51,0))-INDEX('Zone centroid'!$E$2:$E$169,MATCH($A114,'Zone centroid'!$C$2:$C$169,0)))^2)</f>
        <v>94740.071364487041</v>
      </c>
      <c r="AK114">
        <f>SQRT((INDEX('Station centroid'!$E$2:$E$51,MATCH(AK$1,'Station centroid'!$B$2:$B$51,0))-INDEX('Zone centroid'!$D$2:$D$169,MATCH($A114,'Zone centroid'!$C$2:$C$169,0)))^2+(INDEX('Station centroid'!$F$2:$F$51,MATCH(AK$1,'Station centroid'!$B$2:$B$51,0))-INDEX('Zone centroid'!$E$2:$E$169,MATCH($A114,'Zone centroid'!$C$2:$C$169,0)))^2)</f>
        <v>98696.445980111122</v>
      </c>
      <c r="AL114">
        <f>SQRT((INDEX('Station centroid'!$E$2:$E$51,MATCH(AL$1,'Station centroid'!$B$2:$B$51,0))-INDEX('Zone centroid'!$D$2:$D$169,MATCH($A114,'Zone centroid'!$C$2:$C$169,0)))^2+(INDEX('Station centroid'!$F$2:$F$51,MATCH(AL$1,'Station centroid'!$B$2:$B$51,0))-INDEX('Zone centroid'!$E$2:$E$169,MATCH($A114,'Zone centroid'!$C$2:$C$169,0)))^2)</f>
        <v>29363.775682742194</v>
      </c>
      <c r="AM114">
        <f>SQRT((INDEX('Station centroid'!$E$2:$E$51,MATCH(AM$1,'Station centroid'!$B$2:$B$51,0))-INDEX('Zone centroid'!$D$2:$D$169,MATCH($A114,'Zone centroid'!$C$2:$C$169,0)))^2+(INDEX('Station centroid'!$F$2:$F$51,MATCH(AM$1,'Station centroid'!$B$2:$B$51,0))-INDEX('Zone centroid'!$E$2:$E$169,MATCH($A114,'Zone centroid'!$C$2:$C$169,0)))^2)</f>
        <v>116457.20257347809</v>
      </c>
      <c r="AN114">
        <f>SQRT((INDEX('Station centroid'!$E$2:$E$51,MATCH(AN$1,'Station centroid'!$B$2:$B$51,0))-INDEX('Zone centroid'!$D$2:$D$169,MATCH($A114,'Zone centroid'!$C$2:$C$169,0)))^2+(INDEX('Station centroid'!$F$2:$F$51,MATCH(AN$1,'Station centroid'!$B$2:$B$51,0))-INDEX('Zone centroid'!$E$2:$E$169,MATCH($A114,'Zone centroid'!$C$2:$C$169,0)))^2)</f>
        <v>78800.795415267188</v>
      </c>
      <c r="AO114">
        <f>SQRT((INDEX('Station centroid'!$E$2:$E$51,MATCH(AO$1,'Station centroid'!$B$2:$B$51,0))-INDEX('Zone centroid'!$D$2:$D$169,MATCH($A114,'Zone centroid'!$C$2:$C$169,0)))^2+(INDEX('Station centroid'!$F$2:$F$51,MATCH(AO$1,'Station centroid'!$B$2:$B$51,0))-INDEX('Zone centroid'!$E$2:$E$169,MATCH($A114,'Zone centroid'!$C$2:$C$169,0)))^2)</f>
        <v>76249.313494594855</v>
      </c>
      <c r="AP114">
        <f>SQRT((INDEX('Station centroid'!$E$2:$E$51,MATCH(AP$1,'Station centroid'!$B$2:$B$51,0))-INDEX('Zone centroid'!$D$2:$D$169,MATCH($A114,'Zone centroid'!$C$2:$C$169,0)))^2+(INDEX('Station centroid'!$F$2:$F$51,MATCH(AP$1,'Station centroid'!$B$2:$B$51,0))-INDEX('Zone centroid'!$E$2:$E$169,MATCH($A114,'Zone centroid'!$C$2:$C$169,0)))^2)</f>
        <v>82916.52808434816</v>
      </c>
      <c r="AQ114">
        <f>SQRT((INDEX('Station centroid'!$E$2:$E$51,MATCH(AQ$1,'Station centroid'!$B$2:$B$51,0))-INDEX('Zone centroid'!$D$2:$D$169,MATCH($A114,'Zone centroid'!$C$2:$C$169,0)))^2+(INDEX('Station centroid'!$F$2:$F$51,MATCH(AQ$1,'Station centroid'!$B$2:$B$51,0))-INDEX('Zone centroid'!$E$2:$E$169,MATCH($A114,'Zone centroid'!$C$2:$C$169,0)))^2)</f>
        <v>63127.062407846934</v>
      </c>
      <c r="AR114">
        <f>SQRT((INDEX('Station centroid'!$E$2:$E$51,MATCH(AR$1,'Station centroid'!$B$2:$B$51,0))-INDEX('Zone centroid'!$D$2:$D$169,MATCH($A114,'Zone centroid'!$C$2:$C$169,0)))^2+(INDEX('Station centroid'!$F$2:$F$51,MATCH(AR$1,'Station centroid'!$B$2:$B$51,0))-INDEX('Zone centroid'!$E$2:$E$169,MATCH($A114,'Zone centroid'!$C$2:$C$169,0)))^2)</f>
        <v>52649.383386721631</v>
      </c>
      <c r="AS114">
        <f>SQRT((INDEX('Station centroid'!$E$2:$E$51,MATCH(AS$1,'Station centroid'!$B$2:$B$51,0))-INDEX('Zone centroid'!$D$2:$D$169,MATCH($A114,'Zone centroid'!$C$2:$C$169,0)))^2+(INDEX('Station centroid'!$F$2:$F$51,MATCH(AS$1,'Station centroid'!$B$2:$B$51,0))-INDEX('Zone centroid'!$E$2:$E$169,MATCH($A114,'Zone centroid'!$C$2:$C$169,0)))^2)</f>
        <v>133674.37687918692</v>
      </c>
      <c r="AT114">
        <f>SQRT((INDEX('Station centroid'!$E$2:$E$51,MATCH(AT$1,'Station centroid'!$B$2:$B$51,0))-INDEX('Zone centroid'!$D$2:$D$169,MATCH($A114,'Zone centroid'!$C$2:$C$169,0)))^2+(INDEX('Station centroid'!$F$2:$F$51,MATCH(AT$1,'Station centroid'!$B$2:$B$51,0))-INDEX('Zone centroid'!$E$2:$E$169,MATCH($A114,'Zone centroid'!$C$2:$C$169,0)))^2)</f>
        <v>121178.58037641016</v>
      </c>
      <c r="AU114">
        <f>SQRT((INDEX('Station centroid'!$E$2:$E$51,MATCH(AU$1,'Station centroid'!$B$2:$B$51,0))-INDEX('Zone centroid'!$D$2:$D$169,MATCH($A114,'Zone centroid'!$C$2:$C$169,0)))^2+(INDEX('Station centroid'!$F$2:$F$51,MATCH(AU$1,'Station centroid'!$B$2:$B$51,0))-INDEX('Zone centroid'!$E$2:$E$169,MATCH($A114,'Zone centroid'!$C$2:$C$169,0)))^2)</f>
        <v>31440.649903818798</v>
      </c>
      <c r="AV114">
        <f>SQRT((INDEX('Station centroid'!$E$2:$E$51,MATCH(AV$1,'Station centroid'!$B$2:$B$51,0))-INDEX('Zone centroid'!$D$2:$D$169,MATCH($A114,'Zone centroid'!$C$2:$C$169,0)))^2+(INDEX('Station centroid'!$F$2:$F$51,MATCH(AV$1,'Station centroid'!$B$2:$B$51,0))-INDEX('Zone centroid'!$E$2:$E$169,MATCH($A114,'Zone centroid'!$C$2:$C$169,0)))^2)</f>
        <v>33122.39849337608</v>
      </c>
      <c r="AW114">
        <f>SQRT((INDEX('Station centroid'!$E$2:$E$51,MATCH(AW$1,'Station centroid'!$B$2:$B$51,0))-INDEX('Zone centroid'!$D$2:$D$169,MATCH($A114,'Zone centroid'!$C$2:$C$169,0)))^2+(INDEX('Station centroid'!$F$2:$F$51,MATCH(AW$1,'Station centroid'!$B$2:$B$51,0))-INDEX('Zone centroid'!$E$2:$E$169,MATCH($A114,'Zone centroid'!$C$2:$C$169,0)))^2)</f>
        <v>36345.484288582527</v>
      </c>
      <c r="AX114">
        <f>SQRT((INDEX('Station centroid'!$E$2:$E$51,MATCH(AX$1,'Station centroid'!$B$2:$B$51,0))-INDEX('Zone centroid'!$D$2:$D$169,MATCH($A114,'Zone centroid'!$C$2:$C$169,0)))^2+(INDEX('Station centroid'!$F$2:$F$51,MATCH(AX$1,'Station centroid'!$B$2:$B$51,0))-INDEX('Zone centroid'!$E$2:$E$169,MATCH($A114,'Zone centroid'!$C$2:$C$169,0)))^2)</f>
        <v>45957.126362135634</v>
      </c>
      <c r="AY114">
        <f>SQRT((INDEX('Station centroid'!$E$2:$E$51,MATCH(AY$1,'Station centroid'!$B$2:$B$51,0))-INDEX('Zone centroid'!$D$2:$D$169,MATCH($A114,'Zone centroid'!$C$2:$C$169,0)))^2+(INDEX('Station centroid'!$F$2:$F$51,MATCH(AY$1,'Station centroid'!$B$2:$B$51,0))-INDEX('Zone centroid'!$E$2:$E$169,MATCH($A114,'Zone centroid'!$C$2:$C$169,0)))^2)</f>
        <v>622965.89709549909</v>
      </c>
    </row>
    <row r="115" spans="1:51" x14ac:dyDescent="0.3">
      <c r="A115">
        <v>5065</v>
      </c>
      <c r="B115">
        <f>SQRT((INDEX('Station centroid'!$E$2:$E$51,MATCH(B$1,'Station centroid'!$B$2:$B$51,0))-INDEX('Zone centroid'!$D$2:$D$169,MATCH($A115,'Zone centroid'!$C$2:$C$169,0)))^2+(INDEX('Station centroid'!$F$2:$F$51,MATCH(B$1,'Station centroid'!$B$2:$B$51,0))-INDEX('Zone centroid'!$E$2:$E$169,MATCH($A115,'Zone centroid'!$C$2:$C$169,0)))^2)</f>
        <v>61376.072379979596</v>
      </c>
      <c r="C115">
        <f>SQRT((INDEX('Station centroid'!$E$2:$E$51,MATCH(C$1,'Station centroid'!$B$2:$B$51,0))-INDEX('Zone centroid'!$D$2:$D$169,MATCH($A115,'Zone centroid'!$C$2:$C$169,0)))^2+(INDEX('Station centroid'!$F$2:$F$51,MATCH(C$1,'Station centroid'!$B$2:$B$51,0))-INDEX('Zone centroid'!$E$2:$E$169,MATCH($A115,'Zone centroid'!$C$2:$C$169,0)))^2)</f>
        <v>89534.116555395784</v>
      </c>
      <c r="D115">
        <f>SQRT((INDEX('Station centroid'!$E$2:$E$51,MATCH(D$1,'Station centroid'!$B$2:$B$51,0))-INDEX('Zone centroid'!$D$2:$D$169,MATCH($A115,'Zone centroid'!$C$2:$C$169,0)))^2+(INDEX('Station centroid'!$F$2:$F$51,MATCH(D$1,'Station centroid'!$B$2:$B$51,0))-INDEX('Zone centroid'!$E$2:$E$169,MATCH($A115,'Zone centroid'!$C$2:$C$169,0)))^2)</f>
        <v>137733.59332916024</v>
      </c>
      <c r="E115">
        <f>SQRT((INDEX('Station centroid'!$E$2:$E$51,MATCH(E$1,'Station centroid'!$B$2:$B$51,0))-INDEX('Zone centroid'!$D$2:$D$169,MATCH($A115,'Zone centroid'!$C$2:$C$169,0)))^2+(INDEX('Station centroid'!$F$2:$F$51,MATCH(E$1,'Station centroid'!$B$2:$B$51,0))-INDEX('Zone centroid'!$E$2:$E$169,MATCH($A115,'Zone centroid'!$C$2:$C$169,0)))^2)</f>
        <v>70342.149650543099</v>
      </c>
      <c r="F115">
        <f>SQRT((INDEX('Station centroid'!$E$2:$E$51,MATCH(F$1,'Station centroid'!$B$2:$B$51,0))-INDEX('Zone centroid'!$D$2:$D$169,MATCH($A115,'Zone centroid'!$C$2:$C$169,0)))^2+(INDEX('Station centroid'!$F$2:$F$51,MATCH(F$1,'Station centroid'!$B$2:$B$51,0))-INDEX('Zone centroid'!$E$2:$E$169,MATCH($A115,'Zone centroid'!$C$2:$C$169,0)))^2)</f>
        <v>61681.991247718361</v>
      </c>
      <c r="G115">
        <f>SQRT((INDEX('Station centroid'!$E$2:$E$51,MATCH(G$1,'Station centroid'!$B$2:$B$51,0))-INDEX('Zone centroid'!$D$2:$D$169,MATCH($A115,'Zone centroid'!$C$2:$C$169,0)))^2+(INDEX('Station centroid'!$F$2:$F$51,MATCH(G$1,'Station centroid'!$B$2:$B$51,0))-INDEX('Zone centroid'!$E$2:$E$169,MATCH($A115,'Zone centroid'!$C$2:$C$169,0)))^2)</f>
        <v>645769.24876460317</v>
      </c>
      <c r="H115">
        <f>SQRT((INDEX('Station centroid'!$E$2:$E$51,MATCH(H$1,'Station centroid'!$B$2:$B$51,0))-INDEX('Zone centroid'!$D$2:$D$169,MATCH($A115,'Zone centroid'!$C$2:$C$169,0)))^2+(INDEX('Station centroid'!$F$2:$F$51,MATCH(H$1,'Station centroid'!$B$2:$B$51,0))-INDEX('Zone centroid'!$E$2:$E$169,MATCH($A115,'Zone centroid'!$C$2:$C$169,0)))^2)</f>
        <v>37830.956113812426</v>
      </c>
      <c r="I115">
        <f>SQRT((INDEX('Station centroid'!$E$2:$E$51,MATCH(I$1,'Station centroid'!$B$2:$B$51,0))-INDEX('Zone centroid'!$D$2:$D$169,MATCH($A115,'Zone centroid'!$C$2:$C$169,0)))^2+(INDEX('Station centroid'!$F$2:$F$51,MATCH(I$1,'Station centroid'!$B$2:$B$51,0))-INDEX('Zone centroid'!$E$2:$E$169,MATCH($A115,'Zone centroid'!$C$2:$C$169,0)))^2)</f>
        <v>40287.483068239664</v>
      </c>
      <c r="J115">
        <f>SQRT((INDEX('Station centroid'!$E$2:$E$51,MATCH(J$1,'Station centroid'!$B$2:$B$51,0))-INDEX('Zone centroid'!$D$2:$D$169,MATCH($A115,'Zone centroid'!$C$2:$C$169,0)))^2+(INDEX('Station centroid'!$F$2:$F$51,MATCH(J$1,'Station centroid'!$B$2:$B$51,0))-INDEX('Zone centroid'!$E$2:$E$169,MATCH($A115,'Zone centroid'!$C$2:$C$169,0)))^2)</f>
        <v>645769.24876460317</v>
      </c>
      <c r="K115">
        <f>SQRT((INDEX('Station centroid'!$E$2:$E$51,MATCH(K$1,'Station centroid'!$B$2:$B$51,0))-INDEX('Zone centroid'!$D$2:$D$169,MATCH($A115,'Zone centroid'!$C$2:$C$169,0)))^2+(INDEX('Station centroid'!$F$2:$F$51,MATCH(K$1,'Station centroid'!$B$2:$B$51,0))-INDEX('Zone centroid'!$E$2:$E$169,MATCH($A115,'Zone centroid'!$C$2:$C$169,0)))^2)</f>
        <v>89311.259214075006</v>
      </c>
      <c r="L115">
        <f>SQRT((INDEX('Station centroid'!$E$2:$E$51,MATCH(L$1,'Station centroid'!$B$2:$B$51,0))-INDEX('Zone centroid'!$D$2:$D$169,MATCH($A115,'Zone centroid'!$C$2:$C$169,0)))^2+(INDEX('Station centroid'!$F$2:$F$51,MATCH(L$1,'Station centroid'!$B$2:$B$51,0))-INDEX('Zone centroid'!$E$2:$E$169,MATCH($A115,'Zone centroid'!$C$2:$C$169,0)))^2)</f>
        <v>47130.612714307012</v>
      </c>
      <c r="M115">
        <f>SQRT((INDEX('Station centroid'!$E$2:$E$51,MATCH(M$1,'Station centroid'!$B$2:$B$51,0))-INDEX('Zone centroid'!$D$2:$D$169,MATCH($A115,'Zone centroid'!$C$2:$C$169,0)))^2+(INDEX('Station centroid'!$F$2:$F$51,MATCH(M$1,'Station centroid'!$B$2:$B$51,0))-INDEX('Zone centroid'!$E$2:$E$169,MATCH($A115,'Zone centroid'!$C$2:$C$169,0)))^2)</f>
        <v>50740.567139221079</v>
      </c>
      <c r="N115">
        <f>SQRT((INDEX('Station centroid'!$E$2:$E$51,MATCH(N$1,'Station centroid'!$B$2:$B$51,0))-INDEX('Zone centroid'!$D$2:$D$169,MATCH($A115,'Zone centroid'!$C$2:$C$169,0)))^2+(INDEX('Station centroid'!$F$2:$F$51,MATCH(N$1,'Station centroid'!$B$2:$B$51,0))-INDEX('Zone centroid'!$E$2:$E$169,MATCH($A115,'Zone centroid'!$C$2:$C$169,0)))^2)</f>
        <v>68879.141128733623</v>
      </c>
      <c r="O115">
        <f>SQRT((INDEX('Station centroid'!$E$2:$E$51,MATCH(O$1,'Station centroid'!$B$2:$B$51,0))-INDEX('Zone centroid'!$D$2:$D$169,MATCH($A115,'Zone centroid'!$C$2:$C$169,0)))^2+(INDEX('Station centroid'!$F$2:$F$51,MATCH(O$1,'Station centroid'!$B$2:$B$51,0))-INDEX('Zone centroid'!$E$2:$E$169,MATCH($A115,'Zone centroid'!$C$2:$C$169,0)))^2)</f>
        <v>92295.855624903328</v>
      </c>
      <c r="P115">
        <f>SQRT((INDEX('Station centroid'!$E$2:$E$51,MATCH(P$1,'Station centroid'!$B$2:$B$51,0))-INDEX('Zone centroid'!$D$2:$D$169,MATCH($A115,'Zone centroid'!$C$2:$C$169,0)))^2+(INDEX('Station centroid'!$F$2:$F$51,MATCH(P$1,'Station centroid'!$B$2:$B$51,0))-INDEX('Zone centroid'!$E$2:$E$169,MATCH($A115,'Zone centroid'!$C$2:$C$169,0)))^2)</f>
        <v>94622.386370267588</v>
      </c>
      <c r="Q115">
        <f>SQRT((INDEX('Station centroid'!$E$2:$E$51,MATCH(Q$1,'Station centroid'!$B$2:$B$51,0))-INDEX('Zone centroid'!$D$2:$D$169,MATCH($A115,'Zone centroid'!$C$2:$C$169,0)))^2+(INDEX('Station centroid'!$F$2:$F$51,MATCH(Q$1,'Station centroid'!$B$2:$B$51,0))-INDEX('Zone centroid'!$E$2:$E$169,MATCH($A115,'Zone centroid'!$C$2:$C$169,0)))^2)</f>
        <v>79530.849851139559</v>
      </c>
      <c r="R115">
        <f>SQRT((INDEX('Station centroid'!$E$2:$E$51,MATCH(R$1,'Station centroid'!$B$2:$B$51,0))-INDEX('Zone centroid'!$D$2:$D$169,MATCH($A115,'Zone centroid'!$C$2:$C$169,0)))^2+(INDEX('Station centroid'!$F$2:$F$51,MATCH(R$1,'Station centroid'!$B$2:$B$51,0))-INDEX('Zone centroid'!$E$2:$E$169,MATCH($A115,'Zone centroid'!$C$2:$C$169,0)))^2)</f>
        <v>77109.899004058461</v>
      </c>
      <c r="S115">
        <f>SQRT((INDEX('Station centroid'!$E$2:$E$51,MATCH(S$1,'Station centroid'!$B$2:$B$51,0))-INDEX('Zone centroid'!$D$2:$D$169,MATCH($A115,'Zone centroid'!$C$2:$C$169,0)))^2+(INDEX('Station centroid'!$F$2:$F$51,MATCH(S$1,'Station centroid'!$B$2:$B$51,0))-INDEX('Zone centroid'!$E$2:$E$169,MATCH($A115,'Zone centroid'!$C$2:$C$169,0)))^2)</f>
        <v>73682.197132183894</v>
      </c>
      <c r="T115">
        <f>SQRT((INDEX('Station centroid'!$E$2:$E$51,MATCH(T$1,'Station centroid'!$B$2:$B$51,0))-INDEX('Zone centroid'!$D$2:$D$169,MATCH($A115,'Zone centroid'!$C$2:$C$169,0)))^2+(INDEX('Station centroid'!$F$2:$F$51,MATCH(T$1,'Station centroid'!$B$2:$B$51,0))-INDEX('Zone centroid'!$E$2:$E$169,MATCH($A115,'Zone centroid'!$C$2:$C$169,0)))^2)</f>
        <v>67266.868592759653</v>
      </c>
      <c r="U115">
        <f>SQRT((INDEX('Station centroid'!$E$2:$E$51,MATCH(U$1,'Station centroid'!$B$2:$B$51,0))-INDEX('Zone centroid'!$D$2:$D$169,MATCH($A115,'Zone centroid'!$C$2:$C$169,0)))^2+(INDEX('Station centroid'!$F$2:$F$51,MATCH(U$1,'Station centroid'!$B$2:$B$51,0))-INDEX('Zone centroid'!$E$2:$E$169,MATCH($A115,'Zone centroid'!$C$2:$C$169,0)))^2)</f>
        <v>66507.951297618507</v>
      </c>
      <c r="V115">
        <f>SQRT((INDEX('Station centroid'!$E$2:$E$51,MATCH(V$1,'Station centroid'!$B$2:$B$51,0))-INDEX('Zone centroid'!$D$2:$D$169,MATCH($A115,'Zone centroid'!$C$2:$C$169,0)))^2+(INDEX('Station centroid'!$F$2:$F$51,MATCH(V$1,'Station centroid'!$B$2:$B$51,0))-INDEX('Zone centroid'!$E$2:$E$169,MATCH($A115,'Zone centroid'!$C$2:$C$169,0)))^2)</f>
        <v>63772.57816037631</v>
      </c>
      <c r="W115">
        <f>SQRT((INDEX('Station centroid'!$E$2:$E$51,MATCH(W$1,'Station centroid'!$B$2:$B$51,0))-INDEX('Zone centroid'!$D$2:$D$169,MATCH($A115,'Zone centroid'!$C$2:$C$169,0)))^2+(INDEX('Station centroid'!$F$2:$F$51,MATCH(W$1,'Station centroid'!$B$2:$B$51,0))-INDEX('Zone centroid'!$E$2:$E$169,MATCH($A115,'Zone centroid'!$C$2:$C$169,0)))^2)</f>
        <v>76135.195273933641</v>
      </c>
      <c r="X115">
        <f>SQRT((INDEX('Station centroid'!$E$2:$E$51,MATCH(X$1,'Station centroid'!$B$2:$B$51,0))-INDEX('Zone centroid'!$D$2:$D$169,MATCH($A115,'Zone centroid'!$C$2:$C$169,0)))^2+(INDEX('Station centroid'!$F$2:$F$51,MATCH(X$1,'Station centroid'!$B$2:$B$51,0))-INDEX('Zone centroid'!$E$2:$E$169,MATCH($A115,'Zone centroid'!$C$2:$C$169,0)))^2)</f>
        <v>61112.878389767364</v>
      </c>
      <c r="Y115">
        <f>SQRT((INDEX('Station centroid'!$E$2:$E$51,MATCH(Y$1,'Station centroid'!$B$2:$B$51,0))-INDEX('Zone centroid'!$D$2:$D$169,MATCH($A115,'Zone centroid'!$C$2:$C$169,0)))^2+(INDEX('Station centroid'!$F$2:$F$51,MATCH(Y$1,'Station centroid'!$B$2:$B$51,0))-INDEX('Zone centroid'!$E$2:$E$169,MATCH($A115,'Zone centroid'!$C$2:$C$169,0)))^2)</f>
        <v>59217.725045209278</v>
      </c>
      <c r="Z115">
        <f>SQRT((INDEX('Station centroid'!$E$2:$E$51,MATCH(Z$1,'Station centroid'!$B$2:$B$51,0))-INDEX('Zone centroid'!$D$2:$D$169,MATCH($A115,'Zone centroid'!$C$2:$C$169,0)))^2+(INDEX('Station centroid'!$F$2:$F$51,MATCH(Z$1,'Station centroid'!$B$2:$B$51,0))-INDEX('Zone centroid'!$E$2:$E$169,MATCH($A115,'Zone centroid'!$C$2:$C$169,0)))^2)</f>
        <v>32825.959855122259</v>
      </c>
      <c r="AA115">
        <f>SQRT((INDEX('Station centroid'!$E$2:$E$51,MATCH(AA$1,'Station centroid'!$B$2:$B$51,0))-INDEX('Zone centroid'!$D$2:$D$169,MATCH($A115,'Zone centroid'!$C$2:$C$169,0)))^2+(INDEX('Station centroid'!$F$2:$F$51,MATCH(AA$1,'Station centroid'!$B$2:$B$51,0))-INDEX('Zone centroid'!$E$2:$E$169,MATCH($A115,'Zone centroid'!$C$2:$C$169,0)))^2)</f>
        <v>61341.945667016458</v>
      </c>
      <c r="AB115">
        <f>SQRT((INDEX('Station centroid'!$E$2:$E$51,MATCH(AB$1,'Station centroid'!$B$2:$B$51,0))-INDEX('Zone centroid'!$D$2:$D$169,MATCH($A115,'Zone centroid'!$C$2:$C$169,0)))^2+(INDEX('Station centroid'!$F$2:$F$51,MATCH(AB$1,'Station centroid'!$B$2:$B$51,0))-INDEX('Zone centroid'!$E$2:$E$169,MATCH($A115,'Zone centroid'!$C$2:$C$169,0)))^2)</f>
        <v>645769.24876460317</v>
      </c>
      <c r="AC115">
        <f>SQRT((INDEX('Station centroid'!$E$2:$E$51,MATCH(AC$1,'Station centroid'!$B$2:$B$51,0))-INDEX('Zone centroid'!$D$2:$D$169,MATCH($A115,'Zone centroid'!$C$2:$C$169,0)))^2+(INDEX('Station centroid'!$F$2:$F$51,MATCH(AC$1,'Station centroid'!$B$2:$B$51,0))-INDEX('Zone centroid'!$E$2:$E$169,MATCH($A115,'Zone centroid'!$C$2:$C$169,0)))^2)</f>
        <v>47642.833578039827</v>
      </c>
      <c r="AD115">
        <f>SQRT((INDEX('Station centroid'!$E$2:$E$51,MATCH(AD$1,'Station centroid'!$B$2:$B$51,0))-INDEX('Zone centroid'!$D$2:$D$169,MATCH($A115,'Zone centroid'!$C$2:$C$169,0)))^2+(INDEX('Station centroid'!$F$2:$F$51,MATCH(AD$1,'Station centroid'!$B$2:$B$51,0))-INDEX('Zone centroid'!$E$2:$E$169,MATCH($A115,'Zone centroid'!$C$2:$C$169,0)))^2)</f>
        <v>134117.80693898367</v>
      </c>
      <c r="AE115">
        <f>SQRT((INDEX('Station centroid'!$E$2:$E$51,MATCH(AE$1,'Station centroid'!$B$2:$B$51,0))-INDEX('Zone centroid'!$D$2:$D$169,MATCH($A115,'Zone centroid'!$C$2:$C$169,0)))^2+(INDEX('Station centroid'!$F$2:$F$51,MATCH(AE$1,'Station centroid'!$B$2:$B$51,0))-INDEX('Zone centroid'!$E$2:$E$169,MATCH($A115,'Zone centroid'!$C$2:$C$169,0)))^2)</f>
        <v>87132.323375859807</v>
      </c>
      <c r="AF115">
        <f>SQRT((INDEX('Station centroid'!$E$2:$E$51,MATCH(AF$1,'Station centroid'!$B$2:$B$51,0))-INDEX('Zone centroid'!$D$2:$D$169,MATCH($A115,'Zone centroid'!$C$2:$C$169,0)))^2+(INDEX('Station centroid'!$F$2:$F$51,MATCH(AF$1,'Station centroid'!$B$2:$B$51,0))-INDEX('Zone centroid'!$E$2:$E$169,MATCH($A115,'Zone centroid'!$C$2:$C$169,0)))^2)</f>
        <v>84651.895595733105</v>
      </c>
      <c r="AG115">
        <f>SQRT((INDEX('Station centroid'!$E$2:$E$51,MATCH(AG$1,'Station centroid'!$B$2:$B$51,0))-INDEX('Zone centroid'!$D$2:$D$169,MATCH($A115,'Zone centroid'!$C$2:$C$169,0)))^2+(INDEX('Station centroid'!$F$2:$F$51,MATCH(AG$1,'Station centroid'!$B$2:$B$51,0))-INDEX('Zone centroid'!$E$2:$E$169,MATCH($A115,'Zone centroid'!$C$2:$C$169,0)))^2)</f>
        <v>63781.226586854682</v>
      </c>
      <c r="AH115">
        <f>SQRT((INDEX('Station centroid'!$E$2:$E$51,MATCH(AH$1,'Station centroid'!$B$2:$B$51,0))-INDEX('Zone centroid'!$D$2:$D$169,MATCH($A115,'Zone centroid'!$C$2:$C$169,0)))^2+(INDEX('Station centroid'!$F$2:$F$51,MATCH(AH$1,'Station centroid'!$B$2:$B$51,0))-INDEX('Zone centroid'!$E$2:$E$169,MATCH($A115,'Zone centroid'!$C$2:$C$169,0)))^2)</f>
        <v>109399.35165515381</v>
      </c>
      <c r="AI115">
        <f>SQRT((INDEX('Station centroid'!$E$2:$E$51,MATCH(AI$1,'Station centroid'!$B$2:$B$51,0))-INDEX('Zone centroid'!$D$2:$D$169,MATCH($A115,'Zone centroid'!$C$2:$C$169,0)))^2+(INDEX('Station centroid'!$F$2:$F$51,MATCH(AI$1,'Station centroid'!$B$2:$B$51,0))-INDEX('Zone centroid'!$E$2:$E$169,MATCH($A115,'Zone centroid'!$C$2:$C$169,0)))^2)</f>
        <v>67269.822119153047</v>
      </c>
      <c r="AJ115">
        <f>SQRT((INDEX('Station centroid'!$E$2:$E$51,MATCH(AJ$1,'Station centroid'!$B$2:$B$51,0))-INDEX('Zone centroid'!$D$2:$D$169,MATCH($A115,'Zone centroid'!$C$2:$C$169,0)))^2+(INDEX('Station centroid'!$F$2:$F$51,MATCH(AJ$1,'Station centroid'!$B$2:$B$51,0))-INDEX('Zone centroid'!$E$2:$E$169,MATCH($A115,'Zone centroid'!$C$2:$C$169,0)))^2)</f>
        <v>65287.987725217085</v>
      </c>
      <c r="AK115">
        <f>SQRT((INDEX('Station centroid'!$E$2:$E$51,MATCH(AK$1,'Station centroid'!$B$2:$B$51,0))-INDEX('Zone centroid'!$D$2:$D$169,MATCH($A115,'Zone centroid'!$C$2:$C$169,0)))^2+(INDEX('Station centroid'!$F$2:$F$51,MATCH(AK$1,'Station centroid'!$B$2:$B$51,0))-INDEX('Zone centroid'!$E$2:$E$169,MATCH($A115,'Zone centroid'!$C$2:$C$169,0)))^2)</f>
        <v>66360.919378690029</v>
      </c>
      <c r="AL115">
        <f>SQRT((INDEX('Station centroid'!$E$2:$E$51,MATCH(AL$1,'Station centroid'!$B$2:$B$51,0))-INDEX('Zone centroid'!$D$2:$D$169,MATCH($A115,'Zone centroid'!$C$2:$C$169,0)))^2+(INDEX('Station centroid'!$F$2:$F$51,MATCH(AL$1,'Station centroid'!$B$2:$B$51,0))-INDEX('Zone centroid'!$E$2:$E$169,MATCH($A115,'Zone centroid'!$C$2:$C$169,0)))^2)</f>
        <v>28036.269544045954</v>
      </c>
      <c r="AM115">
        <f>SQRT((INDEX('Station centroid'!$E$2:$E$51,MATCH(AM$1,'Station centroid'!$B$2:$B$51,0))-INDEX('Zone centroid'!$D$2:$D$169,MATCH($A115,'Zone centroid'!$C$2:$C$169,0)))^2+(INDEX('Station centroid'!$F$2:$F$51,MATCH(AM$1,'Station centroid'!$B$2:$B$51,0))-INDEX('Zone centroid'!$E$2:$E$169,MATCH($A115,'Zone centroid'!$C$2:$C$169,0)))^2)</f>
        <v>83719.490339705895</v>
      </c>
      <c r="AN115">
        <f>SQRT((INDEX('Station centroid'!$E$2:$E$51,MATCH(AN$1,'Station centroid'!$B$2:$B$51,0))-INDEX('Zone centroid'!$D$2:$D$169,MATCH($A115,'Zone centroid'!$C$2:$C$169,0)))^2+(INDEX('Station centroid'!$F$2:$F$51,MATCH(AN$1,'Station centroid'!$B$2:$B$51,0))-INDEX('Zone centroid'!$E$2:$E$169,MATCH($A115,'Zone centroid'!$C$2:$C$169,0)))^2)</f>
        <v>46773.874438181803</v>
      </c>
      <c r="AO115">
        <f>SQRT((INDEX('Station centroid'!$E$2:$E$51,MATCH(AO$1,'Station centroid'!$B$2:$B$51,0))-INDEX('Zone centroid'!$D$2:$D$169,MATCH($A115,'Zone centroid'!$C$2:$C$169,0)))^2+(INDEX('Station centroid'!$F$2:$F$51,MATCH(AO$1,'Station centroid'!$B$2:$B$51,0))-INDEX('Zone centroid'!$E$2:$E$169,MATCH($A115,'Zone centroid'!$C$2:$C$169,0)))^2)</f>
        <v>44806.580223411416</v>
      </c>
      <c r="AP115">
        <f>SQRT((INDEX('Station centroid'!$E$2:$E$51,MATCH(AP$1,'Station centroid'!$B$2:$B$51,0))-INDEX('Zone centroid'!$D$2:$D$169,MATCH($A115,'Zone centroid'!$C$2:$C$169,0)))^2+(INDEX('Station centroid'!$F$2:$F$51,MATCH(AP$1,'Station centroid'!$B$2:$B$51,0))-INDEX('Zone centroid'!$E$2:$E$169,MATCH($A115,'Zone centroid'!$C$2:$C$169,0)))^2)</f>
        <v>50032.599577300578</v>
      </c>
      <c r="AQ115">
        <f>SQRT((INDEX('Station centroid'!$E$2:$E$51,MATCH(AQ$1,'Station centroid'!$B$2:$B$51,0))-INDEX('Zone centroid'!$D$2:$D$169,MATCH($A115,'Zone centroid'!$C$2:$C$169,0)))^2+(INDEX('Station centroid'!$F$2:$F$51,MATCH(AQ$1,'Station centroid'!$B$2:$B$51,0))-INDEX('Zone centroid'!$E$2:$E$169,MATCH($A115,'Zone centroid'!$C$2:$C$169,0)))^2)</f>
        <v>52879.883253314765</v>
      </c>
      <c r="AR115">
        <f>SQRT((INDEX('Station centroid'!$E$2:$E$51,MATCH(AR$1,'Station centroid'!$B$2:$B$51,0))-INDEX('Zone centroid'!$D$2:$D$169,MATCH($A115,'Zone centroid'!$C$2:$C$169,0)))^2+(INDEX('Station centroid'!$F$2:$F$51,MATCH(AR$1,'Station centroid'!$B$2:$B$51,0))-INDEX('Zone centroid'!$E$2:$E$169,MATCH($A115,'Zone centroid'!$C$2:$C$169,0)))^2)</f>
        <v>32141.564385107322</v>
      </c>
      <c r="AS115">
        <f>SQRT((INDEX('Station centroid'!$E$2:$E$51,MATCH(AS$1,'Station centroid'!$B$2:$B$51,0))-INDEX('Zone centroid'!$D$2:$D$169,MATCH($A115,'Zone centroid'!$C$2:$C$169,0)))^2+(INDEX('Station centroid'!$F$2:$F$51,MATCH(AS$1,'Station centroid'!$B$2:$B$51,0))-INDEX('Zone centroid'!$E$2:$E$169,MATCH($A115,'Zone centroid'!$C$2:$C$169,0)))^2)</f>
        <v>121232.51561911475</v>
      </c>
      <c r="AT115">
        <f>SQRT((INDEX('Station centroid'!$E$2:$E$51,MATCH(AT$1,'Station centroid'!$B$2:$B$51,0))-INDEX('Zone centroid'!$D$2:$D$169,MATCH($A115,'Zone centroid'!$C$2:$C$169,0)))^2+(INDEX('Station centroid'!$F$2:$F$51,MATCH(AT$1,'Station centroid'!$B$2:$B$51,0))-INDEX('Zone centroid'!$E$2:$E$169,MATCH($A115,'Zone centroid'!$C$2:$C$169,0)))^2)</f>
        <v>102781.85204977627</v>
      </c>
      <c r="AU115">
        <f>SQRT((INDEX('Station centroid'!$E$2:$E$51,MATCH(AU$1,'Station centroid'!$B$2:$B$51,0))-INDEX('Zone centroid'!$D$2:$D$169,MATCH($A115,'Zone centroid'!$C$2:$C$169,0)))^2+(INDEX('Station centroid'!$F$2:$F$51,MATCH(AU$1,'Station centroid'!$B$2:$B$51,0))-INDEX('Zone centroid'!$E$2:$E$169,MATCH($A115,'Zone centroid'!$C$2:$C$169,0)))^2)</f>
        <v>3902.9264961692434</v>
      </c>
      <c r="AV115">
        <f>SQRT((INDEX('Station centroid'!$E$2:$E$51,MATCH(AV$1,'Station centroid'!$B$2:$B$51,0))-INDEX('Zone centroid'!$D$2:$D$169,MATCH($A115,'Zone centroid'!$C$2:$C$169,0)))^2+(INDEX('Station centroid'!$F$2:$F$51,MATCH(AV$1,'Station centroid'!$B$2:$B$51,0))-INDEX('Zone centroid'!$E$2:$E$169,MATCH($A115,'Zone centroid'!$C$2:$C$169,0)))^2)</f>
        <v>5472.7891165291385</v>
      </c>
      <c r="AW115">
        <f>SQRT((INDEX('Station centroid'!$E$2:$E$51,MATCH(AW$1,'Station centroid'!$B$2:$B$51,0))-INDEX('Zone centroid'!$D$2:$D$169,MATCH($A115,'Zone centroid'!$C$2:$C$169,0)))^2+(INDEX('Station centroid'!$F$2:$F$51,MATCH(AW$1,'Station centroid'!$B$2:$B$51,0))-INDEX('Zone centroid'!$E$2:$E$169,MATCH($A115,'Zone centroid'!$C$2:$C$169,0)))^2)</f>
        <v>13192.204151376656</v>
      </c>
      <c r="AX115">
        <f>SQRT((INDEX('Station centroid'!$E$2:$E$51,MATCH(AX$1,'Station centroid'!$B$2:$B$51,0))-INDEX('Zone centroid'!$D$2:$D$169,MATCH($A115,'Zone centroid'!$C$2:$C$169,0)))^2+(INDEX('Station centroid'!$F$2:$F$51,MATCH(AX$1,'Station centroid'!$B$2:$B$51,0))-INDEX('Zone centroid'!$E$2:$E$169,MATCH($A115,'Zone centroid'!$C$2:$C$169,0)))^2)</f>
        <v>29286.43779030324</v>
      </c>
      <c r="AY115">
        <f>SQRT((INDEX('Station centroid'!$E$2:$E$51,MATCH(AY$1,'Station centroid'!$B$2:$B$51,0))-INDEX('Zone centroid'!$D$2:$D$169,MATCH($A115,'Zone centroid'!$C$2:$C$169,0)))^2+(INDEX('Station centroid'!$F$2:$F$51,MATCH(AY$1,'Station centroid'!$B$2:$B$51,0))-INDEX('Zone centroid'!$E$2:$E$169,MATCH($A115,'Zone centroid'!$C$2:$C$169,0)))^2)</f>
        <v>645769.24876460317</v>
      </c>
    </row>
    <row r="116" spans="1:51" x14ac:dyDescent="0.3">
      <c r="A116">
        <v>5067</v>
      </c>
      <c r="B116">
        <f>SQRT((INDEX('Station centroid'!$E$2:$E$51,MATCH(B$1,'Station centroid'!$B$2:$B$51,0))-INDEX('Zone centroid'!$D$2:$D$169,MATCH($A116,'Zone centroid'!$C$2:$C$169,0)))^2+(INDEX('Station centroid'!$F$2:$F$51,MATCH(B$1,'Station centroid'!$B$2:$B$51,0))-INDEX('Zone centroid'!$E$2:$E$169,MATCH($A116,'Zone centroid'!$C$2:$C$169,0)))^2)</f>
        <v>62377.184177329567</v>
      </c>
      <c r="C116">
        <f>SQRT((INDEX('Station centroid'!$E$2:$E$51,MATCH(C$1,'Station centroid'!$B$2:$B$51,0))-INDEX('Zone centroid'!$D$2:$D$169,MATCH($A116,'Zone centroid'!$C$2:$C$169,0)))^2+(INDEX('Station centroid'!$F$2:$F$51,MATCH(C$1,'Station centroid'!$B$2:$B$51,0))-INDEX('Zone centroid'!$E$2:$E$169,MATCH($A116,'Zone centroid'!$C$2:$C$169,0)))^2)</f>
        <v>89224.704281242637</v>
      </c>
      <c r="D116">
        <f>SQRT((INDEX('Station centroid'!$E$2:$E$51,MATCH(D$1,'Station centroid'!$B$2:$B$51,0))-INDEX('Zone centroid'!$D$2:$D$169,MATCH($A116,'Zone centroid'!$C$2:$C$169,0)))^2+(INDEX('Station centroid'!$F$2:$F$51,MATCH(D$1,'Station centroid'!$B$2:$B$51,0))-INDEX('Zone centroid'!$E$2:$E$169,MATCH($A116,'Zone centroid'!$C$2:$C$169,0)))^2)</f>
        <v>136274.61451151676</v>
      </c>
      <c r="E116">
        <f>SQRT((INDEX('Station centroid'!$E$2:$E$51,MATCH(E$1,'Station centroid'!$B$2:$B$51,0))-INDEX('Zone centroid'!$D$2:$D$169,MATCH($A116,'Zone centroid'!$C$2:$C$169,0)))^2+(INDEX('Station centroid'!$F$2:$F$51,MATCH(E$1,'Station centroid'!$B$2:$B$51,0))-INDEX('Zone centroid'!$E$2:$E$169,MATCH($A116,'Zone centroid'!$C$2:$C$169,0)))^2)</f>
        <v>71356.325414495659</v>
      </c>
      <c r="F116">
        <f>SQRT((INDEX('Station centroid'!$E$2:$E$51,MATCH(F$1,'Station centroid'!$B$2:$B$51,0))-INDEX('Zone centroid'!$D$2:$D$169,MATCH($A116,'Zone centroid'!$C$2:$C$169,0)))^2+(INDEX('Station centroid'!$F$2:$F$51,MATCH(F$1,'Station centroid'!$B$2:$B$51,0))-INDEX('Zone centroid'!$E$2:$E$169,MATCH($A116,'Zone centroid'!$C$2:$C$169,0)))^2)</f>
        <v>61899.522093176165</v>
      </c>
      <c r="G116">
        <f>SQRT((INDEX('Station centroid'!$E$2:$E$51,MATCH(G$1,'Station centroid'!$B$2:$B$51,0))-INDEX('Zone centroid'!$D$2:$D$169,MATCH($A116,'Zone centroid'!$C$2:$C$169,0)))^2+(INDEX('Station centroid'!$F$2:$F$51,MATCH(G$1,'Station centroid'!$B$2:$B$51,0))-INDEX('Zone centroid'!$E$2:$E$169,MATCH($A116,'Zone centroid'!$C$2:$C$169,0)))^2)</f>
        <v>644154.71150648268</v>
      </c>
      <c r="H116">
        <f>SQRT((INDEX('Station centroid'!$E$2:$E$51,MATCH(H$1,'Station centroid'!$B$2:$B$51,0))-INDEX('Zone centroid'!$D$2:$D$169,MATCH($A116,'Zone centroid'!$C$2:$C$169,0)))^2+(INDEX('Station centroid'!$F$2:$F$51,MATCH(H$1,'Station centroid'!$B$2:$B$51,0))-INDEX('Zone centroid'!$E$2:$E$169,MATCH($A116,'Zone centroid'!$C$2:$C$169,0)))^2)</f>
        <v>36367.387910120815</v>
      </c>
      <c r="I116">
        <f>SQRT((INDEX('Station centroid'!$E$2:$E$51,MATCH(I$1,'Station centroid'!$B$2:$B$51,0))-INDEX('Zone centroid'!$D$2:$D$169,MATCH($A116,'Zone centroid'!$C$2:$C$169,0)))^2+(INDEX('Station centroid'!$F$2:$F$51,MATCH(I$1,'Station centroid'!$B$2:$B$51,0))-INDEX('Zone centroid'!$E$2:$E$169,MATCH($A116,'Zone centroid'!$C$2:$C$169,0)))^2)</f>
        <v>39999.939459875415</v>
      </c>
      <c r="J116">
        <f>SQRT((INDEX('Station centroid'!$E$2:$E$51,MATCH(J$1,'Station centroid'!$B$2:$B$51,0))-INDEX('Zone centroid'!$D$2:$D$169,MATCH($A116,'Zone centroid'!$C$2:$C$169,0)))^2+(INDEX('Station centroid'!$F$2:$F$51,MATCH(J$1,'Station centroid'!$B$2:$B$51,0))-INDEX('Zone centroid'!$E$2:$E$169,MATCH($A116,'Zone centroid'!$C$2:$C$169,0)))^2)</f>
        <v>644154.71150648268</v>
      </c>
      <c r="K116">
        <f>SQRT((INDEX('Station centroid'!$E$2:$E$51,MATCH(K$1,'Station centroid'!$B$2:$B$51,0))-INDEX('Zone centroid'!$D$2:$D$169,MATCH($A116,'Zone centroid'!$C$2:$C$169,0)))^2+(INDEX('Station centroid'!$F$2:$F$51,MATCH(K$1,'Station centroid'!$B$2:$B$51,0))-INDEX('Zone centroid'!$E$2:$E$169,MATCH($A116,'Zone centroid'!$C$2:$C$169,0)))^2)</f>
        <v>90358.37142392341</v>
      </c>
      <c r="L116">
        <f>SQRT((INDEX('Station centroid'!$E$2:$E$51,MATCH(L$1,'Station centroid'!$B$2:$B$51,0))-INDEX('Zone centroid'!$D$2:$D$169,MATCH($A116,'Zone centroid'!$C$2:$C$169,0)))^2+(INDEX('Station centroid'!$F$2:$F$51,MATCH(L$1,'Station centroid'!$B$2:$B$51,0))-INDEX('Zone centroid'!$E$2:$E$169,MATCH($A116,'Zone centroid'!$C$2:$C$169,0)))^2)</f>
        <v>47629.258368213101</v>
      </c>
      <c r="M116">
        <f>SQRT((INDEX('Station centroid'!$E$2:$E$51,MATCH(M$1,'Station centroid'!$B$2:$B$51,0))-INDEX('Zone centroid'!$D$2:$D$169,MATCH($A116,'Zone centroid'!$C$2:$C$169,0)))^2+(INDEX('Station centroid'!$F$2:$F$51,MATCH(M$1,'Station centroid'!$B$2:$B$51,0))-INDEX('Zone centroid'!$E$2:$E$169,MATCH($A116,'Zone centroid'!$C$2:$C$169,0)))^2)</f>
        <v>51491.487820510709</v>
      </c>
      <c r="N116">
        <f>SQRT((INDEX('Station centroid'!$E$2:$E$51,MATCH(N$1,'Station centroid'!$B$2:$B$51,0))-INDEX('Zone centroid'!$D$2:$D$169,MATCH($A116,'Zone centroid'!$C$2:$C$169,0)))^2+(INDEX('Station centroid'!$F$2:$F$51,MATCH(N$1,'Station centroid'!$B$2:$B$51,0))-INDEX('Zone centroid'!$E$2:$E$169,MATCH($A116,'Zone centroid'!$C$2:$C$169,0)))^2)</f>
        <v>69897.675902364615</v>
      </c>
      <c r="O116">
        <f>SQRT((INDEX('Station centroid'!$E$2:$E$51,MATCH(O$1,'Station centroid'!$B$2:$B$51,0))-INDEX('Zone centroid'!$D$2:$D$169,MATCH($A116,'Zone centroid'!$C$2:$C$169,0)))^2+(INDEX('Station centroid'!$F$2:$F$51,MATCH(O$1,'Station centroid'!$B$2:$B$51,0))-INDEX('Zone centroid'!$E$2:$E$169,MATCH($A116,'Zone centroid'!$C$2:$C$169,0)))^2)</f>
        <v>93115.555685680141</v>
      </c>
      <c r="P116">
        <f>SQRT((INDEX('Station centroid'!$E$2:$E$51,MATCH(P$1,'Station centroid'!$B$2:$B$51,0))-INDEX('Zone centroid'!$D$2:$D$169,MATCH($A116,'Zone centroid'!$C$2:$C$169,0)))^2+(INDEX('Station centroid'!$F$2:$F$51,MATCH(P$1,'Station centroid'!$B$2:$B$51,0))-INDEX('Zone centroid'!$E$2:$E$169,MATCH($A116,'Zone centroid'!$C$2:$C$169,0)))^2)</f>
        <v>95446.981894265264</v>
      </c>
      <c r="Q116">
        <f>SQRT((INDEX('Station centroid'!$E$2:$E$51,MATCH(Q$1,'Station centroid'!$B$2:$B$51,0))-INDEX('Zone centroid'!$D$2:$D$169,MATCH($A116,'Zone centroid'!$C$2:$C$169,0)))^2+(INDEX('Station centroid'!$F$2:$F$51,MATCH(Q$1,'Station centroid'!$B$2:$B$51,0))-INDEX('Zone centroid'!$E$2:$E$169,MATCH($A116,'Zone centroid'!$C$2:$C$169,0)))^2)</f>
        <v>80462.264326729608</v>
      </c>
      <c r="R116">
        <f>SQRT((INDEX('Station centroid'!$E$2:$E$51,MATCH(R$1,'Station centroid'!$B$2:$B$51,0))-INDEX('Zone centroid'!$D$2:$D$169,MATCH($A116,'Zone centroid'!$C$2:$C$169,0)))^2+(INDEX('Station centroid'!$F$2:$F$51,MATCH(R$1,'Station centroid'!$B$2:$B$51,0))-INDEX('Zone centroid'!$E$2:$E$169,MATCH($A116,'Zone centroid'!$C$2:$C$169,0)))^2)</f>
        <v>78172.18492530509</v>
      </c>
      <c r="S116">
        <f>SQRT((INDEX('Station centroid'!$E$2:$E$51,MATCH(S$1,'Station centroid'!$B$2:$B$51,0))-INDEX('Zone centroid'!$D$2:$D$169,MATCH($A116,'Zone centroid'!$C$2:$C$169,0)))^2+(INDEX('Station centroid'!$F$2:$F$51,MATCH(S$1,'Station centroid'!$B$2:$B$51,0))-INDEX('Zone centroid'!$E$2:$E$169,MATCH($A116,'Zone centroid'!$C$2:$C$169,0)))^2)</f>
        <v>74711.54059839758</v>
      </c>
      <c r="T116">
        <f>SQRT((INDEX('Station centroid'!$E$2:$E$51,MATCH(T$1,'Station centroid'!$B$2:$B$51,0))-INDEX('Zone centroid'!$D$2:$D$169,MATCH($A116,'Zone centroid'!$C$2:$C$169,0)))^2+(INDEX('Station centroid'!$F$2:$F$51,MATCH(T$1,'Station centroid'!$B$2:$B$51,0))-INDEX('Zone centroid'!$E$2:$E$169,MATCH($A116,'Zone centroid'!$C$2:$C$169,0)))^2)</f>
        <v>68473.998984107791</v>
      </c>
      <c r="U116">
        <f>SQRT((INDEX('Station centroid'!$E$2:$E$51,MATCH(U$1,'Station centroid'!$B$2:$B$51,0))-INDEX('Zone centroid'!$D$2:$D$169,MATCH($A116,'Zone centroid'!$C$2:$C$169,0)))^2+(INDEX('Station centroid'!$F$2:$F$51,MATCH(U$1,'Station centroid'!$B$2:$B$51,0))-INDEX('Zone centroid'!$E$2:$E$169,MATCH($A116,'Zone centroid'!$C$2:$C$169,0)))^2)</f>
        <v>67898.057299206979</v>
      </c>
      <c r="V116">
        <f>SQRT((INDEX('Station centroid'!$E$2:$E$51,MATCH(V$1,'Station centroid'!$B$2:$B$51,0))-INDEX('Zone centroid'!$D$2:$D$169,MATCH($A116,'Zone centroid'!$C$2:$C$169,0)))^2+(INDEX('Station centroid'!$F$2:$F$51,MATCH(V$1,'Station centroid'!$B$2:$B$51,0))-INDEX('Zone centroid'!$E$2:$E$169,MATCH($A116,'Zone centroid'!$C$2:$C$169,0)))^2)</f>
        <v>65334.42468531659</v>
      </c>
      <c r="W116">
        <f>SQRT((INDEX('Station centroid'!$E$2:$E$51,MATCH(W$1,'Station centroid'!$B$2:$B$51,0))-INDEX('Zone centroid'!$D$2:$D$169,MATCH($A116,'Zone centroid'!$C$2:$C$169,0)))^2+(INDEX('Station centroid'!$F$2:$F$51,MATCH(W$1,'Station centroid'!$B$2:$B$51,0))-INDEX('Zone centroid'!$E$2:$E$169,MATCH($A116,'Zone centroid'!$C$2:$C$169,0)))^2)</f>
        <v>77082.903471262733</v>
      </c>
      <c r="X116">
        <f>SQRT((INDEX('Station centroid'!$E$2:$E$51,MATCH(X$1,'Station centroid'!$B$2:$B$51,0))-INDEX('Zone centroid'!$D$2:$D$169,MATCH($A116,'Zone centroid'!$C$2:$C$169,0)))^2+(INDEX('Station centroid'!$F$2:$F$51,MATCH(X$1,'Station centroid'!$B$2:$B$51,0))-INDEX('Zone centroid'!$E$2:$E$169,MATCH($A116,'Zone centroid'!$C$2:$C$169,0)))^2)</f>
        <v>62692.373854740057</v>
      </c>
      <c r="Y116">
        <f>SQRT((INDEX('Station centroid'!$E$2:$E$51,MATCH(Y$1,'Station centroid'!$B$2:$B$51,0))-INDEX('Zone centroid'!$D$2:$D$169,MATCH($A116,'Zone centroid'!$C$2:$C$169,0)))^2+(INDEX('Station centroid'!$F$2:$F$51,MATCH(Y$1,'Station centroid'!$B$2:$B$51,0))-INDEX('Zone centroid'!$E$2:$E$169,MATCH($A116,'Zone centroid'!$C$2:$C$169,0)))^2)</f>
        <v>60812.307542881543</v>
      </c>
      <c r="Z116">
        <f>SQRT((INDEX('Station centroid'!$E$2:$E$51,MATCH(Z$1,'Station centroid'!$B$2:$B$51,0))-INDEX('Zone centroid'!$D$2:$D$169,MATCH($A116,'Zone centroid'!$C$2:$C$169,0)))^2+(INDEX('Station centroid'!$F$2:$F$51,MATCH(Z$1,'Station centroid'!$B$2:$B$51,0))-INDEX('Zone centroid'!$E$2:$E$169,MATCH($A116,'Zone centroid'!$C$2:$C$169,0)))^2)</f>
        <v>32310.977656364692</v>
      </c>
      <c r="AA116">
        <f>SQRT((INDEX('Station centroid'!$E$2:$E$51,MATCH(AA$1,'Station centroid'!$B$2:$B$51,0))-INDEX('Zone centroid'!$D$2:$D$169,MATCH($A116,'Zone centroid'!$C$2:$C$169,0)))^2+(INDEX('Station centroid'!$F$2:$F$51,MATCH(AA$1,'Station centroid'!$B$2:$B$51,0))-INDEX('Zone centroid'!$E$2:$E$169,MATCH($A116,'Zone centroid'!$C$2:$C$169,0)))^2)</f>
        <v>59836.462677327436</v>
      </c>
      <c r="AB116">
        <f>SQRT((INDEX('Station centroid'!$E$2:$E$51,MATCH(AB$1,'Station centroid'!$B$2:$B$51,0))-INDEX('Zone centroid'!$D$2:$D$169,MATCH($A116,'Zone centroid'!$C$2:$C$169,0)))^2+(INDEX('Station centroid'!$F$2:$F$51,MATCH(AB$1,'Station centroid'!$B$2:$B$51,0))-INDEX('Zone centroid'!$E$2:$E$169,MATCH($A116,'Zone centroid'!$C$2:$C$169,0)))^2)</f>
        <v>644154.71150648268</v>
      </c>
      <c r="AC116">
        <f>SQRT((INDEX('Station centroid'!$E$2:$E$51,MATCH(AC$1,'Station centroid'!$B$2:$B$51,0))-INDEX('Zone centroid'!$D$2:$D$169,MATCH($A116,'Zone centroid'!$C$2:$C$169,0)))^2+(INDEX('Station centroid'!$F$2:$F$51,MATCH(AC$1,'Station centroid'!$B$2:$B$51,0))-INDEX('Zone centroid'!$E$2:$E$169,MATCH($A116,'Zone centroid'!$C$2:$C$169,0)))^2)</f>
        <v>46120.55794095296</v>
      </c>
      <c r="AD116">
        <f>SQRT((INDEX('Station centroid'!$E$2:$E$51,MATCH(AD$1,'Station centroid'!$B$2:$B$51,0))-INDEX('Zone centroid'!$D$2:$D$169,MATCH($A116,'Zone centroid'!$C$2:$C$169,0)))^2+(INDEX('Station centroid'!$F$2:$F$51,MATCH(AD$1,'Station centroid'!$B$2:$B$51,0))-INDEX('Zone centroid'!$E$2:$E$169,MATCH($A116,'Zone centroid'!$C$2:$C$169,0)))^2)</f>
        <v>132690.04440282058</v>
      </c>
      <c r="AE116">
        <f>SQRT((INDEX('Station centroid'!$E$2:$E$51,MATCH(AE$1,'Station centroid'!$B$2:$B$51,0))-INDEX('Zone centroid'!$D$2:$D$169,MATCH($A116,'Zone centroid'!$C$2:$C$169,0)))^2+(INDEX('Station centroid'!$F$2:$F$51,MATCH(AE$1,'Station centroid'!$B$2:$B$51,0))-INDEX('Zone centroid'!$E$2:$E$169,MATCH($A116,'Zone centroid'!$C$2:$C$169,0)))^2)</f>
        <v>87989.118419469378</v>
      </c>
      <c r="AF116">
        <f>SQRT((INDEX('Station centroid'!$E$2:$E$51,MATCH(AF$1,'Station centroid'!$B$2:$B$51,0))-INDEX('Zone centroid'!$D$2:$D$169,MATCH($A116,'Zone centroid'!$C$2:$C$169,0)))^2+(INDEX('Station centroid'!$F$2:$F$51,MATCH(AF$1,'Station centroid'!$B$2:$B$51,0))-INDEX('Zone centroid'!$E$2:$E$169,MATCH($A116,'Zone centroid'!$C$2:$C$169,0)))^2)</f>
        <v>85534.451085459688</v>
      </c>
      <c r="AG116">
        <f>SQRT((INDEX('Station centroid'!$E$2:$E$51,MATCH(AG$1,'Station centroid'!$B$2:$B$51,0))-INDEX('Zone centroid'!$D$2:$D$169,MATCH($A116,'Zone centroid'!$C$2:$C$169,0)))^2+(INDEX('Station centroid'!$F$2:$F$51,MATCH(AG$1,'Station centroid'!$B$2:$B$51,0))-INDEX('Zone centroid'!$E$2:$E$169,MATCH($A116,'Zone centroid'!$C$2:$C$169,0)))^2)</f>
        <v>65327.808863482474</v>
      </c>
      <c r="AH116">
        <f>SQRT((INDEX('Station centroid'!$E$2:$E$51,MATCH(AH$1,'Station centroid'!$B$2:$B$51,0))-INDEX('Zone centroid'!$D$2:$D$169,MATCH($A116,'Zone centroid'!$C$2:$C$169,0)))^2+(INDEX('Station centroid'!$F$2:$F$51,MATCH(AH$1,'Station centroid'!$B$2:$B$51,0))-INDEX('Zone centroid'!$E$2:$E$169,MATCH($A116,'Zone centroid'!$C$2:$C$169,0)))^2)</f>
        <v>108247.65988347278</v>
      </c>
      <c r="AI116">
        <f>SQRT((INDEX('Station centroid'!$E$2:$E$51,MATCH(AI$1,'Station centroid'!$B$2:$B$51,0))-INDEX('Zone centroid'!$D$2:$D$169,MATCH($A116,'Zone centroid'!$C$2:$C$169,0)))^2+(INDEX('Station centroid'!$F$2:$F$51,MATCH(AI$1,'Station centroid'!$B$2:$B$51,0))-INDEX('Zone centroid'!$E$2:$E$169,MATCH($A116,'Zone centroid'!$C$2:$C$169,0)))^2)</f>
        <v>68591.893404705595</v>
      </c>
      <c r="AJ116">
        <f>SQRT((INDEX('Station centroid'!$E$2:$E$51,MATCH(AJ$1,'Station centroid'!$B$2:$B$51,0))-INDEX('Zone centroid'!$D$2:$D$169,MATCH($A116,'Zone centroid'!$C$2:$C$169,0)))^2+(INDEX('Station centroid'!$F$2:$F$51,MATCH(AJ$1,'Station centroid'!$B$2:$B$51,0))-INDEX('Zone centroid'!$E$2:$E$169,MATCH($A116,'Zone centroid'!$C$2:$C$169,0)))^2)</f>
        <v>66758.270902623713</v>
      </c>
      <c r="AK116">
        <f>SQRT((INDEX('Station centroid'!$E$2:$E$51,MATCH(AK$1,'Station centroid'!$B$2:$B$51,0))-INDEX('Zone centroid'!$D$2:$D$169,MATCH($A116,'Zone centroid'!$C$2:$C$169,0)))^2+(INDEX('Station centroid'!$F$2:$F$51,MATCH(AK$1,'Station centroid'!$B$2:$B$51,0))-INDEX('Zone centroid'!$E$2:$E$169,MATCH($A116,'Zone centroid'!$C$2:$C$169,0)))^2)</f>
        <v>67486.847797959839</v>
      </c>
      <c r="AL116">
        <f>SQRT((INDEX('Station centroid'!$E$2:$E$51,MATCH(AL$1,'Station centroid'!$B$2:$B$51,0))-INDEX('Zone centroid'!$D$2:$D$169,MATCH($A116,'Zone centroid'!$C$2:$C$169,0)))^2+(INDEX('Station centroid'!$F$2:$F$51,MATCH(AL$1,'Station centroid'!$B$2:$B$51,0))-INDEX('Zone centroid'!$E$2:$E$169,MATCH($A116,'Zone centroid'!$C$2:$C$169,0)))^2)</f>
        <v>26351.251495638659</v>
      </c>
      <c r="AM116">
        <f>SQRT((INDEX('Station centroid'!$E$2:$E$51,MATCH(AM$1,'Station centroid'!$B$2:$B$51,0))-INDEX('Zone centroid'!$D$2:$D$169,MATCH($A116,'Zone centroid'!$C$2:$C$169,0)))^2+(INDEX('Station centroid'!$F$2:$F$51,MATCH(AM$1,'Station centroid'!$B$2:$B$51,0))-INDEX('Zone centroid'!$E$2:$E$169,MATCH($A116,'Zone centroid'!$C$2:$C$169,0)))^2)</f>
        <v>84714.955450145324</v>
      </c>
      <c r="AN116">
        <f>SQRT((INDEX('Station centroid'!$E$2:$E$51,MATCH(AN$1,'Station centroid'!$B$2:$B$51,0))-INDEX('Zone centroid'!$D$2:$D$169,MATCH($A116,'Zone centroid'!$C$2:$C$169,0)))^2+(INDEX('Station centroid'!$F$2:$F$51,MATCH(AN$1,'Station centroid'!$B$2:$B$51,0))-INDEX('Zone centroid'!$E$2:$E$169,MATCH($A116,'Zone centroid'!$C$2:$C$169,0)))^2)</f>
        <v>47066.362200607735</v>
      </c>
      <c r="AO116">
        <f>SQRT((INDEX('Station centroid'!$E$2:$E$51,MATCH(AO$1,'Station centroid'!$B$2:$B$51,0))-INDEX('Zone centroid'!$D$2:$D$169,MATCH($A116,'Zone centroid'!$C$2:$C$169,0)))^2+(INDEX('Station centroid'!$F$2:$F$51,MATCH(AO$1,'Station centroid'!$B$2:$B$51,0))-INDEX('Zone centroid'!$E$2:$E$169,MATCH($A116,'Zone centroid'!$C$2:$C$169,0)))^2)</f>
        <v>44952.435980678543</v>
      </c>
      <c r="AP116">
        <f>SQRT((INDEX('Station centroid'!$E$2:$E$51,MATCH(AP$1,'Station centroid'!$B$2:$B$51,0))-INDEX('Zone centroid'!$D$2:$D$169,MATCH($A116,'Zone centroid'!$C$2:$C$169,0)))^2+(INDEX('Station centroid'!$F$2:$F$51,MATCH(AP$1,'Station centroid'!$B$2:$B$51,0))-INDEX('Zone centroid'!$E$2:$E$169,MATCH($A116,'Zone centroid'!$C$2:$C$169,0)))^2)</f>
        <v>50665.355644291078</v>
      </c>
      <c r="AQ116">
        <f>SQRT((INDEX('Station centroid'!$E$2:$E$51,MATCH(AQ$1,'Station centroid'!$B$2:$B$51,0))-INDEX('Zone centroid'!$D$2:$D$169,MATCH($A116,'Zone centroid'!$C$2:$C$169,0)))^2+(INDEX('Station centroid'!$F$2:$F$51,MATCH(AQ$1,'Station centroid'!$B$2:$B$51,0))-INDEX('Zone centroid'!$E$2:$E$169,MATCH($A116,'Zone centroid'!$C$2:$C$169,0)))^2)</f>
        <v>51399.230377547479</v>
      </c>
      <c r="AR116">
        <f>SQRT((INDEX('Station centroid'!$E$2:$E$51,MATCH(AR$1,'Station centroid'!$B$2:$B$51,0))-INDEX('Zone centroid'!$D$2:$D$169,MATCH($A116,'Zone centroid'!$C$2:$C$169,0)))^2+(INDEX('Station centroid'!$F$2:$F$51,MATCH(AR$1,'Station centroid'!$B$2:$B$51,0))-INDEX('Zone centroid'!$E$2:$E$169,MATCH($A116,'Zone centroid'!$C$2:$C$169,0)))^2)</f>
        <v>30963.952416350203</v>
      </c>
      <c r="AS116">
        <f>SQRT((INDEX('Station centroid'!$E$2:$E$51,MATCH(AS$1,'Station centroid'!$B$2:$B$51,0))-INDEX('Zone centroid'!$D$2:$D$169,MATCH($A116,'Zone centroid'!$C$2:$C$169,0)))^2+(INDEX('Station centroid'!$F$2:$F$51,MATCH(AS$1,'Station centroid'!$B$2:$B$51,0))-INDEX('Zone centroid'!$E$2:$E$169,MATCH($A116,'Zone centroid'!$C$2:$C$169,0)))^2)</f>
        <v>119980.88384988211</v>
      </c>
      <c r="AT116">
        <f>SQRT((INDEX('Station centroid'!$E$2:$E$51,MATCH(AT$1,'Station centroid'!$B$2:$B$51,0))-INDEX('Zone centroid'!$D$2:$D$169,MATCH($A116,'Zone centroid'!$C$2:$C$169,0)))^2+(INDEX('Station centroid'!$F$2:$F$51,MATCH(AT$1,'Station centroid'!$B$2:$B$51,0))-INDEX('Zone centroid'!$E$2:$E$169,MATCH($A116,'Zone centroid'!$C$2:$C$169,0)))^2)</f>
        <v>101784.99080454887</v>
      </c>
      <c r="AU116">
        <f>SQRT((INDEX('Station centroid'!$E$2:$E$51,MATCH(AU$1,'Station centroid'!$B$2:$B$51,0))-INDEX('Zone centroid'!$D$2:$D$169,MATCH($A116,'Zone centroid'!$C$2:$C$169,0)))^2+(INDEX('Station centroid'!$F$2:$F$51,MATCH(AU$1,'Station centroid'!$B$2:$B$51,0))-INDEX('Zone centroid'!$E$2:$E$169,MATCH($A116,'Zone centroid'!$C$2:$C$169,0)))^2)</f>
        <v>5094.0804758562599</v>
      </c>
      <c r="AV116">
        <f>SQRT((INDEX('Station centroid'!$E$2:$E$51,MATCH(AV$1,'Station centroid'!$B$2:$B$51,0))-INDEX('Zone centroid'!$D$2:$D$169,MATCH($A116,'Zone centroid'!$C$2:$C$169,0)))^2+(INDEX('Station centroid'!$F$2:$F$51,MATCH(AV$1,'Station centroid'!$B$2:$B$51,0))-INDEX('Zone centroid'!$E$2:$E$169,MATCH($A116,'Zone centroid'!$C$2:$C$169,0)))^2)</f>
        <v>3978.297670361017</v>
      </c>
      <c r="AW116">
        <f>SQRT((INDEX('Station centroid'!$E$2:$E$51,MATCH(AW$1,'Station centroid'!$B$2:$B$51,0))-INDEX('Zone centroid'!$D$2:$D$169,MATCH($A116,'Zone centroid'!$C$2:$C$169,0)))^2+(INDEX('Station centroid'!$F$2:$F$51,MATCH(AW$1,'Station centroid'!$B$2:$B$51,0))-INDEX('Zone centroid'!$E$2:$E$169,MATCH($A116,'Zone centroid'!$C$2:$C$169,0)))^2)</f>
        <v>11769.664145233692</v>
      </c>
      <c r="AX116">
        <f>SQRT((INDEX('Station centroid'!$E$2:$E$51,MATCH(AX$1,'Station centroid'!$B$2:$B$51,0))-INDEX('Zone centroid'!$D$2:$D$169,MATCH($A116,'Zone centroid'!$C$2:$C$169,0)))^2+(INDEX('Station centroid'!$F$2:$F$51,MATCH(AX$1,'Station centroid'!$B$2:$B$51,0))-INDEX('Zone centroid'!$E$2:$E$169,MATCH($A116,'Zone centroid'!$C$2:$C$169,0)))^2)</f>
        <v>27862.746996398284</v>
      </c>
      <c r="AY116">
        <f>SQRT((INDEX('Station centroid'!$E$2:$E$51,MATCH(AY$1,'Station centroid'!$B$2:$B$51,0))-INDEX('Zone centroid'!$D$2:$D$169,MATCH($A116,'Zone centroid'!$C$2:$C$169,0)))^2+(INDEX('Station centroid'!$F$2:$F$51,MATCH(AY$1,'Station centroid'!$B$2:$B$51,0))-INDEX('Zone centroid'!$E$2:$E$169,MATCH($A116,'Zone centroid'!$C$2:$C$169,0)))^2)</f>
        <v>644154.71150648268</v>
      </c>
    </row>
    <row r="117" spans="1:51" x14ac:dyDescent="0.3">
      <c r="A117">
        <v>5068</v>
      </c>
      <c r="B117">
        <f>SQRT((INDEX('Station centroid'!$E$2:$E$51,MATCH(B$1,'Station centroid'!$B$2:$B$51,0))-INDEX('Zone centroid'!$D$2:$D$169,MATCH($A117,'Zone centroid'!$C$2:$C$169,0)))^2+(INDEX('Station centroid'!$F$2:$F$51,MATCH(B$1,'Station centroid'!$B$2:$B$51,0))-INDEX('Zone centroid'!$E$2:$E$169,MATCH($A117,'Zone centroid'!$C$2:$C$169,0)))^2)</f>
        <v>92961.724513331254</v>
      </c>
      <c r="C117">
        <f>SQRT((INDEX('Station centroid'!$E$2:$E$51,MATCH(C$1,'Station centroid'!$B$2:$B$51,0))-INDEX('Zone centroid'!$D$2:$D$169,MATCH($A117,'Zone centroid'!$C$2:$C$169,0)))^2+(INDEX('Station centroid'!$F$2:$F$51,MATCH(C$1,'Station centroid'!$B$2:$B$51,0))-INDEX('Zone centroid'!$E$2:$E$169,MATCH($A117,'Zone centroid'!$C$2:$C$169,0)))^2)</f>
        <v>71207.140546403054</v>
      </c>
      <c r="D117">
        <f>SQRT((INDEX('Station centroid'!$E$2:$E$51,MATCH(D$1,'Station centroid'!$B$2:$B$51,0))-INDEX('Zone centroid'!$D$2:$D$169,MATCH($A117,'Zone centroid'!$C$2:$C$169,0)))^2+(INDEX('Station centroid'!$F$2:$F$51,MATCH(D$1,'Station centroid'!$B$2:$B$51,0))-INDEX('Zone centroid'!$E$2:$E$169,MATCH($A117,'Zone centroid'!$C$2:$C$169,0)))^2)</f>
        <v>77110.798453021474</v>
      </c>
      <c r="E117">
        <f>SQRT((INDEX('Station centroid'!$E$2:$E$51,MATCH(E$1,'Station centroid'!$B$2:$B$51,0))-INDEX('Zone centroid'!$D$2:$D$169,MATCH($A117,'Zone centroid'!$C$2:$C$169,0)))^2+(INDEX('Station centroid'!$F$2:$F$51,MATCH(E$1,'Station centroid'!$B$2:$B$51,0))-INDEX('Zone centroid'!$E$2:$E$169,MATCH($A117,'Zone centroid'!$C$2:$C$169,0)))^2)</f>
        <v>100434.94826293983</v>
      </c>
      <c r="F117">
        <f>SQRT((INDEX('Station centroid'!$E$2:$E$51,MATCH(F$1,'Station centroid'!$B$2:$B$51,0))-INDEX('Zone centroid'!$D$2:$D$169,MATCH($A117,'Zone centroid'!$C$2:$C$169,0)))^2+(INDEX('Station centroid'!$F$2:$F$51,MATCH(F$1,'Station centroid'!$B$2:$B$51,0))-INDEX('Zone centroid'!$E$2:$E$169,MATCH($A117,'Zone centroid'!$C$2:$C$169,0)))^2)</f>
        <v>70330.763052903159</v>
      </c>
      <c r="G117">
        <f>SQRT((INDEX('Station centroid'!$E$2:$E$51,MATCH(G$1,'Station centroid'!$B$2:$B$51,0))-INDEX('Zone centroid'!$D$2:$D$169,MATCH($A117,'Zone centroid'!$C$2:$C$169,0)))^2+(INDEX('Station centroid'!$F$2:$F$51,MATCH(G$1,'Station centroid'!$B$2:$B$51,0))-INDEX('Zone centroid'!$E$2:$E$169,MATCH($A117,'Zone centroid'!$C$2:$C$169,0)))^2)</f>
        <v>603693.73004860664</v>
      </c>
      <c r="H117">
        <f>SQRT((INDEX('Station centroid'!$E$2:$E$51,MATCH(H$1,'Station centroid'!$B$2:$B$51,0))-INDEX('Zone centroid'!$D$2:$D$169,MATCH($A117,'Zone centroid'!$C$2:$C$169,0)))^2+(INDEX('Station centroid'!$F$2:$F$51,MATCH(H$1,'Station centroid'!$B$2:$B$51,0))-INDEX('Zone centroid'!$E$2:$E$169,MATCH($A117,'Zone centroid'!$C$2:$C$169,0)))^2)</f>
        <v>23187.822841422581</v>
      </c>
      <c r="I117">
        <f>SQRT((INDEX('Station centroid'!$E$2:$E$51,MATCH(I$1,'Station centroid'!$B$2:$B$51,0))-INDEX('Zone centroid'!$D$2:$D$169,MATCH($A117,'Zone centroid'!$C$2:$C$169,0)))^2+(INDEX('Station centroid'!$F$2:$F$51,MATCH(I$1,'Station centroid'!$B$2:$B$51,0))-INDEX('Zone centroid'!$E$2:$E$169,MATCH($A117,'Zone centroid'!$C$2:$C$169,0)))^2)</f>
        <v>48394.866659530118</v>
      </c>
      <c r="J117">
        <f>SQRT((INDEX('Station centroid'!$E$2:$E$51,MATCH(J$1,'Station centroid'!$B$2:$B$51,0))-INDEX('Zone centroid'!$D$2:$D$169,MATCH($A117,'Zone centroid'!$C$2:$C$169,0)))^2+(INDEX('Station centroid'!$F$2:$F$51,MATCH(J$1,'Station centroid'!$B$2:$B$51,0))-INDEX('Zone centroid'!$E$2:$E$169,MATCH($A117,'Zone centroid'!$C$2:$C$169,0)))^2)</f>
        <v>603693.73004860664</v>
      </c>
      <c r="K117">
        <f>SQRT((INDEX('Station centroid'!$E$2:$E$51,MATCH(K$1,'Station centroid'!$B$2:$B$51,0))-INDEX('Zone centroid'!$D$2:$D$169,MATCH($A117,'Zone centroid'!$C$2:$C$169,0)))^2+(INDEX('Station centroid'!$F$2:$F$51,MATCH(K$1,'Station centroid'!$B$2:$B$51,0))-INDEX('Zone centroid'!$E$2:$E$169,MATCH($A117,'Zone centroid'!$C$2:$C$169,0)))^2)</f>
        <v>117419.2455732181</v>
      </c>
      <c r="L117">
        <f>SQRT((INDEX('Station centroid'!$E$2:$E$51,MATCH(L$1,'Station centroid'!$B$2:$B$51,0))-INDEX('Zone centroid'!$D$2:$D$169,MATCH($A117,'Zone centroid'!$C$2:$C$169,0)))^2+(INDEX('Station centroid'!$F$2:$F$51,MATCH(L$1,'Station centroid'!$B$2:$B$51,0))-INDEX('Zone centroid'!$E$2:$E$169,MATCH($A117,'Zone centroid'!$C$2:$C$169,0)))^2)</f>
        <v>69913.70213503213</v>
      </c>
      <c r="M117">
        <f>SQRT((INDEX('Station centroid'!$E$2:$E$51,MATCH(M$1,'Station centroid'!$B$2:$B$51,0))-INDEX('Zone centroid'!$D$2:$D$169,MATCH($A117,'Zone centroid'!$C$2:$C$169,0)))^2+(INDEX('Station centroid'!$F$2:$F$51,MATCH(M$1,'Station centroid'!$B$2:$B$51,0))-INDEX('Zone centroid'!$E$2:$E$169,MATCH($A117,'Zone centroid'!$C$2:$C$169,0)))^2)</f>
        <v>78483.15645773815</v>
      </c>
      <c r="N117">
        <f>SQRT((INDEX('Station centroid'!$E$2:$E$51,MATCH(N$1,'Station centroid'!$B$2:$B$51,0))-INDEX('Zone centroid'!$D$2:$D$169,MATCH($A117,'Zone centroid'!$C$2:$C$169,0)))^2+(INDEX('Station centroid'!$F$2:$F$51,MATCH(N$1,'Station centroid'!$B$2:$B$51,0))-INDEX('Zone centroid'!$E$2:$E$169,MATCH($A117,'Zone centroid'!$C$2:$C$169,0)))^2)</f>
        <v>99391.873102341749</v>
      </c>
      <c r="O117">
        <f>SQRT((INDEX('Station centroid'!$E$2:$E$51,MATCH(O$1,'Station centroid'!$B$2:$B$51,0))-INDEX('Zone centroid'!$D$2:$D$169,MATCH($A117,'Zone centroid'!$C$2:$C$169,0)))^2+(INDEX('Station centroid'!$F$2:$F$51,MATCH(O$1,'Station centroid'!$B$2:$B$51,0))-INDEX('Zone centroid'!$E$2:$E$169,MATCH($A117,'Zone centroid'!$C$2:$C$169,0)))^2)</f>
        <v>112235.38674987046</v>
      </c>
      <c r="P117">
        <f>SQRT((INDEX('Station centroid'!$E$2:$E$51,MATCH(P$1,'Station centroid'!$B$2:$B$51,0))-INDEX('Zone centroid'!$D$2:$D$169,MATCH($A117,'Zone centroid'!$C$2:$C$169,0)))^2+(INDEX('Station centroid'!$F$2:$F$51,MATCH(P$1,'Station centroid'!$B$2:$B$51,0))-INDEX('Zone centroid'!$E$2:$E$169,MATCH($A117,'Zone centroid'!$C$2:$C$169,0)))^2)</f>
        <v>114374.36476555488</v>
      </c>
      <c r="Q117">
        <f>SQRT((INDEX('Station centroid'!$E$2:$E$51,MATCH(Q$1,'Station centroid'!$B$2:$B$51,0))-INDEX('Zone centroid'!$D$2:$D$169,MATCH($A117,'Zone centroid'!$C$2:$C$169,0)))^2+(INDEX('Station centroid'!$F$2:$F$51,MATCH(Q$1,'Station centroid'!$B$2:$B$51,0))-INDEX('Zone centroid'!$E$2:$E$169,MATCH($A117,'Zone centroid'!$C$2:$C$169,0)))^2)</f>
        <v>105294.74756921406</v>
      </c>
      <c r="R117">
        <f>SQRT((INDEX('Station centroid'!$E$2:$E$51,MATCH(R$1,'Station centroid'!$B$2:$B$51,0))-INDEX('Zone centroid'!$D$2:$D$169,MATCH($A117,'Zone centroid'!$C$2:$C$169,0)))^2+(INDEX('Station centroid'!$F$2:$F$51,MATCH(R$1,'Station centroid'!$B$2:$B$51,0))-INDEX('Zone centroid'!$E$2:$E$169,MATCH($A117,'Zone centroid'!$C$2:$C$169,0)))^2)</f>
        <v>107536.98658803907</v>
      </c>
      <c r="S117">
        <f>SQRT((INDEX('Station centroid'!$E$2:$E$51,MATCH(S$1,'Station centroid'!$B$2:$B$51,0))-INDEX('Zone centroid'!$D$2:$D$169,MATCH($A117,'Zone centroid'!$C$2:$C$169,0)))^2+(INDEX('Station centroid'!$F$2:$F$51,MATCH(S$1,'Station centroid'!$B$2:$B$51,0))-INDEX('Zone centroid'!$E$2:$E$169,MATCH($A117,'Zone centroid'!$C$2:$C$169,0)))^2)</f>
        <v>103633.43232811509</v>
      </c>
      <c r="T117">
        <f>SQRT((INDEX('Station centroid'!$E$2:$E$51,MATCH(T$1,'Station centroid'!$B$2:$B$51,0))-INDEX('Zone centroid'!$D$2:$D$169,MATCH($A117,'Zone centroid'!$C$2:$C$169,0)))^2+(INDEX('Station centroid'!$F$2:$F$51,MATCH(T$1,'Station centroid'!$B$2:$B$51,0))-INDEX('Zone centroid'!$E$2:$E$169,MATCH($A117,'Zone centroid'!$C$2:$C$169,0)))^2)</f>
        <v>103958.95946687613</v>
      </c>
      <c r="U117">
        <f>SQRT((INDEX('Station centroid'!$E$2:$E$51,MATCH(U$1,'Station centroid'!$B$2:$B$51,0))-INDEX('Zone centroid'!$D$2:$D$169,MATCH($A117,'Zone centroid'!$C$2:$C$169,0)))^2+(INDEX('Station centroid'!$F$2:$F$51,MATCH(U$1,'Station centroid'!$B$2:$B$51,0))-INDEX('Zone centroid'!$E$2:$E$169,MATCH($A117,'Zone centroid'!$C$2:$C$169,0)))^2)</f>
        <v>109288.84131386147</v>
      </c>
      <c r="V117">
        <f>SQRT((INDEX('Station centroid'!$E$2:$E$51,MATCH(V$1,'Station centroid'!$B$2:$B$51,0))-INDEX('Zone centroid'!$D$2:$D$169,MATCH($A117,'Zone centroid'!$C$2:$C$169,0)))^2+(INDEX('Station centroid'!$F$2:$F$51,MATCH(V$1,'Station centroid'!$B$2:$B$51,0))-INDEX('Zone centroid'!$E$2:$E$169,MATCH($A117,'Zone centroid'!$C$2:$C$169,0)))^2)</f>
        <v>113094.6706905383</v>
      </c>
      <c r="W117">
        <f>SQRT((INDEX('Station centroid'!$E$2:$E$51,MATCH(W$1,'Station centroid'!$B$2:$B$51,0))-INDEX('Zone centroid'!$D$2:$D$169,MATCH($A117,'Zone centroid'!$C$2:$C$169,0)))^2+(INDEX('Station centroid'!$F$2:$F$51,MATCH(W$1,'Station centroid'!$B$2:$B$51,0))-INDEX('Zone centroid'!$E$2:$E$169,MATCH($A117,'Zone centroid'!$C$2:$C$169,0)))^2)</f>
        <v>103037.06826904583</v>
      </c>
      <c r="X117">
        <f>SQRT((INDEX('Station centroid'!$E$2:$E$51,MATCH(X$1,'Station centroid'!$B$2:$B$51,0))-INDEX('Zone centroid'!$D$2:$D$169,MATCH($A117,'Zone centroid'!$C$2:$C$169,0)))^2+(INDEX('Station centroid'!$F$2:$F$51,MATCH(X$1,'Station centroid'!$B$2:$B$51,0))-INDEX('Zone centroid'!$E$2:$E$169,MATCH($A117,'Zone centroid'!$C$2:$C$169,0)))^2)</f>
        <v>111377.62308104127</v>
      </c>
      <c r="Y117">
        <f>SQRT((INDEX('Station centroid'!$E$2:$E$51,MATCH(Y$1,'Station centroid'!$B$2:$B$51,0))-INDEX('Zone centroid'!$D$2:$D$169,MATCH($A117,'Zone centroid'!$C$2:$C$169,0)))^2+(INDEX('Station centroid'!$F$2:$F$51,MATCH(Y$1,'Station centroid'!$B$2:$B$51,0))-INDEX('Zone centroid'!$E$2:$E$169,MATCH($A117,'Zone centroid'!$C$2:$C$169,0)))^2)</f>
        <v>110264.77133069298</v>
      </c>
      <c r="Z117">
        <f>SQRT((INDEX('Station centroid'!$E$2:$E$51,MATCH(Z$1,'Station centroid'!$B$2:$B$51,0))-INDEX('Zone centroid'!$D$2:$D$169,MATCH($A117,'Zone centroid'!$C$2:$C$169,0)))^2+(INDEX('Station centroid'!$F$2:$F$51,MATCH(Z$1,'Station centroid'!$B$2:$B$51,0))-INDEX('Zone centroid'!$E$2:$E$169,MATCH($A117,'Zone centroid'!$C$2:$C$169,0)))^2)</f>
        <v>43875.984947008321</v>
      </c>
      <c r="AA117">
        <f>SQRT((INDEX('Station centroid'!$E$2:$E$51,MATCH(AA$1,'Station centroid'!$B$2:$B$51,0))-INDEX('Zone centroid'!$D$2:$D$169,MATCH($A117,'Zone centroid'!$C$2:$C$169,0)))^2+(INDEX('Station centroid'!$F$2:$F$51,MATCH(AA$1,'Station centroid'!$B$2:$B$51,0))-INDEX('Zone centroid'!$E$2:$E$169,MATCH($A117,'Zone centroid'!$C$2:$C$169,0)))^2)</f>
        <v>673.99737032128337</v>
      </c>
      <c r="AB117">
        <f>SQRT((INDEX('Station centroid'!$E$2:$E$51,MATCH(AB$1,'Station centroid'!$B$2:$B$51,0))-INDEX('Zone centroid'!$D$2:$D$169,MATCH($A117,'Zone centroid'!$C$2:$C$169,0)))^2+(INDEX('Station centroid'!$F$2:$F$51,MATCH(AB$1,'Station centroid'!$B$2:$B$51,0))-INDEX('Zone centroid'!$E$2:$E$169,MATCH($A117,'Zone centroid'!$C$2:$C$169,0)))^2)</f>
        <v>603693.73004860664</v>
      </c>
      <c r="AC117">
        <f>SQRT((INDEX('Station centroid'!$E$2:$E$51,MATCH(AC$1,'Station centroid'!$B$2:$B$51,0))-INDEX('Zone centroid'!$D$2:$D$169,MATCH($A117,'Zone centroid'!$C$2:$C$169,0)))^2+(INDEX('Station centroid'!$F$2:$F$51,MATCH(AC$1,'Station centroid'!$B$2:$B$51,0))-INDEX('Zone centroid'!$E$2:$E$169,MATCH($A117,'Zone centroid'!$C$2:$C$169,0)))^2)</f>
        <v>49208.280114476685</v>
      </c>
      <c r="AD117">
        <f>SQRT((INDEX('Station centroid'!$E$2:$E$51,MATCH(AD$1,'Station centroid'!$B$2:$B$51,0))-INDEX('Zone centroid'!$D$2:$D$169,MATCH($A117,'Zone centroid'!$C$2:$C$169,0)))^2+(INDEX('Station centroid'!$F$2:$F$51,MATCH(AD$1,'Station centroid'!$B$2:$B$51,0))-INDEX('Zone centroid'!$E$2:$E$169,MATCH($A117,'Zone centroid'!$C$2:$C$169,0)))^2)</f>
        <v>73829.005317845775</v>
      </c>
      <c r="AE117">
        <f>SQRT((INDEX('Station centroid'!$E$2:$E$51,MATCH(AE$1,'Station centroid'!$B$2:$B$51,0))-INDEX('Zone centroid'!$D$2:$D$169,MATCH($A117,'Zone centroid'!$C$2:$C$169,0)))^2+(INDEX('Station centroid'!$F$2:$F$51,MATCH(AE$1,'Station centroid'!$B$2:$B$51,0))-INDEX('Zone centroid'!$E$2:$E$169,MATCH($A117,'Zone centroid'!$C$2:$C$169,0)))^2)</f>
        <v>109144.28902840223</v>
      </c>
      <c r="AF117">
        <f>SQRT((INDEX('Station centroid'!$E$2:$E$51,MATCH(AF$1,'Station centroid'!$B$2:$B$51,0))-INDEX('Zone centroid'!$D$2:$D$169,MATCH($A117,'Zone centroid'!$C$2:$C$169,0)))^2+(INDEX('Station centroid'!$F$2:$F$51,MATCH(AF$1,'Station centroid'!$B$2:$B$51,0))-INDEX('Zone centroid'!$E$2:$E$169,MATCH($A117,'Zone centroid'!$C$2:$C$169,0)))^2)</f>
        <v>107932.03069251914</v>
      </c>
      <c r="AG117">
        <f>SQRT((INDEX('Station centroid'!$E$2:$E$51,MATCH(AG$1,'Station centroid'!$B$2:$B$51,0))-INDEX('Zone centroid'!$D$2:$D$169,MATCH($A117,'Zone centroid'!$C$2:$C$169,0)))^2+(INDEX('Station centroid'!$F$2:$F$51,MATCH(AG$1,'Station centroid'!$B$2:$B$51,0))-INDEX('Zone centroid'!$E$2:$E$169,MATCH($A117,'Zone centroid'!$C$2:$C$169,0)))^2)</f>
        <v>112497.37678498864</v>
      </c>
      <c r="AH117">
        <f>SQRT((INDEX('Station centroid'!$E$2:$E$51,MATCH(AH$1,'Station centroid'!$B$2:$B$51,0))-INDEX('Zone centroid'!$D$2:$D$169,MATCH($A117,'Zone centroid'!$C$2:$C$169,0)))^2+(INDEX('Station centroid'!$F$2:$F$51,MATCH(AH$1,'Station centroid'!$B$2:$B$51,0))-INDEX('Zone centroid'!$E$2:$E$169,MATCH($A117,'Zone centroid'!$C$2:$C$169,0)))^2)</f>
        <v>56429.581972649801</v>
      </c>
      <c r="AI117">
        <f>SQRT((INDEX('Station centroid'!$E$2:$E$51,MATCH(AI$1,'Station centroid'!$B$2:$B$51,0))-INDEX('Zone centroid'!$D$2:$D$169,MATCH($A117,'Zone centroid'!$C$2:$C$169,0)))^2+(INDEX('Station centroid'!$F$2:$F$51,MATCH(AI$1,'Station centroid'!$B$2:$B$51,0))-INDEX('Zone centroid'!$E$2:$E$169,MATCH($A117,'Zone centroid'!$C$2:$C$169,0)))^2)</f>
        <v>107672.43823673026</v>
      </c>
      <c r="AJ117">
        <f>SQRT((INDEX('Station centroid'!$E$2:$E$51,MATCH(AJ$1,'Station centroid'!$B$2:$B$51,0))-INDEX('Zone centroid'!$D$2:$D$169,MATCH($A117,'Zone centroid'!$C$2:$C$169,0)))^2+(INDEX('Station centroid'!$F$2:$F$51,MATCH(AJ$1,'Station centroid'!$B$2:$B$51,0))-INDEX('Zone centroid'!$E$2:$E$169,MATCH($A117,'Zone centroid'!$C$2:$C$169,0)))^2)</f>
        <v>111007.17030114811</v>
      </c>
      <c r="AK117">
        <f>SQRT((INDEX('Station centroid'!$E$2:$E$51,MATCH(AK$1,'Station centroid'!$B$2:$B$51,0))-INDEX('Zone centroid'!$D$2:$D$169,MATCH($A117,'Zone centroid'!$C$2:$C$169,0)))^2+(INDEX('Station centroid'!$F$2:$F$51,MATCH(AK$1,'Station centroid'!$B$2:$B$51,0))-INDEX('Zone centroid'!$E$2:$E$169,MATCH($A117,'Zone centroid'!$C$2:$C$169,0)))^2)</f>
        <v>100670.24889581329</v>
      </c>
      <c r="AL117">
        <f>SQRT((INDEX('Station centroid'!$E$2:$E$51,MATCH(AL$1,'Station centroid'!$B$2:$B$51,0))-INDEX('Zone centroid'!$D$2:$D$169,MATCH($A117,'Zone centroid'!$C$2:$C$169,0)))^2+(INDEX('Station centroid'!$F$2:$F$51,MATCH(AL$1,'Station centroid'!$B$2:$B$51,0))-INDEX('Zone centroid'!$E$2:$E$169,MATCH($A117,'Zone centroid'!$C$2:$C$169,0)))^2)</f>
        <v>40231.234250348301</v>
      </c>
      <c r="AM117">
        <f>SQRT((INDEX('Station centroid'!$E$2:$E$51,MATCH(AM$1,'Station centroid'!$B$2:$B$51,0))-INDEX('Zone centroid'!$D$2:$D$169,MATCH($A117,'Zone centroid'!$C$2:$C$169,0)))^2+(INDEX('Station centroid'!$F$2:$F$51,MATCH(AM$1,'Station centroid'!$B$2:$B$51,0))-INDEX('Zone centroid'!$E$2:$E$169,MATCH($A117,'Zone centroid'!$C$2:$C$169,0)))^2)</f>
        <v>110894.15461132345</v>
      </c>
      <c r="AN117">
        <f>SQRT((INDEX('Station centroid'!$E$2:$E$51,MATCH(AN$1,'Station centroid'!$B$2:$B$51,0))-INDEX('Zone centroid'!$D$2:$D$169,MATCH($A117,'Zone centroid'!$C$2:$C$169,0)))^2+(INDEX('Station centroid'!$F$2:$F$51,MATCH(AN$1,'Station centroid'!$B$2:$B$51,0))-INDEX('Zone centroid'!$E$2:$E$169,MATCH($A117,'Zone centroid'!$C$2:$C$169,0)))^2)</f>
        <v>64556.943923940496</v>
      </c>
      <c r="AO117">
        <f>SQRT((INDEX('Station centroid'!$E$2:$E$51,MATCH(AO$1,'Station centroid'!$B$2:$B$51,0))-INDEX('Zone centroid'!$D$2:$D$169,MATCH($A117,'Zone centroid'!$C$2:$C$169,0)))^2+(INDEX('Station centroid'!$F$2:$F$51,MATCH(AO$1,'Station centroid'!$B$2:$B$51,0))-INDEX('Zone centroid'!$E$2:$E$169,MATCH($A117,'Zone centroid'!$C$2:$C$169,0)))^2)</f>
        <v>60068.377893505713</v>
      </c>
      <c r="AP117">
        <f>SQRT((INDEX('Station centroid'!$E$2:$E$51,MATCH(AP$1,'Station centroid'!$B$2:$B$51,0))-INDEX('Zone centroid'!$D$2:$D$169,MATCH($A117,'Zone centroid'!$C$2:$C$169,0)))^2+(INDEX('Station centroid'!$F$2:$F$51,MATCH(AP$1,'Station centroid'!$B$2:$B$51,0))-INDEX('Zone centroid'!$E$2:$E$169,MATCH($A117,'Zone centroid'!$C$2:$C$169,0)))^2)</f>
        <v>74973.844657737107</v>
      </c>
      <c r="AQ117">
        <f>SQRT((INDEX('Station centroid'!$E$2:$E$51,MATCH(AQ$1,'Station centroid'!$B$2:$B$51,0))-INDEX('Zone centroid'!$D$2:$D$169,MATCH($A117,'Zone centroid'!$C$2:$C$169,0)))^2+(INDEX('Station centroid'!$F$2:$F$51,MATCH(AQ$1,'Station centroid'!$B$2:$B$51,0))-INDEX('Zone centroid'!$E$2:$E$169,MATCH($A117,'Zone centroid'!$C$2:$C$169,0)))^2)</f>
        <v>8269.4676614761756</v>
      </c>
      <c r="AR117">
        <f>SQRT((INDEX('Station centroid'!$E$2:$E$51,MATCH(AR$1,'Station centroid'!$B$2:$B$51,0))-INDEX('Zone centroid'!$D$2:$D$169,MATCH($A117,'Zone centroid'!$C$2:$C$169,0)))^2+(INDEX('Station centroid'!$F$2:$F$51,MATCH(AR$1,'Station centroid'!$B$2:$B$51,0))-INDEX('Zone centroid'!$E$2:$E$169,MATCH($A117,'Zone centroid'!$C$2:$C$169,0)))^2)</f>
        <v>32007.595694178603</v>
      </c>
      <c r="AS117">
        <f>SQRT((INDEX('Station centroid'!$E$2:$E$51,MATCH(AS$1,'Station centroid'!$B$2:$B$51,0))-INDEX('Zone centroid'!$D$2:$D$169,MATCH($A117,'Zone centroid'!$C$2:$C$169,0)))^2+(INDEX('Station centroid'!$F$2:$F$51,MATCH(AS$1,'Station centroid'!$B$2:$B$51,0))-INDEX('Zone centroid'!$E$2:$E$169,MATCH($A117,'Zone centroid'!$C$2:$C$169,0)))^2)</f>
        <v>64701.343377698911</v>
      </c>
      <c r="AT117">
        <f>SQRT((INDEX('Station centroid'!$E$2:$E$51,MATCH(AT$1,'Station centroid'!$B$2:$B$51,0))-INDEX('Zone centroid'!$D$2:$D$169,MATCH($A117,'Zone centroid'!$C$2:$C$169,0)))^2+(INDEX('Station centroid'!$F$2:$F$51,MATCH(AT$1,'Station centroid'!$B$2:$B$51,0))-INDEX('Zone centroid'!$E$2:$E$169,MATCH($A117,'Zone centroid'!$C$2:$C$169,0)))^2)</f>
        <v>55900.774659409675</v>
      </c>
      <c r="AU117">
        <f>SQRT((INDEX('Station centroid'!$E$2:$E$51,MATCH(AU$1,'Station centroid'!$B$2:$B$51,0))-INDEX('Zone centroid'!$D$2:$D$169,MATCH($A117,'Zone centroid'!$C$2:$C$169,0)))^2+(INDEX('Station centroid'!$F$2:$F$51,MATCH(AU$1,'Station centroid'!$B$2:$B$51,0))-INDEX('Zone centroid'!$E$2:$E$169,MATCH($A117,'Zone centroid'!$C$2:$C$169,0)))^2)</f>
        <v>64371.721290753907</v>
      </c>
      <c r="AV117">
        <f>SQRT((INDEX('Station centroid'!$E$2:$E$51,MATCH(AV$1,'Station centroid'!$B$2:$B$51,0))-INDEX('Zone centroid'!$D$2:$D$169,MATCH($A117,'Zone centroid'!$C$2:$C$169,0)))^2+(INDEX('Station centroid'!$F$2:$F$51,MATCH(AV$1,'Station centroid'!$B$2:$B$51,0))-INDEX('Zone centroid'!$E$2:$E$169,MATCH($A117,'Zone centroid'!$C$2:$C$169,0)))^2)</f>
        <v>55407.727306161927</v>
      </c>
      <c r="AW117">
        <f>SQRT((INDEX('Station centroid'!$E$2:$E$51,MATCH(AW$1,'Station centroid'!$B$2:$B$51,0))-INDEX('Zone centroid'!$D$2:$D$169,MATCH($A117,'Zone centroid'!$C$2:$C$169,0)))^2+(INDEX('Station centroid'!$F$2:$F$51,MATCH(AW$1,'Station centroid'!$B$2:$B$51,0))-INDEX('Zone centroid'!$E$2:$E$169,MATCH($A117,'Zone centroid'!$C$2:$C$169,0)))^2)</f>
        <v>47728.836099905078</v>
      </c>
      <c r="AX117">
        <f>SQRT((INDEX('Station centroid'!$E$2:$E$51,MATCH(AX$1,'Station centroid'!$B$2:$B$51,0))-INDEX('Zone centroid'!$D$2:$D$169,MATCH($A117,'Zone centroid'!$C$2:$C$169,0)))^2+(INDEX('Station centroid'!$F$2:$F$51,MATCH(AX$1,'Station centroid'!$B$2:$B$51,0))-INDEX('Zone centroid'!$E$2:$E$169,MATCH($A117,'Zone centroid'!$C$2:$C$169,0)))^2)</f>
        <v>31837.445186215842</v>
      </c>
      <c r="AY117">
        <f>SQRT((INDEX('Station centroid'!$E$2:$E$51,MATCH(AY$1,'Station centroid'!$B$2:$B$51,0))-INDEX('Zone centroid'!$D$2:$D$169,MATCH($A117,'Zone centroid'!$C$2:$C$169,0)))^2+(INDEX('Station centroid'!$F$2:$F$51,MATCH(AY$1,'Station centroid'!$B$2:$B$51,0))-INDEX('Zone centroid'!$E$2:$E$169,MATCH($A117,'Zone centroid'!$C$2:$C$169,0)))^2)</f>
        <v>603693.73004860664</v>
      </c>
    </row>
    <row r="118" spans="1:51" x14ac:dyDescent="0.3">
      <c r="A118">
        <v>5069</v>
      </c>
      <c r="B118">
        <f>SQRT((INDEX('Station centroid'!$E$2:$E$51,MATCH(B$1,'Station centroid'!$B$2:$B$51,0))-INDEX('Zone centroid'!$D$2:$D$169,MATCH($A118,'Zone centroid'!$C$2:$C$169,0)))^2+(INDEX('Station centroid'!$F$2:$F$51,MATCH(B$1,'Station centroid'!$B$2:$B$51,0))-INDEX('Zone centroid'!$E$2:$E$169,MATCH($A118,'Zone centroid'!$C$2:$C$169,0)))^2)</f>
        <v>105677.75285315492</v>
      </c>
      <c r="C118">
        <f>SQRT((INDEX('Station centroid'!$E$2:$E$51,MATCH(C$1,'Station centroid'!$B$2:$B$51,0))-INDEX('Zone centroid'!$D$2:$D$169,MATCH($A118,'Zone centroid'!$C$2:$C$169,0)))^2+(INDEX('Station centroid'!$F$2:$F$51,MATCH(C$1,'Station centroid'!$B$2:$B$51,0))-INDEX('Zone centroid'!$E$2:$E$169,MATCH($A118,'Zone centroid'!$C$2:$C$169,0)))^2)</f>
        <v>113697.19951307155</v>
      </c>
      <c r="D118">
        <f>SQRT((INDEX('Station centroid'!$E$2:$E$51,MATCH(D$1,'Station centroid'!$B$2:$B$51,0))-INDEX('Zone centroid'!$D$2:$D$169,MATCH($A118,'Zone centroid'!$C$2:$C$169,0)))^2+(INDEX('Station centroid'!$F$2:$F$51,MATCH(D$1,'Station centroid'!$B$2:$B$51,0))-INDEX('Zone centroid'!$E$2:$E$169,MATCH($A118,'Zone centroid'!$C$2:$C$169,0)))^2)</f>
        <v>121775.95240630434</v>
      </c>
      <c r="E118">
        <f>SQRT((INDEX('Station centroid'!$E$2:$E$51,MATCH(E$1,'Station centroid'!$B$2:$B$51,0))-INDEX('Zone centroid'!$D$2:$D$169,MATCH($A118,'Zone centroid'!$C$2:$C$169,0)))^2+(INDEX('Station centroid'!$F$2:$F$51,MATCH(E$1,'Station centroid'!$B$2:$B$51,0))-INDEX('Zone centroid'!$E$2:$E$169,MATCH($A118,'Zone centroid'!$C$2:$C$169,0)))^2)</f>
        <v>114634.8028034218</v>
      </c>
      <c r="F118">
        <f>SQRT((INDEX('Station centroid'!$E$2:$E$51,MATCH(F$1,'Station centroid'!$B$2:$B$51,0))-INDEX('Zone centroid'!$D$2:$D$169,MATCH($A118,'Zone centroid'!$C$2:$C$169,0)))^2+(INDEX('Station centroid'!$F$2:$F$51,MATCH(F$1,'Station centroid'!$B$2:$B$51,0))-INDEX('Zone centroid'!$E$2:$E$169,MATCH($A118,'Zone centroid'!$C$2:$C$169,0)))^2)</f>
        <v>97090.372005073747</v>
      </c>
      <c r="G118">
        <f>SQRT((INDEX('Station centroid'!$E$2:$E$51,MATCH(G$1,'Station centroid'!$B$2:$B$51,0))-INDEX('Zone centroid'!$D$2:$D$169,MATCH($A118,'Zone centroid'!$C$2:$C$169,0)))^2+(INDEX('Station centroid'!$F$2:$F$51,MATCH(G$1,'Station centroid'!$B$2:$B$51,0))-INDEX('Zone centroid'!$E$2:$E$169,MATCH($A118,'Zone centroid'!$C$2:$C$169,0)))^2)</f>
        <v>600259.14024194586</v>
      </c>
      <c r="H118">
        <f>SQRT((INDEX('Station centroid'!$E$2:$E$51,MATCH(H$1,'Station centroid'!$B$2:$B$51,0))-INDEX('Zone centroid'!$D$2:$D$169,MATCH($A118,'Zone centroid'!$C$2:$C$169,0)))^2+(INDEX('Station centroid'!$F$2:$F$51,MATCH(H$1,'Station centroid'!$B$2:$B$51,0))-INDEX('Zone centroid'!$E$2:$E$169,MATCH($A118,'Zone centroid'!$C$2:$C$169,0)))^2)</f>
        <v>42808.505786177571</v>
      </c>
      <c r="I118">
        <f>SQRT((INDEX('Station centroid'!$E$2:$E$51,MATCH(I$1,'Station centroid'!$B$2:$B$51,0))-INDEX('Zone centroid'!$D$2:$D$169,MATCH($A118,'Zone centroid'!$C$2:$C$169,0)))^2+(INDEX('Station centroid'!$F$2:$F$51,MATCH(I$1,'Station centroid'!$B$2:$B$51,0))-INDEX('Zone centroid'!$E$2:$E$169,MATCH($A118,'Zone centroid'!$C$2:$C$169,0)))^2)</f>
        <v>70972.870640222085</v>
      </c>
      <c r="J118">
        <f>SQRT((INDEX('Station centroid'!$E$2:$E$51,MATCH(J$1,'Station centroid'!$B$2:$B$51,0))-INDEX('Zone centroid'!$D$2:$D$169,MATCH($A118,'Zone centroid'!$C$2:$C$169,0)))^2+(INDEX('Station centroid'!$F$2:$F$51,MATCH(J$1,'Station centroid'!$B$2:$B$51,0))-INDEX('Zone centroid'!$E$2:$E$169,MATCH($A118,'Zone centroid'!$C$2:$C$169,0)))^2)</f>
        <v>600259.14024194586</v>
      </c>
      <c r="K118">
        <f>SQRT((INDEX('Station centroid'!$E$2:$E$51,MATCH(K$1,'Station centroid'!$B$2:$B$51,0))-INDEX('Zone centroid'!$D$2:$D$169,MATCH($A118,'Zone centroid'!$C$2:$C$169,0)))^2+(INDEX('Station centroid'!$F$2:$F$51,MATCH(K$1,'Station centroid'!$B$2:$B$51,0))-INDEX('Zone centroid'!$E$2:$E$169,MATCH($A118,'Zone centroid'!$C$2:$C$169,0)))^2)</f>
        <v>133708.51387201826</v>
      </c>
      <c r="L118">
        <f>SQRT((INDEX('Station centroid'!$E$2:$E$51,MATCH(L$1,'Station centroid'!$B$2:$B$51,0))-INDEX('Zone centroid'!$D$2:$D$169,MATCH($A118,'Zone centroid'!$C$2:$C$169,0)))^2+(INDEX('Station centroid'!$F$2:$F$51,MATCH(L$1,'Station centroid'!$B$2:$B$51,0))-INDEX('Zone centroid'!$E$2:$E$169,MATCH($A118,'Zone centroid'!$C$2:$C$169,0)))^2)</f>
        <v>87055.82578728431</v>
      </c>
      <c r="M118">
        <f>SQRT((INDEX('Station centroid'!$E$2:$E$51,MATCH(M$1,'Station centroid'!$B$2:$B$51,0))-INDEX('Zone centroid'!$D$2:$D$169,MATCH($A118,'Zone centroid'!$C$2:$C$169,0)))^2+(INDEX('Station centroid'!$F$2:$F$51,MATCH(M$1,'Station centroid'!$B$2:$B$51,0))-INDEX('Zone centroid'!$E$2:$E$169,MATCH($A118,'Zone centroid'!$C$2:$C$169,0)))^2)</f>
        <v>93062.009379390714</v>
      </c>
      <c r="N118">
        <f>SQRT((INDEX('Station centroid'!$E$2:$E$51,MATCH(N$1,'Station centroid'!$B$2:$B$51,0))-INDEX('Zone centroid'!$D$2:$D$169,MATCH($A118,'Zone centroid'!$C$2:$C$169,0)))^2+(INDEX('Station centroid'!$F$2:$F$51,MATCH(N$1,'Station centroid'!$B$2:$B$51,0))-INDEX('Zone centroid'!$E$2:$E$169,MATCH($A118,'Zone centroid'!$C$2:$C$169,0)))^2)</f>
        <v>113226.2340728155</v>
      </c>
      <c r="O118">
        <f>SQRT((INDEX('Station centroid'!$E$2:$E$51,MATCH(O$1,'Station centroid'!$B$2:$B$51,0))-INDEX('Zone centroid'!$D$2:$D$169,MATCH($A118,'Zone centroid'!$C$2:$C$169,0)))^2+(INDEX('Station centroid'!$F$2:$F$51,MATCH(O$1,'Station centroid'!$B$2:$B$51,0))-INDEX('Zone centroid'!$E$2:$E$169,MATCH($A118,'Zone centroid'!$C$2:$C$169,0)))^2)</f>
        <v>134353.45949998088</v>
      </c>
      <c r="P118">
        <f>SQRT((INDEX('Station centroid'!$E$2:$E$51,MATCH(P$1,'Station centroid'!$B$2:$B$51,0))-INDEX('Zone centroid'!$D$2:$D$169,MATCH($A118,'Zone centroid'!$C$2:$C$169,0)))^2+(INDEX('Station centroid'!$F$2:$F$51,MATCH(P$1,'Station centroid'!$B$2:$B$51,0))-INDEX('Zone centroid'!$E$2:$E$169,MATCH($A118,'Zone centroid'!$C$2:$C$169,0)))^2)</f>
        <v>136701.17662787033</v>
      </c>
      <c r="Q118">
        <f>SQRT((INDEX('Station centroid'!$E$2:$E$51,MATCH(Q$1,'Station centroid'!$B$2:$B$51,0))-INDEX('Zone centroid'!$D$2:$D$169,MATCH($A118,'Zone centroid'!$C$2:$C$169,0)))^2+(INDEX('Station centroid'!$F$2:$F$51,MATCH(Q$1,'Station centroid'!$B$2:$B$51,0))-INDEX('Zone centroid'!$E$2:$E$169,MATCH($A118,'Zone centroid'!$C$2:$C$169,0)))^2)</f>
        <v>122949.40531740895</v>
      </c>
      <c r="R118">
        <f>SQRT((INDEX('Station centroid'!$E$2:$E$51,MATCH(R$1,'Station centroid'!$B$2:$B$51,0))-INDEX('Zone centroid'!$D$2:$D$169,MATCH($A118,'Zone centroid'!$C$2:$C$169,0)))^2+(INDEX('Station centroid'!$F$2:$F$51,MATCH(R$1,'Station centroid'!$B$2:$B$51,0))-INDEX('Zone centroid'!$E$2:$E$169,MATCH($A118,'Zone centroid'!$C$2:$C$169,0)))^2)</f>
        <v>121737.86788389263</v>
      </c>
      <c r="S118">
        <f>SQRT((INDEX('Station centroid'!$E$2:$E$51,MATCH(S$1,'Station centroid'!$B$2:$B$51,0))-INDEX('Zone centroid'!$D$2:$D$169,MATCH($A118,'Zone centroid'!$C$2:$C$169,0)))^2+(INDEX('Station centroid'!$F$2:$F$51,MATCH(S$1,'Station centroid'!$B$2:$B$51,0))-INDEX('Zone centroid'!$E$2:$E$169,MATCH($A118,'Zone centroid'!$C$2:$C$169,0)))^2)</f>
        <v>118066.57637225707</v>
      </c>
      <c r="T118">
        <f>SQRT((INDEX('Station centroid'!$E$2:$E$51,MATCH(T$1,'Station centroid'!$B$2:$B$51,0))-INDEX('Zone centroid'!$D$2:$D$169,MATCH($A118,'Zone centroid'!$C$2:$C$169,0)))^2+(INDEX('Station centroid'!$F$2:$F$51,MATCH(T$1,'Station centroid'!$B$2:$B$51,0))-INDEX('Zone centroid'!$E$2:$E$169,MATCH($A118,'Zone centroid'!$C$2:$C$169,0)))^2)</f>
        <v>113007.01568944997</v>
      </c>
      <c r="U118">
        <f>SQRT((INDEX('Station centroid'!$E$2:$E$51,MATCH(U$1,'Station centroid'!$B$2:$B$51,0))-INDEX('Zone centroid'!$D$2:$D$169,MATCH($A118,'Zone centroid'!$C$2:$C$169,0)))^2+(INDEX('Station centroid'!$F$2:$F$51,MATCH(U$1,'Station centroid'!$B$2:$B$51,0))-INDEX('Zone centroid'!$E$2:$E$169,MATCH($A118,'Zone centroid'!$C$2:$C$169,0)))^2)</f>
        <v>113075.07650639194</v>
      </c>
      <c r="V118">
        <f>SQRT((INDEX('Station centroid'!$E$2:$E$51,MATCH(V$1,'Station centroid'!$B$2:$B$51,0))-INDEX('Zone centroid'!$D$2:$D$169,MATCH($A118,'Zone centroid'!$C$2:$C$169,0)))^2+(INDEX('Station centroid'!$F$2:$F$51,MATCH(V$1,'Station centroid'!$B$2:$B$51,0))-INDEX('Zone centroid'!$E$2:$E$169,MATCH($A118,'Zone centroid'!$C$2:$C$169,0)))^2)</f>
        <v>110255.3546184552</v>
      </c>
      <c r="W118">
        <f>SQRT((INDEX('Station centroid'!$E$2:$E$51,MATCH(W$1,'Station centroid'!$B$2:$B$51,0))-INDEX('Zone centroid'!$D$2:$D$169,MATCH($A118,'Zone centroid'!$C$2:$C$169,0)))^2+(INDEX('Station centroid'!$F$2:$F$51,MATCH(W$1,'Station centroid'!$B$2:$B$51,0))-INDEX('Zone centroid'!$E$2:$E$169,MATCH($A118,'Zone centroid'!$C$2:$C$169,0)))^2)</f>
        <v>119756.16389330452</v>
      </c>
      <c r="X118">
        <f>SQRT((INDEX('Station centroid'!$E$2:$E$51,MATCH(X$1,'Station centroid'!$B$2:$B$51,0))-INDEX('Zone centroid'!$D$2:$D$169,MATCH($A118,'Zone centroid'!$C$2:$C$169,0)))^2+(INDEX('Station centroid'!$F$2:$F$51,MATCH(X$1,'Station centroid'!$B$2:$B$51,0))-INDEX('Zone centroid'!$E$2:$E$169,MATCH($A118,'Zone centroid'!$C$2:$C$169,0)))^2)</f>
        <v>107499.9015671293</v>
      </c>
      <c r="Y118">
        <f>SQRT((INDEX('Station centroid'!$E$2:$E$51,MATCH(Y$1,'Station centroid'!$B$2:$B$51,0))-INDEX('Zone centroid'!$D$2:$D$169,MATCH($A118,'Zone centroid'!$C$2:$C$169,0)))^2+(INDEX('Station centroid'!$F$2:$F$51,MATCH(Y$1,'Station centroid'!$B$2:$B$51,0))-INDEX('Zone centroid'!$E$2:$E$169,MATCH($A118,'Zone centroid'!$C$2:$C$169,0)))^2)</f>
        <v>105501.23622768604</v>
      </c>
      <c r="Z118">
        <f>SQRT((INDEX('Station centroid'!$E$2:$E$51,MATCH(Z$1,'Station centroid'!$B$2:$B$51,0))-INDEX('Zone centroid'!$D$2:$D$169,MATCH($A118,'Zone centroid'!$C$2:$C$169,0)))^2+(INDEX('Station centroid'!$F$2:$F$51,MATCH(Z$1,'Station centroid'!$B$2:$B$51,0))-INDEX('Zone centroid'!$E$2:$E$169,MATCH($A118,'Zone centroid'!$C$2:$C$169,0)))^2)</f>
        <v>61989.206094852496</v>
      </c>
      <c r="AA118">
        <f>SQRT((INDEX('Station centroid'!$E$2:$E$51,MATCH(AA$1,'Station centroid'!$B$2:$B$51,0))-INDEX('Zone centroid'!$D$2:$D$169,MATCH($A118,'Zone centroid'!$C$2:$C$169,0)))^2+(INDEX('Station centroid'!$F$2:$F$51,MATCH(AA$1,'Station centroid'!$B$2:$B$51,0))-INDEX('Zone centroid'!$E$2:$E$169,MATCH($A118,'Zone centroid'!$C$2:$C$169,0)))^2)</f>
        <v>53233.622547927363</v>
      </c>
      <c r="AB118">
        <f>SQRT((INDEX('Station centroid'!$E$2:$E$51,MATCH(AB$1,'Station centroid'!$B$2:$B$51,0))-INDEX('Zone centroid'!$D$2:$D$169,MATCH($A118,'Zone centroid'!$C$2:$C$169,0)))^2+(INDEX('Station centroid'!$F$2:$F$51,MATCH(AB$1,'Station centroid'!$B$2:$B$51,0))-INDEX('Zone centroid'!$E$2:$E$169,MATCH($A118,'Zone centroid'!$C$2:$C$169,0)))^2)</f>
        <v>600259.14024194586</v>
      </c>
      <c r="AC118">
        <f>SQRT((INDEX('Station centroid'!$E$2:$E$51,MATCH(AC$1,'Station centroid'!$B$2:$B$51,0))-INDEX('Zone centroid'!$D$2:$D$169,MATCH($A118,'Zone centroid'!$C$2:$C$169,0)))^2+(INDEX('Station centroid'!$F$2:$F$51,MATCH(AC$1,'Station centroid'!$B$2:$B$51,0))-INDEX('Zone centroid'!$E$2:$E$169,MATCH($A118,'Zone centroid'!$C$2:$C$169,0)))^2)</f>
        <v>3796.6443690184969</v>
      </c>
      <c r="AD118">
        <f>SQRT((INDEX('Station centroid'!$E$2:$E$51,MATCH(AD$1,'Station centroid'!$B$2:$B$51,0))-INDEX('Zone centroid'!$D$2:$D$169,MATCH($A118,'Zone centroid'!$C$2:$C$169,0)))^2+(INDEX('Station centroid'!$F$2:$F$51,MATCH(AD$1,'Station centroid'!$B$2:$B$51,0))-INDEX('Zone centroid'!$E$2:$E$169,MATCH($A118,'Zone centroid'!$C$2:$C$169,0)))^2)</f>
        <v>119983.23788022435</v>
      </c>
      <c r="AE118">
        <f>SQRT((INDEX('Station centroid'!$E$2:$E$51,MATCH(AE$1,'Station centroid'!$B$2:$B$51,0))-INDEX('Zone centroid'!$D$2:$D$169,MATCH($A118,'Zone centroid'!$C$2:$C$169,0)))^2+(INDEX('Station centroid'!$F$2:$F$51,MATCH(AE$1,'Station centroid'!$B$2:$B$51,0))-INDEX('Zone centroid'!$E$2:$E$169,MATCH($A118,'Zone centroid'!$C$2:$C$169,0)))^2)</f>
        <v>129676.92611129941</v>
      </c>
      <c r="AF118">
        <f>SQRT((INDEX('Station centroid'!$E$2:$E$51,MATCH(AF$1,'Station centroid'!$B$2:$B$51,0))-INDEX('Zone centroid'!$D$2:$D$169,MATCH($A118,'Zone centroid'!$C$2:$C$169,0)))^2+(INDEX('Station centroid'!$F$2:$F$51,MATCH(AF$1,'Station centroid'!$B$2:$B$51,0))-INDEX('Zone centroid'!$E$2:$E$169,MATCH($A118,'Zone centroid'!$C$2:$C$169,0)))^2)</f>
        <v>127505.84366863698</v>
      </c>
      <c r="AG118">
        <f>SQRT((INDEX('Station centroid'!$E$2:$E$51,MATCH(AG$1,'Station centroid'!$B$2:$B$51,0))-INDEX('Zone centroid'!$D$2:$D$169,MATCH($A118,'Zone centroid'!$C$2:$C$169,0)))^2+(INDEX('Station centroid'!$F$2:$F$51,MATCH(AG$1,'Station centroid'!$B$2:$B$51,0))-INDEX('Zone centroid'!$E$2:$E$169,MATCH($A118,'Zone centroid'!$C$2:$C$169,0)))^2)</f>
        <v>110331.46616620164</v>
      </c>
      <c r="AH118">
        <f>SQRT((INDEX('Station centroid'!$E$2:$E$51,MATCH(AH$1,'Station centroid'!$B$2:$B$51,0))-INDEX('Zone centroid'!$D$2:$D$169,MATCH($A118,'Zone centroid'!$C$2:$C$169,0)))^2+(INDEX('Station centroid'!$F$2:$F$51,MATCH(AH$1,'Station centroid'!$B$2:$B$51,0))-INDEX('Zone centroid'!$E$2:$E$169,MATCH($A118,'Zone centroid'!$C$2:$C$169,0)))^2)</f>
        <v>108860.64423696934</v>
      </c>
      <c r="AI118">
        <f>SQRT((INDEX('Station centroid'!$E$2:$E$51,MATCH(AI$1,'Station centroid'!$B$2:$B$51,0))-INDEX('Zone centroid'!$D$2:$D$169,MATCH($A118,'Zone centroid'!$C$2:$C$169,0)))^2+(INDEX('Station centroid'!$F$2:$F$51,MATCH(AI$1,'Station centroid'!$B$2:$B$51,0))-INDEX('Zone centroid'!$E$2:$E$169,MATCH($A118,'Zone centroid'!$C$2:$C$169,0)))^2)</f>
        <v>113604.46864557084</v>
      </c>
      <c r="AJ118">
        <f>SQRT((INDEX('Station centroid'!$E$2:$E$51,MATCH(AJ$1,'Station centroid'!$B$2:$B$51,0))-INDEX('Zone centroid'!$D$2:$D$169,MATCH($A118,'Zone centroid'!$C$2:$C$169,0)))^2+(INDEX('Station centroid'!$F$2:$F$51,MATCH(AJ$1,'Station centroid'!$B$2:$B$51,0))-INDEX('Zone centroid'!$E$2:$E$169,MATCH($A118,'Zone centroid'!$C$2:$C$169,0)))^2)</f>
        <v>111968.4717742816</v>
      </c>
      <c r="AK118">
        <f>SQRT((INDEX('Station centroid'!$E$2:$E$51,MATCH(AK$1,'Station centroid'!$B$2:$B$51,0))-INDEX('Zone centroid'!$D$2:$D$169,MATCH($A118,'Zone centroid'!$C$2:$C$169,0)))^2+(INDEX('Station centroid'!$F$2:$F$51,MATCH(AK$1,'Station centroid'!$B$2:$B$51,0))-INDEX('Zone centroid'!$E$2:$E$169,MATCH($A118,'Zone centroid'!$C$2:$C$169,0)))^2)</f>
        <v>111569.11276094739</v>
      </c>
      <c r="AL118">
        <f>SQRT((INDEX('Station centroid'!$E$2:$E$51,MATCH(AL$1,'Station centroid'!$B$2:$B$51,0))-INDEX('Zone centroid'!$D$2:$D$169,MATCH($A118,'Zone centroid'!$C$2:$C$169,0)))^2+(INDEX('Station centroid'!$F$2:$F$51,MATCH(AL$1,'Station centroid'!$B$2:$B$51,0))-INDEX('Zone centroid'!$E$2:$E$169,MATCH($A118,'Zone centroid'!$C$2:$C$169,0)))^2)</f>
        <v>23955.526083691053</v>
      </c>
      <c r="AM118">
        <f>SQRT((INDEX('Station centroid'!$E$2:$E$51,MATCH(AM$1,'Station centroid'!$B$2:$B$51,0))-INDEX('Zone centroid'!$D$2:$D$169,MATCH($A118,'Zone centroid'!$C$2:$C$169,0)))^2+(INDEX('Station centroid'!$F$2:$F$51,MATCH(AM$1,'Station centroid'!$B$2:$B$51,0))-INDEX('Zone centroid'!$E$2:$E$169,MATCH($A118,'Zone centroid'!$C$2:$C$169,0)))^2)</f>
        <v>127698.03833669533</v>
      </c>
      <c r="AN118">
        <f>SQRT((INDEX('Station centroid'!$E$2:$E$51,MATCH(AN$1,'Station centroid'!$B$2:$B$51,0))-INDEX('Zone centroid'!$D$2:$D$169,MATCH($A118,'Zone centroid'!$C$2:$C$169,0)))^2+(INDEX('Station centroid'!$F$2:$F$51,MATCH(AN$1,'Station centroid'!$B$2:$B$51,0))-INDEX('Zone centroid'!$E$2:$E$169,MATCH($A118,'Zone centroid'!$C$2:$C$169,0)))^2)</f>
        <v>84363.657719653158</v>
      </c>
      <c r="AO118">
        <f>SQRT((INDEX('Station centroid'!$E$2:$E$51,MATCH(AO$1,'Station centroid'!$B$2:$B$51,0))-INDEX('Zone centroid'!$D$2:$D$169,MATCH($A118,'Zone centroid'!$C$2:$C$169,0)))^2+(INDEX('Station centroid'!$F$2:$F$51,MATCH(AO$1,'Station centroid'!$B$2:$B$51,0))-INDEX('Zone centroid'!$E$2:$E$169,MATCH($A118,'Zone centroid'!$C$2:$C$169,0)))^2)</f>
        <v>80775.674955007387</v>
      </c>
      <c r="AP118">
        <f>SQRT((INDEX('Station centroid'!$E$2:$E$51,MATCH(AP$1,'Station centroid'!$B$2:$B$51,0))-INDEX('Zone centroid'!$D$2:$D$169,MATCH($A118,'Zone centroid'!$C$2:$C$169,0)))^2+(INDEX('Station centroid'!$F$2:$F$51,MATCH(AP$1,'Station centroid'!$B$2:$B$51,0))-INDEX('Zone centroid'!$E$2:$E$169,MATCH($A118,'Zone centroid'!$C$2:$C$169,0)))^2)</f>
        <v>91212.380894056783</v>
      </c>
      <c r="AQ118">
        <f>SQRT((INDEX('Station centroid'!$E$2:$E$51,MATCH(AQ$1,'Station centroid'!$B$2:$B$51,0))-INDEX('Zone centroid'!$D$2:$D$169,MATCH($A118,'Zone centroid'!$C$2:$C$169,0)))^2+(INDEX('Station centroid'!$F$2:$F$51,MATCH(AQ$1,'Station centroid'!$B$2:$B$51,0))-INDEX('Zone centroid'!$E$2:$E$169,MATCH($A118,'Zone centroid'!$C$2:$C$169,0)))^2)</f>
        <v>49186.885879512665</v>
      </c>
      <c r="AR118">
        <f>SQRT((INDEX('Station centroid'!$E$2:$E$51,MATCH(AR$1,'Station centroid'!$B$2:$B$51,0))-INDEX('Zone centroid'!$D$2:$D$169,MATCH($A118,'Zone centroid'!$C$2:$C$169,0)))^2+(INDEX('Station centroid'!$F$2:$F$51,MATCH(AR$1,'Station centroid'!$B$2:$B$51,0))-INDEX('Zone centroid'!$E$2:$E$169,MATCH($A118,'Zone centroid'!$C$2:$C$169,0)))^2)</f>
        <v>49365.668402666241</v>
      </c>
      <c r="AS118">
        <f>SQRT((INDEX('Station centroid'!$E$2:$E$51,MATCH(AS$1,'Station centroid'!$B$2:$B$51,0))-INDEX('Zone centroid'!$D$2:$D$169,MATCH($A118,'Zone centroid'!$C$2:$C$169,0)))^2+(INDEX('Station centroid'!$F$2:$F$51,MATCH(AS$1,'Station centroid'!$B$2:$B$51,0))-INDEX('Zone centroid'!$E$2:$E$169,MATCH($A118,'Zone centroid'!$C$2:$C$169,0)))^2)</f>
        <v>115883.75237382895</v>
      </c>
      <c r="AT118">
        <f>SQRT((INDEX('Station centroid'!$E$2:$E$51,MATCH(AT$1,'Station centroid'!$B$2:$B$51,0))-INDEX('Zone centroid'!$D$2:$D$169,MATCH($A118,'Zone centroid'!$C$2:$C$169,0)))^2+(INDEX('Station centroid'!$F$2:$F$51,MATCH(AT$1,'Station centroid'!$B$2:$B$51,0))-INDEX('Zone centroid'!$E$2:$E$169,MATCH($A118,'Zone centroid'!$C$2:$C$169,0)))^2)</f>
        <v>108140.28245904528</v>
      </c>
      <c r="AU118">
        <f>SQRT((INDEX('Station centroid'!$E$2:$E$51,MATCH(AU$1,'Station centroid'!$B$2:$B$51,0))-INDEX('Zone centroid'!$D$2:$D$169,MATCH($A118,'Zone centroid'!$C$2:$C$169,0)))^2+(INDEX('Station centroid'!$F$2:$F$51,MATCH(AU$1,'Station centroid'!$B$2:$B$51,0))-INDEX('Zone centroid'!$E$2:$E$169,MATCH($A118,'Zone centroid'!$C$2:$C$169,0)))^2)</f>
        <v>47263.003003348203</v>
      </c>
      <c r="AV118">
        <f>SQRT((INDEX('Station centroid'!$E$2:$E$51,MATCH(AV$1,'Station centroid'!$B$2:$B$51,0))-INDEX('Zone centroid'!$D$2:$D$169,MATCH($A118,'Zone centroid'!$C$2:$C$169,0)))^2+(INDEX('Station centroid'!$F$2:$F$51,MATCH(AV$1,'Station centroid'!$B$2:$B$51,0))-INDEX('Zone centroid'!$E$2:$E$169,MATCH($A118,'Zone centroid'!$C$2:$C$169,0)))^2)</f>
        <v>43669.398863208589</v>
      </c>
      <c r="AW118">
        <f>SQRT((INDEX('Station centroid'!$E$2:$E$51,MATCH(AW$1,'Station centroid'!$B$2:$B$51,0))-INDEX('Zone centroid'!$D$2:$D$169,MATCH($A118,'Zone centroid'!$C$2:$C$169,0)))^2+(INDEX('Station centroid'!$F$2:$F$51,MATCH(AW$1,'Station centroid'!$B$2:$B$51,0))-INDEX('Zone centroid'!$E$2:$E$169,MATCH($A118,'Zone centroid'!$C$2:$C$169,0)))^2)</f>
        <v>41908.737701959006</v>
      </c>
      <c r="AX118">
        <f>SQRT((INDEX('Station centroid'!$E$2:$E$51,MATCH(AX$1,'Station centroid'!$B$2:$B$51,0))-INDEX('Zone centroid'!$D$2:$D$169,MATCH($A118,'Zone centroid'!$C$2:$C$169,0)))^2+(INDEX('Station centroid'!$F$2:$F$51,MATCH(AX$1,'Station centroid'!$B$2:$B$51,0))-INDEX('Zone centroid'!$E$2:$E$169,MATCH($A118,'Zone centroid'!$C$2:$C$169,0)))^2)</f>
        <v>41918.449773641449</v>
      </c>
      <c r="AY118">
        <f>SQRT((INDEX('Station centroid'!$E$2:$E$51,MATCH(AY$1,'Station centroid'!$B$2:$B$51,0))-INDEX('Zone centroid'!$D$2:$D$169,MATCH($A118,'Zone centroid'!$C$2:$C$169,0)))^2+(INDEX('Station centroid'!$F$2:$F$51,MATCH(AY$1,'Station centroid'!$B$2:$B$51,0))-INDEX('Zone centroid'!$E$2:$E$169,MATCH($A118,'Zone centroid'!$C$2:$C$169,0)))^2)</f>
        <v>600259.14024194586</v>
      </c>
    </row>
    <row r="119" spans="1:51" x14ac:dyDescent="0.3">
      <c r="A119">
        <v>5070</v>
      </c>
      <c r="B119">
        <f>SQRT((INDEX('Station centroid'!$E$2:$E$51,MATCH(B$1,'Station centroid'!$B$2:$B$51,0))-INDEX('Zone centroid'!$D$2:$D$169,MATCH($A119,'Zone centroid'!$C$2:$C$169,0)))^2+(INDEX('Station centroid'!$F$2:$F$51,MATCH(B$1,'Station centroid'!$B$2:$B$51,0))-INDEX('Zone centroid'!$E$2:$E$169,MATCH($A119,'Zone centroid'!$C$2:$C$169,0)))^2)</f>
        <v>60050.715027320817</v>
      </c>
      <c r="C119">
        <f>SQRT((INDEX('Station centroid'!$E$2:$E$51,MATCH(C$1,'Station centroid'!$B$2:$B$51,0))-INDEX('Zone centroid'!$D$2:$D$169,MATCH($A119,'Zone centroid'!$C$2:$C$169,0)))^2+(INDEX('Station centroid'!$F$2:$F$51,MATCH(C$1,'Station centroid'!$B$2:$B$51,0))-INDEX('Zone centroid'!$E$2:$E$169,MATCH($A119,'Zone centroid'!$C$2:$C$169,0)))^2)</f>
        <v>89012.691890287184</v>
      </c>
      <c r="D119">
        <f>SQRT((INDEX('Station centroid'!$E$2:$E$51,MATCH(D$1,'Station centroid'!$B$2:$B$51,0))-INDEX('Zone centroid'!$D$2:$D$169,MATCH($A119,'Zone centroid'!$C$2:$C$169,0)))^2+(INDEX('Station centroid'!$F$2:$F$51,MATCH(D$1,'Station centroid'!$B$2:$B$51,0))-INDEX('Zone centroid'!$E$2:$E$169,MATCH($A119,'Zone centroid'!$C$2:$C$169,0)))^2)</f>
        <v>138379.92150439491</v>
      </c>
      <c r="E119">
        <f>SQRT((INDEX('Station centroid'!$E$2:$E$51,MATCH(E$1,'Station centroid'!$B$2:$B$51,0))-INDEX('Zone centroid'!$D$2:$D$169,MATCH($A119,'Zone centroid'!$C$2:$C$169,0)))^2+(INDEX('Station centroid'!$F$2:$F$51,MATCH(E$1,'Station centroid'!$B$2:$B$51,0))-INDEX('Zone centroid'!$E$2:$E$169,MATCH($A119,'Zone centroid'!$C$2:$C$169,0)))^2)</f>
        <v>69010.670077310511</v>
      </c>
      <c r="F119">
        <f>SQRT((INDEX('Station centroid'!$E$2:$E$51,MATCH(F$1,'Station centroid'!$B$2:$B$51,0))-INDEX('Zone centroid'!$D$2:$D$169,MATCH($A119,'Zone centroid'!$C$2:$C$169,0)))^2+(INDEX('Station centroid'!$F$2:$F$51,MATCH(F$1,'Station centroid'!$B$2:$B$51,0))-INDEX('Zone centroid'!$E$2:$E$169,MATCH($A119,'Zone centroid'!$C$2:$C$169,0)))^2)</f>
        <v>60784.187654056906</v>
      </c>
      <c r="G119">
        <f>SQRT((INDEX('Station centroid'!$E$2:$E$51,MATCH(G$1,'Station centroid'!$B$2:$B$51,0))-INDEX('Zone centroid'!$D$2:$D$169,MATCH($A119,'Zone centroid'!$C$2:$C$169,0)))^2+(INDEX('Station centroid'!$F$2:$F$51,MATCH(G$1,'Station centroid'!$B$2:$B$51,0))-INDEX('Zone centroid'!$E$2:$E$169,MATCH($A119,'Zone centroid'!$C$2:$C$169,0)))^2)</f>
        <v>647146.96438830649</v>
      </c>
      <c r="H119">
        <f>SQRT((INDEX('Station centroid'!$E$2:$E$51,MATCH(H$1,'Station centroid'!$B$2:$B$51,0))-INDEX('Zone centroid'!$D$2:$D$169,MATCH($A119,'Zone centroid'!$C$2:$C$169,0)))^2+(INDEX('Station centroid'!$F$2:$F$51,MATCH(H$1,'Station centroid'!$B$2:$B$51,0))-INDEX('Zone centroid'!$E$2:$E$169,MATCH($A119,'Zone centroid'!$C$2:$C$169,0)))^2)</f>
        <v>38509.554166274138</v>
      </c>
      <c r="I119">
        <f>SQRT((INDEX('Station centroid'!$E$2:$E$51,MATCH(I$1,'Station centroid'!$B$2:$B$51,0))-INDEX('Zone centroid'!$D$2:$D$169,MATCH($A119,'Zone centroid'!$C$2:$C$169,0)))^2+(INDEX('Station centroid'!$F$2:$F$51,MATCH(I$1,'Station centroid'!$B$2:$B$51,0))-INDEX('Zone centroid'!$E$2:$E$169,MATCH($A119,'Zone centroid'!$C$2:$C$169,0)))^2)</f>
        <v>39776.056691352627</v>
      </c>
      <c r="J119">
        <f>SQRT((INDEX('Station centroid'!$E$2:$E$51,MATCH(J$1,'Station centroid'!$B$2:$B$51,0))-INDEX('Zone centroid'!$D$2:$D$169,MATCH($A119,'Zone centroid'!$C$2:$C$169,0)))^2+(INDEX('Station centroid'!$F$2:$F$51,MATCH(J$1,'Station centroid'!$B$2:$B$51,0))-INDEX('Zone centroid'!$E$2:$E$169,MATCH($A119,'Zone centroid'!$C$2:$C$169,0)))^2)</f>
        <v>647146.96438830649</v>
      </c>
      <c r="K119">
        <f>SQRT((INDEX('Station centroid'!$E$2:$E$51,MATCH(K$1,'Station centroid'!$B$2:$B$51,0))-INDEX('Zone centroid'!$D$2:$D$169,MATCH($A119,'Zone centroid'!$C$2:$C$169,0)))^2+(INDEX('Station centroid'!$F$2:$F$51,MATCH(K$1,'Station centroid'!$B$2:$B$51,0))-INDEX('Zone centroid'!$E$2:$E$169,MATCH($A119,'Zone centroid'!$C$2:$C$169,0)))^2)</f>
        <v>87966.076751004977</v>
      </c>
      <c r="L119">
        <f>SQRT((INDEX('Station centroid'!$E$2:$E$51,MATCH(L$1,'Station centroid'!$B$2:$B$51,0))-INDEX('Zone centroid'!$D$2:$D$169,MATCH($A119,'Zone centroid'!$C$2:$C$169,0)))^2+(INDEX('Station centroid'!$F$2:$F$51,MATCH(L$1,'Station centroid'!$B$2:$B$51,0))-INDEX('Zone centroid'!$E$2:$E$169,MATCH($A119,'Zone centroid'!$C$2:$C$169,0)))^2)</f>
        <v>46062.487159791948</v>
      </c>
      <c r="M119">
        <f>SQRT((INDEX('Station centroid'!$E$2:$E$51,MATCH(M$1,'Station centroid'!$B$2:$B$51,0))-INDEX('Zone centroid'!$D$2:$D$169,MATCH($A119,'Zone centroid'!$C$2:$C$169,0)))^2+(INDEX('Station centroid'!$F$2:$F$51,MATCH(M$1,'Station centroid'!$B$2:$B$51,0))-INDEX('Zone centroid'!$E$2:$E$169,MATCH($A119,'Zone centroid'!$C$2:$C$169,0)))^2)</f>
        <v>49531.339041356456</v>
      </c>
      <c r="N119">
        <f>SQRT((INDEX('Station centroid'!$E$2:$E$51,MATCH(N$1,'Station centroid'!$B$2:$B$51,0))-INDEX('Zone centroid'!$D$2:$D$169,MATCH($A119,'Zone centroid'!$C$2:$C$169,0)))^2+(INDEX('Station centroid'!$F$2:$F$51,MATCH(N$1,'Station centroid'!$B$2:$B$51,0))-INDEX('Zone centroid'!$E$2:$E$169,MATCH($A119,'Zone centroid'!$C$2:$C$169,0)))^2)</f>
        <v>67546.133451086615</v>
      </c>
      <c r="O119">
        <f>SQRT((INDEX('Station centroid'!$E$2:$E$51,MATCH(O$1,'Station centroid'!$B$2:$B$51,0))-INDEX('Zone centroid'!$D$2:$D$169,MATCH($A119,'Zone centroid'!$C$2:$C$169,0)))^2+(INDEX('Station centroid'!$F$2:$F$51,MATCH(O$1,'Station centroid'!$B$2:$B$51,0))-INDEX('Zone centroid'!$E$2:$E$169,MATCH($A119,'Zone centroid'!$C$2:$C$169,0)))^2)</f>
        <v>91045.763586193279</v>
      </c>
      <c r="P119">
        <f>SQRT((INDEX('Station centroid'!$E$2:$E$51,MATCH(P$1,'Station centroid'!$B$2:$B$51,0))-INDEX('Zone centroid'!$D$2:$D$169,MATCH($A119,'Zone centroid'!$C$2:$C$169,0)))^2+(INDEX('Station centroid'!$F$2:$F$51,MATCH(P$1,'Station centroid'!$B$2:$B$51,0))-INDEX('Zone centroid'!$E$2:$E$169,MATCH($A119,'Zone centroid'!$C$2:$C$169,0)))^2)</f>
        <v>93369.802324649922</v>
      </c>
      <c r="Q119">
        <f>SQRT((INDEX('Station centroid'!$E$2:$E$51,MATCH(Q$1,'Station centroid'!$B$2:$B$51,0))-INDEX('Zone centroid'!$D$2:$D$169,MATCH($A119,'Zone centroid'!$C$2:$C$169,0)))^2+(INDEX('Station centroid'!$F$2:$F$51,MATCH(Q$1,'Station centroid'!$B$2:$B$51,0))-INDEX('Zone centroid'!$E$2:$E$169,MATCH($A119,'Zone centroid'!$C$2:$C$169,0)))^2)</f>
        <v>78231.978617215776</v>
      </c>
      <c r="R119">
        <f>SQRT((INDEX('Station centroid'!$E$2:$E$51,MATCH(R$1,'Station centroid'!$B$2:$B$51,0))-INDEX('Zone centroid'!$D$2:$D$169,MATCH($A119,'Zone centroid'!$C$2:$C$169,0)))^2+(INDEX('Station centroid'!$F$2:$F$51,MATCH(R$1,'Station centroid'!$B$2:$B$51,0))-INDEX('Zone centroid'!$E$2:$E$169,MATCH($A119,'Zone centroid'!$C$2:$C$169,0)))^2)</f>
        <v>75760.012443875006</v>
      </c>
      <c r="S119">
        <f>SQRT((INDEX('Station centroid'!$E$2:$E$51,MATCH(S$1,'Station centroid'!$B$2:$B$51,0))-INDEX('Zone centroid'!$D$2:$D$169,MATCH($A119,'Zone centroid'!$C$2:$C$169,0)))^2+(INDEX('Station centroid'!$F$2:$F$51,MATCH(S$1,'Station centroid'!$B$2:$B$51,0))-INDEX('Zone centroid'!$E$2:$E$169,MATCH($A119,'Zone centroid'!$C$2:$C$169,0)))^2)</f>
        <v>72344.642424342717</v>
      </c>
      <c r="T119">
        <f>SQRT((INDEX('Station centroid'!$E$2:$E$51,MATCH(T$1,'Station centroid'!$B$2:$B$51,0))-INDEX('Zone centroid'!$D$2:$D$169,MATCH($A119,'Zone centroid'!$C$2:$C$169,0)))^2+(INDEX('Station centroid'!$F$2:$F$51,MATCH(T$1,'Station centroid'!$B$2:$B$51,0))-INDEX('Zone centroid'!$E$2:$E$169,MATCH($A119,'Zone centroid'!$C$2:$C$169,0)))^2)</f>
        <v>65872.475423014097</v>
      </c>
      <c r="U119">
        <f>SQRT((INDEX('Station centroid'!$E$2:$E$51,MATCH(U$1,'Station centroid'!$B$2:$B$51,0))-INDEX('Zone centroid'!$D$2:$D$169,MATCH($A119,'Zone centroid'!$C$2:$C$169,0)))^2+(INDEX('Station centroid'!$F$2:$F$51,MATCH(U$1,'Station centroid'!$B$2:$B$51,0))-INDEX('Zone centroid'!$E$2:$E$169,MATCH($A119,'Zone centroid'!$C$2:$C$169,0)))^2)</f>
        <v>65081.93970500875</v>
      </c>
      <c r="V119">
        <f>SQRT((INDEX('Station centroid'!$E$2:$E$51,MATCH(V$1,'Station centroid'!$B$2:$B$51,0))-INDEX('Zone centroid'!$D$2:$D$169,MATCH($A119,'Zone centroid'!$C$2:$C$169,0)))^2+(INDEX('Station centroid'!$F$2:$F$51,MATCH(V$1,'Station centroid'!$B$2:$B$51,0))-INDEX('Zone centroid'!$E$2:$E$169,MATCH($A119,'Zone centroid'!$C$2:$C$169,0)))^2)</f>
        <v>62366.211182989988</v>
      </c>
      <c r="W119">
        <f>SQRT((INDEX('Station centroid'!$E$2:$E$51,MATCH(W$1,'Station centroid'!$B$2:$B$51,0))-INDEX('Zone centroid'!$D$2:$D$169,MATCH($A119,'Zone centroid'!$C$2:$C$169,0)))^2+(INDEX('Station centroid'!$F$2:$F$51,MATCH(W$1,'Station centroid'!$B$2:$B$51,0))-INDEX('Zone centroid'!$E$2:$E$169,MATCH($A119,'Zone centroid'!$C$2:$C$169,0)))^2)</f>
        <v>74829.8057493136</v>
      </c>
      <c r="X119">
        <f>SQRT((INDEX('Station centroid'!$E$2:$E$51,MATCH(X$1,'Station centroid'!$B$2:$B$51,0))-INDEX('Zone centroid'!$D$2:$D$169,MATCH($A119,'Zone centroid'!$C$2:$C$169,0)))^2+(INDEX('Station centroid'!$F$2:$F$51,MATCH(X$1,'Station centroid'!$B$2:$B$51,0))-INDEX('Zone centroid'!$E$2:$E$169,MATCH($A119,'Zone centroid'!$C$2:$C$169,0)))^2)</f>
        <v>59713.947452186534</v>
      </c>
      <c r="Y119">
        <f>SQRT((INDEX('Station centroid'!$E$2:$E$51,MATCH(Y$1,'Station centroid'!$B$2:$B$51,0))-INDEX('Zone centroid'!$D$2:$D$169,MATCH($A119,'Zone centroid'!$C$2:$C$169,0)))^2+(INDEX('Station centroid'!$F$2:$F$51,MATCH(Y$1,'Station centroid'!$B$2:$B$51,0))-INDEX('Zone centroid'!$E$2:$E$169,MATCH($A119,'Zone centroid'!$C$2:$C$169,0)))^2)</f>
        <v>57826.593662518346</v>
      </c>
      <c r="Z119">
        <f>SQRT((INDEX('Station centroid'!$E$2:$E$51,MATCH(Z$1,'Station centroid'!$B$2:$B$51,0))-INDEX('Zone centroid'!$D$2:$D$169,MATCH($A119,'Zone centroid'!$C$2:$C$169,0)))^2+(INDEX('Station centroid'!$F$2:$F$51,MATCH(Z$1,'Station centroid'!$B$2:$B$51,0))-INDEX('Zone centroid'!$E$2:$E$169,MATCH($A119,'Zone centroid'!$C$2:$C$169,0)))^2)</f>
        <v>32514.97530969535</v>
      </c>
      <c r="AA119">
        <f>SQRT((INDEX('Station centroid'!$E$2:$E$51,MATCH(AA$1,'Station centroid'!$B$2:$B$51,0))-INDEX('Zone centroid'!$D$2:$D$169,MATCH($A119,'Zone centroid'!$C$2:$C$169,0)))^2+(INDEX('Station centroid'!$F$2:$F$51,MATCH(AA$1,'Station centroid'!$B$2:$B$51,0))-INDEX('Zone centroid'!$E$2:$E$169,MATCH($A119,'Zone centroid'!$C$2:$C$169,0)))^2)</f>
        <v>62069.82891079368</v>
      </c>
      <c r="AB119">
        <f>SQRT((INDEX('Station centroid'!$E$2:$E$51,MATCH(AB$1,'Station centroid'!$B$2:$B$51,0))-INDEX('Zone centroid'!$D$2:$D$169,MATCH($A119,'Zone centroid'!$C$2:$C$169,0)))^2+(INDEX('Station centroid'!$F$2:$F$51,MATCH(AB$1,'Station centroid'!$B$2:$B$51,0))-INDEX('Zone centroid'!$E$2:$E$169,MATCH($A119,'Zone centroid'!$C$2:$C$169,0)))^2)</f>
        <v>647146.96438830649</v>
      </c>
      <c r="AC119">
        <f>SQRT((INDEX('Station centroid'!$E$2:$E$51,MATCH(AC$1,'Station centroid'!$B$2:$B$51,0))-INDEX('Zone centroid'!$D$2:$D$169,MATCH($A119,'Zone centroid'!$C$2:$C$169,0)))^2+(INDEX('Station centroid'!$F$2:$F$51,MATCH(AC$1,'Station centroid'!$B$2:$B$51,0))-INDEX('Zone centroid'!$E$2:$E$169,MATCH($A119,'Zone centroid'!$C$2:$C$169,0)))^2)</f>
        <v>49059.102137572787</v>
      </c>
      <c r="AD119">
        <f>SQRT((INDEX('Station centroid'!$E$2:$E$51,MATCH(AD$1,'Station centroid'!$B$2:$B$51,0))-INDEX('Zone centroid'!$D$2:$D$169,MATCH($A119,'Zone centroid'!$C$2:$C$169,0)))^2+(INDEX('Station centroid'!$F$2:$F$51,MATCH(AD$1,'Station centroid'!$B$2:$B$51,0))-INDEX('Zone centroid'!$E$2:$E$169,MATCH($A119,'Zone centroid'!$C$2:$C$169,0)))^2)</f>
        <v>134719.67296732316</v>
      </c>
      <c r="AE119">
        <f>SQRT((INDEX('Station centroid'!$E$2:$E$51,MATCH(AE$1,'Station centroid'!$B$2:$B$51,0))-INDEX('Zone centroid'!$D$2:$D$169,MATCH($A119,'Zone centroid'!$C$2:$C$169,0)))^2+(INDEX('Station centroid'!$F$2:$F$51,MATCH(AE$1,'Station centroid'!$B$2:$B$51,0))-INDEX('Zone centroid'!$E$2:$E$169,MATCH($A119,'Zone centroid'!$C$2:$C$169,0)))^2)</f>
        <v>85865.547748415396</v>
      </c>
      <c r="AF119">
        <f>SQRT((INDEX('Station centroid'!$E$2:$E$51,MATCH(AF$1,'Station centroid'!$B$2:$B$51,0))-INDEX('Zone centroid'!$D$2:$D$169,MATCH($A119,'Zone centroid'!$C$2:$C$169,0)))^2+(INDEX('Station centroid'!$F$2:$F$51,MATCH(AF$1,'Station centroid'!$B$2:$B$51,0))-INDEX('Zone centroid'!$E$2:$E$169,MATCH($A119,'Zone centroid'!$C$2:$C$169,0)))^2)</f>
        <v>83373.760902881768</v>
      </c>
      <c r="AG119">
        <f>SQRT((INDEX('Station centroid'!$E$2:$E$51,MATCH(AG$1,'Station centroid'!$B$2:$B$51,0))-INDEX('Zone centroid'!$D$2:$D$169,MATCH($A119,'Zone centroid'!$C$2:$C$169,0)))^2+(INDEX('Station centroid'!$F$2:$F$51,MATCH(AG$1,'Station centroid'!$B$2:$B$51,0))-INDEX('Zone centroid'!$E$2:$E$169,MATCH($A119,'Zone centroid'!$C$2:$C$169,0)))^2)</f>
        <v>62369.610223919939</v>
      </c>
      <c r="AH119">
        <f>SQRT((INDEX('Station centroid'!$E$2:$E$51,MATCH(AH$1,'Station centroid'!$B$2:$B$51,0))-INDEX('Zone centroid'!$D$2:$D$169,MATCH($A119,'Zone centroid'!$C$2:$C$169,0)))^2+(INDEX('Station centroid'!$F$2:$F$51,MATCH(AH$1,'Station centroid'!$B$2:$B$51,0))-INDEX('Zone centroid'!$E$2:$E$169,MATCH($A119,'Zone centroid'!$C$2:$C$169,0)))^2)</f>
        <v>109661.49551692244</v>
      </c>
      <c r="AI119">
        <f>SQRT((INDEX('Station centroid'!$E$2:$E$51,MATCH(AI$1,'Station centroid'!$B$2:$B$51,0))-INDEX('Zone centroid'!$D$2:$D$169,MATCH($A119,'Zone centroid'!$C$2:$C$169,0)))^2+(INDEX('Station centroid'!$F$2:$F$51,MATCH(AI$1,'Station centroid'!$B$2:$B$51,0))-INDEX('Zone centroid'!$E$2:$E$169,MATCH($A119,'Zone centroid'!$C$2:$C$169,0)))^2)</f>
        <v>65851.307376866054</v>
      </c>
      <c r="AJ119">
        <f>SQRT((INDEX('Station centroid'!$E$2:$E$51,MATCH(AJ$1,'Station centroid'!$B$2:$B$51,0))-INDEX('Zone centroid'!$D$2:$D$169,MATCH($A119,'Zone centroid'!$C$2:$C$169,0)))^2+(INDEX('Station centroid'!$F$2:$F$51,MATCH(AJ$1,'Station centroid'!$B$2:$B$51,0))-INDEX('Zone centroid'!$E$2:$E$169,MATCH($A119,'Zone centroid'!$C$2:$C$169,0)))^2)</f>
        <v>63862.253987688979</v>
      </c>
      <c r="AK119">
        <f>SQRT((INDEX('Station centroid'!$E$2:$E$51,MATCH(AK$1,'Station centroid'!$B$2:$B$51,0))-INDEX('Zone centroid'!$D$2:$D$169,MATCH($A119,'Zone centroid'!$C$2:$C$169,0)))^2+(INDEX('Station centroid'!$F$2:$F$51,MATCH(AK$1,'Station centroid'!$B$2:$B$51,0))-INDEX('Zone centroid'!$E$2:$E$169,MATCH($A119,'Zone centroid'!$C$2:$C$169,0)))^2)</f>
        <v>64990.259210477045</v>
      </c>
      <c r="AL119">
        <f>SQRT((INDEX('Station centroid'!$E$2:$E$51,MATCH(AL$1,'Station centroid'!$B$2:$B$51,0))-INDEX('Zone centroid'!$D$2:$D$169,MATCH($A119,'Zone centroid'!$C$2:$C$169,0)))^2+(INDEX('Station centroid'!$F$2:$F$51,MATCH(AL$1,'Station centroid'!$B$2:$B$51,0))-INDEX('Zone centroid'!$E$2:$E$169,MATCH($A119,'Zone centroid'!$C$2:$C$169,0)))^2)</f>
        <v>29317.591705090625</v>
      </c>
      <c r="AM119">
        <f>SQRT((INDEX('Station centroid'!$E$2:$E$51,MATCH(AM$1,'Station centroid'!$B$2:$B$51,0))-INDEX('Zone centroid'!$D$2:$D$169,MATCH($A119,'Zone centroid'!$C$2:$C$169,0)))^2+(INDEX('Station centroid'!$F$2:$F$51,MATCH(AM$1,'Station centroid'!$B$2:$B$51,0))-INDEX('Zone centroid'!$E$2:$E$169,MATCH($A119,'Zone centroid'!$C$2:$C$169,0)))^2)</f>
        <v>82394.148392468429</v>
      </c>
      <c r="AN119">
        <f>SQRT((INDEX('Station centroid'!$E$2:$E$51,MATCH(AN$1,'Station centroid'!$B$2:$B$51,0))-INDEX('Zone centroid'!$D$2:$D$169,MATCH($A119,'Zone centroid'!$C$2:$C$169,0)))^2+(INDEX('Station centroid'!$F$2:$F$51,MATCH(AN$1,'Station centroid'!$B$2:$B$51,0))-INDEX('Zone centroid'!$E$2:$E$169,MATCH($A119,'Zone centroid'!$C$2:$C$169,0)))^2)</f>
        <v>45834.563126954716</v>
      </c>
      <c r="AO119">
        <f>SQRT((INDEX('Station centroid'!$E$2:$E$51,MATCH(AO$1,'Station centroid'!$B$2:$B$51,0))-INDEX('Zone centroid'!$D$2:$D$169,MATCH($A119,'Zone centroid'!$C$2:$C$169,0)))^2+(INDEX('Station centroid'!$F$2:$F$51,MATCH(AO$1,'Station centroid'!$B$2:$B$51,0))-INDEX('Zone centroid'!$E$2:$E$169,MATCH($A119,'Zone centroid'!$C$2:$C$169,0)))^2)</f>
        <v>43967.270245683925</v>
      </c>
      <c r="AP119">
        <f>SQRT((INDEX('Station centroid'!$E$2:$E$51,MATCH(AP$1,'Station centroid'!$B$2:$B$51,0))-INDEX('Zone centroid'!$D$2:$D$169,MATCH($A119,'Zone centroid'!$C$2:$C$169,0)))^2+(INDEX('Station centroid'!$F$2:$F$51,MATCH(AP$1,'Station centroid'!$B$2:$B$51,0))-INDEX('Zone centroid'!$E$2:$E$169,MATCH($A119,'Zone centroid'!$C$2:$C$169,0)))^2)</f>
        <v>48886.265947221807</v>
      </c>
      <c r="AQ119">
        <f>SQRT((INDEX('Station centroid'!$E$2:$E$51,MATCH(AQ$1,'Station centroid'!$B$2:$B$51,0))-INDEX('Zone centroid'!$D$2:$D$169,MATCH($A119,'Zone centroid'!$C$2:$C$169,0)))^2+(INDEX('Station centroid'!$F$2:$F$51,MATCH(AQ$1,'Station centroid'!$B$2:$B$51,0))-INDEX('Zone centroid'!$E$2:$E$169,MATCH($A119,'Zone centroid'!$C$2:$C$169,0)))^2)</f>
        <v>53573.499098194057</v>
      </c>
      <c r="AR119">
        <f>SQRT((INDEX('Station centroid'!$E$2:$E$51,MATCH(AR$1,'Station centroid'!$B$2:$B$51,0))-INDEX('Zone centroid'!$D$2:$D$169,MATCH($A119,'Zone centroid'!$C$2:$C$169,0)))^2+(INDEX('Station centroid'!$F$2:$F$51,MATCH(AR$1,'Station centroid'!$B$2:$B$51,0))-INDEX('Zone centroid'!$E$2:$E$169,MATCH($A119,'Zone centroid'!$C$2:$C$169,0)))^2)</f>
        <v>32472.982967414609</v>
      </c>
      <c r="AS119">
        <f>SQRT((INDEX('Station centroid'!$E$2:$E$51,MATCH(AS$1,'Station centroid'!$B$2:$B$51,0))-INDEX('Zone centroid'!$D$2:$D$169,MATCH($A119,'Zone centroid'!$C$2:$C$169,0)))^2+(INDEX('Station centroid'!$F$2:$F$51,MATCH(AS$1,'Station centroid'!$B$2:$B$51,0))-INDEX('Zone centroid'!$E$2:$E$169,MATCH($A119,'Zone centroid'!$C$2:$C$169,0)))^2)</f>
        <v>121608.64713333055</v>
      </c>
      <c r="AT119">
        <f>SQRT((INDEX('Station centroid'!$E$2:$E$51,MATCH(AT$1,'Station centroid'!$B$2:$B$51,0))-INDEX('Zone centroid'!$D$2:$D$169,MATCH($A119,'Zone centroid'!$C$2:$C$169,0)))^2+(INDEX('Station centroid'!$F$2:$F$51,MATCH(AT$1,'Station centroid'!$B$2:$B$51,0))-INDEX('Zone centroid'!$E$2:$E$169,MATCH($A119,'Zone centroid'!$C$2:$C$169,0)))^2)</f>
        <v>102878.76246340689</v>
      </c>
      <c r="AU119">
        <f>SQRT((INDEX('Station centroid'!$E$2:$E$51,MATCH(AU$1,'Station centroid'!$B$2:$B$51,0))-INDEX('Zone centroid'!$D$2:$D$169,MATCH($A119,'Zone centroid'!$C$2:$C$169,0)))^2+(INDEX('Station centroid'!$F$2:$F$51,MATCH(AU$1,'Station centroid'!$B$2:$B$51,0))-INDEX('Zone centroid'!$E$2:$E$169,MATCH($A119,'Zone centroid'!$C$2:$C$169,0)))^2)</f>
        <v>4074.4456769602284</v>
      </c>
      <c r="AV119">
        <f>SQRT((INDEX('Station centroid'!$E$2:$E$51,MATCH(AV$1,'Station centroid'!$B$2:$B$51,0))-INDEX('Zone centroid'!$D$2:$D$169,MATCH($A119,'Zone centroid'!$C$2:$C$169,0)))^2+(INDEX('Station centroid'!$F$2:$F$51,MATCH(AV$1,'Station centroid'!$B$2:$B$51,0))-INDEX('Zone centroid'!$E$2:$E$169,MATCH($A119,'Zone centroid'!$C$2:$C$169,0)))^2)</f>
        <v>6371.9051024006694</v>
      </c>
      <c r="AW119">
        <f>SQRT((INDEX('Station centroid'!$E$2:$E$51,MATCH(AW$1,'Station centroid'!$B$2:$B$51,0))-INDEX('Zone centroid'!$D$2:$D$169,MATCH($A119,'Zone centroid'!$C$2:$C$169,0)))^2+(INDEX('Station centroid'!$F$2:$F$51,MATCH(AW$1,'Station centroid'!$B$2:$B$51,0))-INDEX('Zone centroid'!$E$2:$E$169,MATCH($A119,'Zone centroid'!$C$2:$C$169,0)))^2)</f>
        <v>13881.637305865597</v>
      </c>
      <c r="AX119">
        <f>SQRT((INDEX('Station centroid'!$E$2:$E$51,MATCH(AX$1,'Station centroid'!$B$2:$B$51,0))-INDEX('Zone centroid'!$D$2:$D$169,MATCH($A119,'Zone centroid'!$C$2:$C$169,0)))^2+(INDEX('Station centroid'!$F$2:$F$51,MATCH(AX$1,'Station centroid'!$B$2:$B$51,0))-INDEX('Zone centroid'!$E$2:$E$169,MATCH($A119,'Zone centroid'!$C$2:$C$169,0)))^2)</f>
        <v>29920.40772157528</v>
      </c>
      <c r="AY119">
        <f>SQRT((INDEX('Station centroid'!$E$2:$E$51,MATCH(AY$1,'Station centroid'!$B$2:$B$51,0))-INDEX('Zone centroid'!$D$2:$D$169,MATCH($A119,'Zone centroid'!$C$2:$C$169,0)))^2+(INDEX('Station centroid'!$F$2:$F$51,MATCH(AY$1,'Station centroid'!$B$2:$B$51,0))-INDEX('Zone centroid'!$E$2:$E$169,MATCH($A119,'Zone centroid'!$C$2:$C$169,0)))^2)</f>
        <v>647146.96438830649</v>
      </c>
    </row>
    <row r="120" spans="1:51" x14ac:dyDescent="0.3">
      <c r="A120">
        <v>5100</v>
      </c>
      <c r="B120">
        <f>SQRT((INDEX('Station centroid'!$E$2:$E$51,MATCH(B$1,'Station centroid'!$B$2:$B$51,0))-INDEX('Zone centroid'!$D$2:$D$169,MATCH($A120,'Zone centroid'!$C$2:$C$169,0)))^2+(INDEX('Station centroid'!$F$2:$F$51,MATCH(B$1,'Station centroid'!$B$2:$B$51,0))-INDEX('Zone centroid'!$E$2:$E$169,MATCH($A120,'Zone centroid'!$C$2:$C$169,0)))^2)</f>
        <v>110367.00686931984</v>
      </c>
      <c r="C120">
        <f>SQRT((INDEX('Station centroid'!$E$2:$E$51,MATCH(C$1,'Station centroid'!$B$2:$B$51,0))-INDEX('Zone centroid'!$D$2:$D$169,MATCH($A120,'Zone centroid'!$C$2:$C$169,0)))^2+(INDEX('Station centroid'!$F$2:$F$51,MATCH(C$1,'Station centroid'!$B$2:$B$51,0))-INDEX('Zone centroid'!$E$2:$E$169,MATCH($A120,'Zone centroid'!$C$2:$C$169,0)))^2)</f>
        <v>153273.70360813756</v>
      </c>
      <c r="D120">
        <f>SQRT((INDEX('Station centroid'!$E$2:$E$51,MATCH(D$1,'Station centroid'!$B$2:$B$51,0))-INDEX('Zone centroid'!$D$2:$D$169,MATCH($A120,'Zone centroid'!$C$2:$C$169,0)))^2+(INDEX('Station centroid'!$F$2:$F$51,MATCH(D$1,'Station centroid'!$B$2:$B$51,0))-INDEX('Zone centroid'!$E$2:$E$169,MATCH($A120,'Zone centroid'!$C$2:$C$169,0)))^2)</f>
        <v>192703.8123724139</v>
      </c>
      <c r="E120">
        <f>SQRT((INDEX('Station centroid'!$E$2:$E$51,MATCH(E$1,'Station centroid'!$B$2:$B$51,0))-INDEX('Zone centroid'!$D$2:$D$169,MATCH($A120,'Zone centroid'!$C$2:$C$169,0)))^2+(INDEX('Station centroid'!$F$2:$F$51,MATCH(E$1,'Station centroid'!$B$2:$B$51,0))-INDEX('Zone centroid'!$E$2:$E$169,MATCH($A120,'Zone centroid'!$C$2:$C$169,0)))^2)</f>
        <v>117900.76910800625</v>
      </c>
      <c r="F120">
        <f>SQRT((INDEX('Station centroid'!$E$2:$E$51,MATCH(F$1,'Station centroid'!$B$2:$B$51,0))-INDEX('Zone centroid'!$D$2:$D$169,MATCH($A120,'Zone centroid'!$C$2:$C$169,0)))^2+(INDEX('Station centroid'!$F$2:$F$51,MATCH(F$1,'Station centroid'!$B$2:$B$51,0))-INDEX('Zone centroid'!$E$2:$E$169,MATCH($A120,'Zone centroid'!$C$2:$C$169,0)))^2)</f>
        <v>122236.53856062682</v>
      </c>
      <c r="G120">
        <f>SQRT((INDEX('Station centroid'!$E$2:$E$51,MATCH(G$1,'Station centroid'!$B$2:$B$51,0))-INDEX('Zone centroid'!$D$2:$D$169,MATCH($A120,'Zone centroid'!$C$2:$C$169,0)))^2+(INDEX('Station centroid'!$F$2:$F$51,MATCH(G$1,'Station centroid'!$B$2:$B$51,0))-INDEX('Zone centroid'!$E$2:$E$169,MATCH($A120,'Zone centroid'!$C$2:$C$169,0)))^2)</f>
        <v>653464.53163121257</v>
      </c>
      <c r="H120">
        <f>SQRT((INDEX('Station centroid'!$E$2:$E$51,MATCH(H$1,'Station centroid'!$B$2:$B$51,0))-INDEX('Zone centroid'!$D$2:$D$169,MATCH($A120,'Zone centroid'!$C$2:$C$169,0)))^2+(INDEX('Station centroid'!$F$2:$F$51,MATCH(H$1,'Station centroid'!$B$2:$B$51,0))-INDEX('Zone centroid'!$E$2:$E$169,MATCH($A120,'Zone centroid'!$C$2:$C$169,0)))^2)</f>
        <v>96886.575653622946</v>
      </c>
      <c r="I120">
        <f>SQRT((INDEX('Station centroid'!$E$2:$E$51,MATCH(I$1,'Station centroid'!$B$2:$B$51,0))-INDEX('Zone centroid'!$D$2:$D$169,MATCH($A120,'Zone centroid'!$C$2:$C$169,0)))^2+(INDEX('Station centroid'!$F$2:$F$51,MATCH(I$1,'Station centroid'!$B$2:$B$51,0))-INDEX('Zone centroid'!$E$2:$E$169,MATCH($A120,'Zone centroid'!$C$2:$C$169,0)))^2)</f>
        <v>104241.09103934828</v>
      </c>
      <c r="J120">
        <f>SQRT((INDEX('Station centroid'!$E$2:$E$51,MATCH(J$1,'Station centroid'!$B$2:$B$51,0))-INDEX('Zone centroid'!$D$2:$D$169,MATCH($A120,'Zone centroid'!$C$2:$C$169,0)))^2+(INDEX('Station centroid'!$F$2:$F$51,MATCH(J$1,'Station centroid'!$B$2:$B$51,0))-INDEX('Zone centroid'!$E$2:$E$169,MATCH($A120,'Zone centroid'!$C$2:$C$169,0)))^2)</f>
        <v>653464.53163121257</v>
      </c>
      <c r="K120">
        <f>SQRT((INDEX('Station centroid'!$E$2:$E$51,MATCH(K$1,'Station centroid'!$B$2:$B$51,0))-INDEX('Zone centroid'!$D$2:$D$169,MATCH($A120,'Zone centroid'!$C$2:$C$169,0)))^2+(INDEX('Station centroid'!$F$2:$F$51,MATCH(K$1,'Station centroid'!$B$2:$B$51,0))-INDEX('Zone centroid'!$E$2:$E$169,MATCH($A120,'Zone centroid'!$C$2:$C$169,0)))^2)</f>
        <v>134026.46477208781</v>
      </c>
      <c r="L120">
        <f>SQRT((INDEX('Station centroid'!$E$2:$E$51,MATCH(L$1,'Station centroid'!$B$2:$B$51,0))-INDEX('Zone centroid'!$D$2:$D$169,MATCH($A120,'Zone centroid'!$C$2:$C$169,0)))^2+(INDEX('Station centroid'!$F$2:$F$51,MATCH(L$1,'Station centroid'!$B$2:$B$51,0))-INDEX('Zone centroid'!$E$2:$E$169,MATCH($A120,'Zone centroid'!$C$2:$C$169,0)))^2)</f>
        <v>105631.91165091161</v>
      </c>
      <c r="M120">
        <f>SQRT((INDEX('Station centroid'!$E$2:$E$51,MATCH(M$1,'Station centroid'!$B$2:$B$51,0))-INDEX('Zone centroid'!$D$2:$D$169,MATCH($A120,'Zone centroid'!$C$2:$C$169,0)))^2+(INDEX('Station centroid'!$F$2:$F$51,MATCH(M$1,'Station centroid'!$B$2:$B$51,0))-INDEX('Zone centroid'!$E$2:$E$169,MATCH($A120,'Zone centroid'!$C$2:$C$169,0)))^2)</f>
        <v>105644.62681750456</v>
      </c>
      <c r="N120">
        <f>SQRT((INDEX('Station centroid'!$E$2:$E$51,MATCH(N$1,'Station centroid'!$B$2:$B$51,0))-INDEX('Zone centroid'!$D$2:$D$169,MATCH($A120,'Zone centroid'!$C$2:$C$169,0)))^2+(INDEX('Station centroid'!$F$2:$F$51,MATCH(N$1,'Station centroid'!$B$2:$B$51,0))-INDEX('Zone centroid'!$E$2:$E$169,MATCH($A120,'Zone centroid'!$C$2:$C$169,0)))^2)</f>
        <v>116508.05828710734</v>
      </c>
      <c r="O120">
        <f>SQRT((INDEX('Station centroid'!$E$2:$E$51,MATCH(O$1,'Station centroid'!$B$2:$B$51,0))-INDEX('Zone centroid'!$D$2:$D$169,MATCH($A120,'Zone centroid'!$C$2:$C$169,0)))^2+(INDEX('Station centroid'!$F$2:$F$51,MATCH(O$1,'Station centroid'!$B$2:$B$51,0))-INDEX('Zone centroid'!$E$2:$E$169,MATCH($A120,'Zone centroid'!$C$2:$C$169,0)))^2)</f>
        <v>142372.75053440878</v>
      </c>
      <c r="P120">
        <f>SQRT((INDEX('Station centroid'!$E$2:$E$51,MATCH(P$1,'Station centroid'!$B$2:$B$51,0))-INDEX('Zone centroid'!$D$2:$D$169,MATCH($A120,'Zone centroid'!$C$2:$C$169,0)))^2+(INDEX('Station centroid'!$F$2:$F$51,MATCH(P$1,'Station centroid'!$B$2:$B$51,0))-INDEX('Zone centroid'!$E$2:$E$169,MATCH($A120,'Zone centroid'!$C$2:$C$169,0)))^2)</f>
        <v>144442.43084358625</v>
      </c>
      <c r="Q120">
        <f>SQRT((INDEX('Station centroid'!$E$2:$E$51,MATCH(Q$1,'Station centroid'!$B$2:$B$51,0))-INDEX('Zone centroid'!$D$2:$D$169,MATCH($A120,'Zone centroid'!$C$2:$C$169,0)))^2+(INDEX('Station centroid'!$F$2:$F$51,MATCH(Q$1,'Station centroid'!$B$2:$B$51,0))-INDEX('Zone centroid'!$E$2:$E$169,MATCH($A120,'Zone centroid'!$C$2:$C$169,0)))^2)</f>
        <v>128090.19309433686</v>
      </c>
      <c r="R120">
        <f>SQRT((INDEX('Station centroid'!$E$2:$E$51,MATCH(R$1,'Station centroid'!$B$2:$B$51,0))-INDEX('Zone centroid'!$D$2:$D$169,MATCH($A120,'Zone centroid'!$C$2:$C$169,0)))^2+(INDEX('Station centroid'!$F$2:$F$51,MATCH(R$1,'Station centroid'!$B$2:$B$51,0))-INDEX('Zone centroid'!$E$2:$E$169,MATCH($A120,'Zone centroid'!$C$2:$C$169,0)))^2)</f>
        <v>122662.11625810186</v>
      </c>
      <c r="S120">
        <f>SQRT((INDEX('Station centroid'!$E$2:$E$51,MATCH(S$1,'Station centroid'!$B$2:$B$51,0))-INDEX('Zone centroid'!$D$2:$D$169,MATCH($A120,'Zone centroid'!$C$2:$C$169,0)))^2+(INDEX('Station centroid'!$F$2:$F$51,MATCH(S$1,'Station centroid'!$B$2:$B$51,0))-INDEX('Zone centroid'!$E$2:$E$169,MATCH($A120,'Zone centroid'!$C$2:$C$169,0)))^2)</f>
        <v>120478.95267981877</v>
      </c>
      <c r="T120">
        <f>SQRT((INDEX('Station centroid'!$E$2:$E$51,MATCH(T$1,'Station centroid'!$B$2:$B$51,0))-INDEX('Zone centroid'!$D$2:$D$169,MATCH($A120,'Zone centroid'!$C$2:$C$169,0)))^2+(INDEX('Station centroid'!$F$2:$F$51,MATCH(T$1,'Station centroid'!$B$2:$B$51,0))-INDEX('Zone centroid'!$E$2:$E$169,MATCH($A120,'Zone centroid'!$C$2:$C$169,0)))^2)</f>
        <v>110013.23622035485</v>
      </c>
      <c r="U120">
        <f>SQRT((INDEX('Station centroid'!$E$2:$E$51,MATCH(U$1,'Station centroid'!$B$2:$B$51,0))-INDEX('Zone centroid'!$D$2:$D$169,MATCH($A120,'Zone centroid'!$C$2:$C$169,0)))^2+(INDEX('Station centroid'!$F$2:$F$51,MATCH(U$1,'Station centroid'!$B$2:$B$51,0))-INDEX('Zone centroid'!$E$2:$E$169,MATCH($A120,'Zone centroid'!$C$2:$C$169,0)))^2)</f>
        <v>102853.85071355564</v>
      </c>
      <c r="V120">
        <f>SQRT((INDEX('Station centroid'!$E$2:$E$51,MATCH(V$1,'Station centroid'!$B$2:$B$51,0))-INDEX('Zone centroid'!$D$2:$D$169,MATCH($A120,'Zone centroid'!$C$2:$C$169,0)))^2+(INDEX('Station centroid'!$F$2:$F$51,MATCH(V$1,'Station centroid'!$B$2:$B$51,0))-INDEX('Zone centroid'!$E$2:$E$169,MATCH($A120,'Zone centroid'!$C$2:$C$169,0)))^2)</f>
        <v>91738.738494276826</v>
      </c>
      <c r="W120">
        <f>SQRT((INDEX('Station centroid'!$E$2:$E$51,MATCH(W$1,'Station centroid'!$B$2:$B$51,0))-INDEX('Zone centroid'!$D$2:$D$169,MATCH($A120,'Zone centroid'!$C$2:$C$169,0)))^2+(INDEX('Station centroid'!$F$2:$F$51,MATCH(W$1,'Station centroid'!$B$2:$B$51,0))-INDEX('Zone centroid'!$E$2:$E$169,MATCH($A120,'Zone centroid'!$C$2:$C$169,0)))^2)</f>
        <v>124639.68585085573</v>
      </c>
      <c r="X120">
        <f>SQRT((INDEX('Station centroid'!$E$2:$E$51,MATCH(X$1,'Station centroid'!$B$2:$B$51,0))-INDEX('Zone centroid'!$D$2:$D$169,MATCH($A120,'Zone centroid'!$C$2:$C$169,0)))^2+(INDEX('Station centroid'!$F$2:$F$51,MATCH(X$1,'Station centroid'!$B$2:$B$51,0))-INDEX('Zone centroid'!$E$2:$E$169,MATCH($A120,'Zone centroid'!$C$2:$C$169,0)))^2)</f>
        <v>88637.107556499657</v>
      </c>
      <c r="Y120">
        <f>SQRT((INDEX('Station centroid'!$E$2:$E$51,MATCH(Y$1,'Station centroid'!$B$2:$B$51,0))-INDEX('Zone centroid'!$D$2:$D$169,MATCH($A120,'Zone centroid'!$C$2:$C$169,0)))^2+(INDEX('Station centroid'!$F$2:$F$51,MATCH(Y$1,'Station centroid'!$B$2:$B$51,0))-INDEX('Zone centroid'!$E$2:$E$169,MATCH($A120,'Zone centroid'!$C$2:$C$169,0)))^2)</f>
        <v>86225.375987176812</v>
      </c>
      <c r="Z120">
        <f>SQRT((INDEX('Station centroid'!$E$2:$E$51,MATCH(Z$1,'Station centroid'!$B$2:$B$51,0))-INDEX('Zone centroid'!$D$2:$D$169,MATCH($A120,'Zone centroid'!$C$2:$C$169,0)))^2+(INDEX('Station centroid'!$F$2:$F$51,MATCH(Z$1,'Station centroid'!$B$2:$B$51,0))-INDEX('Zone centroid'!$E$2:$E$169,MATCH($A120,'Zone centroid'!$C$2:$C$169,0)))^2)</f>
        <v>97197.028685603829</v>
      </c>
      <c r="AA120">
        <f>SQRT((INDEX('Station centroid'!$E$2:$E$51,MATCH(AA$1,'Station centroid'!$B$2:$B$51,0))-INDEX('Zone centroid'!$D$2:$D$169,MATCH($A120,'Zone centroid'!$C$2:$C$169,0)))^2+(INDEX('Station centroid'!$F$2:$F$51,MATCH(AA$1,'Station centroid'!$B$2:$B$51,0))-INDEX('Zone centroid'!$E$2:$E$169,MATCH($A120,'Zone centroid'!$C$2:$C$169,0)))^2)</f>
        <v>117693.29043159257</v>
      </c>
      <c r="AB120">
        <f>SQRT((INDEX('Station centroid'!$E$2:$E$51,MATCH(AB$1,'Station centroid'!$B$2:$B$51,0))-INDEX('Zone centroid'!$D$2:$D$169,MATCH($A120,'Zone centroid'!$C$2:$C$169,0)))^2+(INDEX('Station centroid'!$F$2:$F$51,MATCH(AB$1,'Station centroid'!$B$2:$B$51,0))-INDEX('Zone centroid'!$E$2:$E$169,MATCH($A120,'Zone centroid'!$C$2:$C$169,0)))^2)</f>
        <v>653464.53163121257</v>
      </c>
      <c r="AC120">
        <f>SQRT((INDEX('Station centroid'!$E$2:$E$51,MATCH(AC$1,'Station centroid'!$B$2:$B$51,0))-INDEX('Zone centroid'!$D$2:$D$169,MATCH($A120,'Zone centroid'!$C$2:$C$169,0)))^2+(INDEX('Station centroid'!$F$2:$F$51,MATCH(AC$1,'Station centroid'!$B$2:$B$51,0))-INDEX('Zone centroid'!$E$2:$E$169,MATCH($A120,'Zone centroid'!$C$2:$C$169,0)))^2)</f>
        <v>77460.901209221658</v>
      </c>
      <c r="AD120">
        <f>SQRT((INDEX('Station centroid'!$E$2:$E$51,MATCH(AD$1,'Station centroid'!$B$2:$B$51,0))-INDEX('Zone centroid'!$D$2:$D$169,MATCH($A120,'Zone centroid'!$C$2:$C$169,0)))^2+(INDEX('Station centroid'!$F$2:$F$51,MATCH(AD$1,'Station centroid'!$B$2:$B$51,0))-INDEX('Zone centroid'!$E$2:$E$169,MATCH($A120,'Zone centroid'!$C$2:$C$169,0)))^2)</f>
        <v>190116.53106613978</v>
      </c>
      <c r="AE120">
        <f>SQRT((INDEX('Station centroid'!$E$2:$E$51,MATCH(AE$1,'Station centroid'!$B$2:$B$51,0))-INDEX('Zone centroid'!$D$2:$D$169,MATCH($A120,'Zone centroid'!$C$2:$C$169,0)))^2+(INDEX('Station centroid'!$F$2:$F$51,MATCH(AE$1,'Station centroid'!$B$2:$B$51,0))-INDEX('Zone centroid'!$E$2:$E$169,MATCH($A120,'Zone centroid'!$C$2:$C$169,0)))^2)</f>
        <v>136754.4977500755</v>
      </c>
      <c r="AF120">
        <f>SQRT((INDEX('Station centroid'!$E$2:$E$51,MATCH(AF$1,'Station centroid'!$B$2:$B$51,0))-INDEX('Zone centroid'!$D$2:$D$169,MATCH($A120,'Zone centroid'!$C$2:$C$169,0)))^2+(INDEX('Station centroid'!$F$2:$F$51,MATCH(AF$1,'Station centroid'!$B$2:$B$51,0))-INDEX('Zone centroid'!$E$2:$E$169,MATCH($A120,'Zone centroid'!$C$2:$C$169,0)))^2)</f>
        <v>133889.52517822632</v>
      </c>
      <c r="AG120">
        <f>SQRT((INDEX('Station centroid'!$E$2:$E$51,MATCH(AG$1,'Station centroid'!$B$2:$B$51,0))-INDEX('Zone centroid'!$D$2:$D$169,MATCH($A120,'Zone centroid'!$C$2:$C$169,0)))^2+(INDEX('Station centroid'!$F$2:$F$51,MATCH(AG$1,'Station centroid'!$B$2:$B$51,0))-INDEX('Zone centroid'!$E$2:$E$169,MATCH($A120,'Zone centroid'!$C$2:$C$169,0)))^2)</f>
        <v>92760.313344790397</v>
      </c>
      <c r="AH120">
        <f>SQRT((INDEX('Station centroid'!$E$2:$E$51,MATCH(AH$1,'Station centroid'!$B$2:$B$51,0))-INDEX('Zone centroid'!$D$2:$D$169,MATCH($A120,'Zone centroid'!$C$2:$C$169,0)))^2+(INDEX('Station centroid'!$F$2:$F$51,MATCH(AH$1,'Station centroid'!$B$2:$B$51,0))-INDEX('Zone centroid'!$E$2:$E$169,MATCH($A120,'Zone centroid'!$C$2:$C$169,0)))^2)</f>
        <v>170990.05641079837</v>
      </c>
      <c r="AI120">
        <f>SQRT((INDEX('Station centroid'!$E$2:$E$51,MATCH(AI$1,'Station centroid'!$B$2:$B$51,0))-INDEX('Zone centroid'!$D$2:$D$169,MATCH($A120,'Zone centroid'!$C$2:$C$169,0)))^2+(INDEX('Station centroid'!$F$2:$F$51,MATCH(AI$1,'Station centroid'!$B$2:$B$51,0))-INDEX('Zone centroid'!$E$2:$E$169,MATCH($A120,'Zone centroid'!$C$2:$C$169,0)))^2)</f>
        <v>106149.02523076926</v>
      </c>
      <c r="AJ120">
        <f>SQRT((INDEX('Station centroid'!$E$2:$E$51,MATCH(AJ$1,'Station centroid'!$B$2:$B$51,0))-INDEX('Zone centroid'!$D$2:$D$169,MATCH($A120,'Zone centroid'!$C$2:$C$169,0)))^2+(INDEX('Station centroid'!$F$2:$F$51,MATCH(AJ$1,'Station centroid'!$B$2:$B$51,0))-INDEX('Zone centroid'!$E$2:$E$169,MATCH($A120,'Zone centroid'!$C$2:$C$169,0)))^2)</f>
        <v>98212.614984573607</v>
      </c>
      <c r="AK120">
        <f>SQRT((INDEX('Station centroid'!$E$2:$E$51,MATCH(AK$1,'Station centroid'!$B$2:$B$51,0))-INDEX('Zone centroid'!$D$2:$D$169,MATCH($A120,'Zone centroid'!$C$2:$C$169,0)))^2+(INDEX('Station centroid'!$F$2:$F$51,MATCH(AK$1,'Station centroid'!$B$2:$B$51,0))-INDEX('Zone centroid'!$E$2:$E$169,MATCH($A120,'Zone centroid'!$C$2:$C$169,0)))^2)</f>
        <v>111586.58956606298</v>
      </c>
      <c r="AL120">
        <f>SQRT((INDEX('Station centroid'!$E$2:$E$51,MATCH(AL$1,'Station centroid'!$B$2:$B$51,0))-INDEX('Zone centroid'!$D$2:$D$169,MATCH($A120,'Zone centroid'!$C$2:$C$169,0)))^2+(INDEX('Station centroid'!$F$2:$F$51,MATCH(AL$1,'Station centroid'!$B$2:$B$51,0))-INDEX('Zone centroid'!$E$2:$E$169,MATCH($A120,'Zone centroid'!$C$2:$C$169,0)))^2)</f>
        <v>76853.15500320337</v>
      </c>
      <c r="AM120">
        <f>SQRT((INDEX('Station centroid'!$E$2:$E$51,MATCH(AM$1,'Station centroid'!$B$2:$B$51,0))-INDEX('Zone centroid'!$D$2:$D$169,MATCH($A120,'Zone centroid'!$C$2:$C$169,0)))^2+(INDEX('Station centroid'!$F$2:$F$51,MATCH(AM$1,'Station centroid'!$B$2:$B$51,0))-INDEX('Zone centroid'!$E$2:$E$169,MATCH($A120,'Zone centroid'!$C$2:$C$169,0)))^2)</f>
        <v>130334.36661234102</v>
      </c>
      <c r="AN120">
        <f>SQRT((INDEX('Station centroid'!$E$2:$E$51,MATCH(AN$1,'Station centroid'!$B$2:$B$51,0))-INDEX('Zone centroid'!$D$2:$D$169,MATCH($A120,'Zone centroid'!$C$2:$C$169,0)))^2+(INDEX('Station centroid'!$F$2:$F$51,MATCH(AN$1,'Station centroid'!$B$2:$B$51,0))-INDEX('Zone centroid'!$E$2:$E$169,MATCH($A120,'Zone centroid'!$C$2:$C$169,0)))^2)</f>
        <v>107308.37249795001</v>
      </c>
      <c r="AO120">
        <f>SQRT((INDEX('Station centroid'!$E$2:$E$51,MATCH(AO$1,'Station centroid'!$B$2:$B$51,0))-INDEX('Zone centroid'!$D$2:$D$169,MATCH($A120,'Zone centroid'!$C$2:$C$169,0)))^2+(INDEX('Station centroid'!$F$2:$F$51,MATCH(AO$1,'Station centroid'!$B$2:$B$51,0))-INDEX('Zone centroid'!$E$2:$E$169,MATCH($A120,'Zone centroid'!$C$2:$C$169,0)))^2)</f>
        <v>106570.54457080063</v>
      </c>
      <c r="AP120">
        <f>SQRT((INDEX('Station centroid'!$E$2:$E$51,MATCH(AP$1,'Station centroid'!$B$2:$B$51,0))-INDEX('Zone centroid'!$D$2:$D$169,MATCH($A120,'Zone centroid'!$C$2:$C$169,0)))^2+(INDEX('Station centroid'!$F$2:$F$51,MATCH(AP$1,'Station centroid'!$B$2:$B$51,0))-INDEX('Zone centroid'!$E$2:$E$169,MATCH($A120,'Zone centroid'!$C$2:$C$169,0)))^2)</f>
        <v>106671.42866748574</v>
      </c>
      <c r="AQ120">
        <f>SQRT((INDEX('Station centroid'!$E$2:$E$51,MATCH(AQ$1,'Station centroid'!$B$2:$B$51,0))-INDEX('Zone centroid'!$D$2:$D$169,MATCH($A120,'Zone centroid'!$C$2:$C$169,0)))^2+(INDEX('Station centroid'!$F$2:$F$51,MATCH(AQ$1,'Station centroid'!$B$2:$B$51,0))-INDEX('Zone centroid'!$E$2:$E$169,MATCH($A120,'Zone centroid'!$C$2:$C$169,0)))^2)</f>
        <v>110432.92795848619</v>
      </c>
      <c r="AR120">
        <f>SQRT((INDEX('Station centroid'!$E$2:$E$51,MATCH(AR$1,'Station centroid'!$B$2:$B$51,0))-INDEX('Zone centroid'!$D$2:$D$169,MATCH($A120,'Zone centroid'!$C$2:$C$169,0)))^2+(INDEX('Station centroid'!$F$2:$F$51,MATCH(AR$1,'Station centroid'!$B$2:$B$51,0))-INDEX('Zone centroid'!$E$2:$E$169,MATCH($A120,'Zone centroid'!$C$2:$C$169,0)))^2)</f>
        <v>94767.891624336553</v>
      </c>
      <c r="AS120">
        <f>SQRT((INDEX('Station centroid'!$E$2:$E$51,MATCH(AS$1,'Station centroid'!$B$2:$B$51,0))-INDEX('Zone centroid'!$D$2:$D$169,MATCH($A120,'Zone centroid'!$C$2:$C$169,0)))^2+(INDEX('Station centroid'!$F$2:$F$51,MATCH(AS$1,'Station centroid'!$B$2:$B$51,0))-INDEX('Zone centroid'!$E$2:$E$169,MATCH($A120,'Zone centroid'!$C$2:$C$169,0)))^2)</f>
        <v>181292.36075422182</v>
      </c>
      <c r="AT120">
        <f>SQRT((INDEX('Station centroid'!$E$2:$E$51,MATCH(AT$1,'Station centroid'!$B$2:$B$51,0))-INDEX('Zone centroid'!$D$2:$D$169,MATCH($A120,'Zone centroid'!$C$2:$C$169,0)))^2+(INDEX('Station centroid'!$F$2:$F$51,MATCH(AT$1,'Station centroid'!$B$2:$B$51,0))-INDEX('Zone centroid'!$E$2:$E$169,MATCH($A120,'Zone centroid'!$C$2:$C$169,0)))^2)</f>
        <v>165888.11785924301</v>
      </c>
      <c r="AU120">
        <f>SQRT((INDEX('Station centroid'!$E$2:$E$51,MATCH(AU$1,'Station centroid'!$B$2:$B$51,0))-INDEX('Zone centroid'!$D$2:$D$169,MATCH($A120,'Zone centroid'!$C$2:$C$169,0)))^2+(INDEX('Station centroid'!$F$2:$F$51,MATCH(AU$1,'Station centroid'!$B$2:$B$51,0))-INDEX('Zone centroid'!$E$2:$E$169,MATCH($A120,'Zone centroid'!$C$2:$C$169,0)))^2)</f>
        <v>60625.315117816099</v>
      </c>
      <c r="AV120">
        <f>SQRT((INDEX('Station centroid'!$E$2:$E$51,MATCH(AV$1,'Station centroid'!$B$2:$B$51,0))-INDEX('Zone centroid'!$D$2:$D$169,MATCH($A120,'Zone centroid'!$C$2:$C$169,0)))^2+(INDEX('Station centroid'!$F$2:$F$51,MATCH(AV$1,'Station centroid'!$B$2:$B$51,0))-INDEX('Zone centroid'!$E$2:$E$169,MATCH($A120,'Zone centroid'!$C$2:$C$169,0)))^2)</f>
        <v>68400.302573263529</v>
      </c>
      <c r="AW120">
        <f>SQRT((INDEX('Station centroid'!$E$2:$E$51,MATCH(AW$1,'Station centroid'!$B$2:$B$51,0))-INDEX('Zone centroid'!$D$2:$D$169,MATCH($A120,'Zone centroid'!$C$2:$C$169,0)))^2+(INDEX('Station centroid'!$F$2:$F$51,MATCH(AW$1,'Station centroid'!$B$2:$B$51,0))-INDEX('Zone centroid'!$E$2:$E$169,MATCH($A120,'Zone centroid'!$C$2:$C$169,0)))^2)</f>
        <v>75310.00393952716</v>
      </c>
      <c r="AX120">
        <f>SQRT((INDEX('Station centroid'!$E$2:$E$51,MATCH(AX$1,'Station centroid'!$B$2:$B$51,0))-INDEX('Zone centroid'!$D$2:$D$169,MATCH($A120,'Zone centroid'!$C$2:$C$169,0)))^2+(INDEX('Station centroid'!$F$2:$F$51,MATCH(AX$1,'Station centroid'!$B$2:$B$51,0))-INDEX('Zone centroid'!$E$2:$E$169,MATCH($A120,'Zone centroid'!$C$2:$C$169,0)))^2)</f>
        <v>89698.282526173847</v>
      </c>
      <c r="AY120">
        <f>SQRT((INDEX('Station centroid'!$E$2:$E$51,MATCH(AY$1,'Station centroid'!$B$2:$B$51,0))-INDEX('Zone centroid'!$D$2:$D$169,MATCH($A120,'Zone centroid'!$C$2:$C$169,0)))^2+(INDEX('Station centroid'!$F$2:$F$51,MATCH(AY$1,'Station centroid'!$B$2:$B$51,0))-INDEX('Zone centroid'!$E$2:$E$169,MATCH($A120,'Zone centroid'!$C$2:$C$169,0)))^2)</f>
        <v>653464.53163121257</v>
      </c>
    </row>
    <row r="121" spans="1:51" x14ac:dyDescent="0.3">
      <c r="A121">
        <v>5101</v>
      </c>
      <c r="B121">
        <f>SQRT((INDEX('Station centroid'!$E$2:$E$51,MATCH(B$1,'Station centroid'!$B$2:$B$51,0))-INDEX('Zone centroid'!$D$2:$D$169,MATCH($A121,'Zone centroid'!$C$2:$C$169,0)))^2+(INDEX('Station centroid'!$F$2:$F$51,MATCH(B$1,'Station centroid'!$B$2:$B$51,0))-INDEX('Zone centroid'!$E$2:$E$169,MATCH($A121,'Zone centroid'!$C$2:$C$169,0)))^2)</f>
        <v>97646.974177864278</v>
      </c>
      <c r="C121">
        <f>SQRT((INDEX('Station centroid'!$E$2:$E$51,MATCH(C$1,'Station centroid'!$B$2:$B$51,0))-INDEX('Zone centroid'!$D$2:$D$169,MATCH($A121,'Zone centroid'!$C$2:$C$169,0)))^2+(INDEX('Station centroid'!$F$2:$F$51,MATCH(C$1,'Station centroid'!$B$2:$B$51,0))-INDEX('Zone centroid'!$E$2:$E$169,MATCH($A121,'Zone centroid'!$C$2:$C$169,0)))^2)</f>
        <v>129747.78296107874</v>
      </c>
      <c r="D121">
        <f>SQRT((INDEX('Station centroid'!$E$2:$E$51,MATCH(D$1,'Station centroid'!$B$2:$B$51,0))-INDEX('Zone centroid'!$D$2:$D$169,MATCH($A121,'Zone centroid'!$C$2:$C$169,0)))^2+(INDEX('Station centroid'!$F$2:$F$51,MATCH(D$1,'Station centroid'!$B$2:$B$51,0))-INDEX('Zone centroid'!$E$2:$E$169,MATCH($A121,'Zone centroid'!$C$2:$C$169,0)))^2)</f>
        <v>161942.11843915869</v>
      </c>
      <c r="E121">
        <f>SQRT((INDEX('Station centroid'!$E$2:$E$51,MATCH(E$1,'Station centroid'!$B$2:$B$51,0))-INDEX('Zone centroid'!$D$2:$D$169,MATCH($A121,'Zone centroid'!$C$2:$C$169,0)))^2+(INDEX('Station centroid'!$F$2:$F$51,MATCH(E$1,'Station centroid'!$B$2:$B$51,0))-INDEX('Zone centroid'!$E$2:$E$169,MATCH($A121,'Zone centroid'!$C$2:$C$169,0)))^2)</f>
        <v>106201.6235476624</v>
      </c>
      <c r="F121">
        <f>SQRT((INDEX('Station centroid'!$E$2:$E$51,MATCH(F$1,'Station centroid'!$B$2:$B$51,0))-INDEX('Zone centroid'!$D$2:$D$169,MATCH($A121,'Zone centroid'!$C$2:$C$169,0)))^2+(INDEX('Station centroid'!$F$2:$F$51,MATCH(F$1,'Station centroid'!$B$2:$B$51,0))-INDEX('Zone centroid'!$E$2:$E$169,MATCH($A121,'Zone centroid'!$C$2:$C$169,0)))^2)</f>
        <v>102340.01592008673</v>
      </c>
      <c r="G121">
        <f>SQRT((INDEX('Station centroid'!$E$2:$E$51,MATCH(G$1,'Station centroid'!$B$2:$B$51,0))-INDEX('Zone centroid'!$D$2:$D$169,MATCH($A121,'Zone centroid'!$C$2:$C$169,0)))^2+(INDEX('Station centroid'!$F$2:$F$51,MATCH(G$1,'Station centroid'!$B$2:$B$51,0))-INDEX('Zone centroid'!$E$2:$E$169,MATCH($A121,'Zone centroid'!$C$2:$C$169,0)))^2)</f>
        <v>634119.97747192916</v>
      </c>
      <c r="H121">
        <f>SQRT((INDEX('Station centroid'!$E$2:$E$51,MATCH(H$1,'Station centroid'!$B$2:$B$51,0))-INDEX('Zone centroid'!$D$2:$D$169,MATCH($A121,'Zone centroid'!$C$2:$C$169,0)))^2+(INDEX('Station centroid'!$F$2:$F$51,MATCH(H$1,'Station centroid'!$B$2:$B$51,0))-INDEX('Zone centroid'!$E$2:$E$169,MATCH($A121,'Zone centroid'!$C$2:$C$169,0)))^2)</f>
        <v>67780.345138138684</v>
      </c>
      <c r="I121">
        <f>SQRT((INDEX('Station centroid'!$E$2:$E$51,MATCH(I$1,'Station centroid'!$B$2:$B$51,0))-INDEX('Zone centroid'!$D$2:$D$169,MATCH($A121,'Zone centroid'!$C$2:$C$169,0)))^2+(INDEX('Station centroid'!$F$2:$F$51,MATCH(I$1,'Station centroid'!$B$2:$B$51,0))-INDEX('Zone centroid'!$E$2:$E$169,MATCH($A121,'Zone centroid'!$C$2:$C$169,0)))^2)</f>
        <v>80667.857270623572</v>
      </c>
      <c r="J121">
        <f>SQRT((INDEX('Station centroid'!$E$2:$E$51,MATCH(J$1,'Station centroid'!$B$2:$B$51,0))-INDEX('Zone centroid'!$D$2:$D$169,MATCH($A121,'Zone centroid'!$C$2:$C$169,0)))^2+(INDEX('Station centroid'!$F$2:$F$51,MATCH(J$1,'Station centroid'!$B$2:$B$51,0))-INDEX('Zone centroid'!$E$2:$E$169,MATCH($A121,'Zone centroid'!$C$2:$C$169,0)))^2)</f>
        <v>634119.97747192916</v>
      </c>
      <c r="K121">
        <f>SQRT((INDEX('Station centroid'!$E$2:$E$51,MATCH(K$1,'Station centroid'!$B$2:$B$51,0))-INDEX('Zone centroid'!$D$2:$D$169,MATCH($A121,'Zone centroid'!$C$2:$C$169,0)))^2+(INDEX('Station centroid'!$F$2:$F$51,MATCH(K$1,'Station centroid'!$B$2:$B$51,0))-INDEX('Zone centroid'!$E$2:$E$169,MATCH($A121,'Zone centroid'!$C$2:$C$169,0)))^2)</f>
        <v>124300.62162211297</v>
      </c>
      <c r="L121">
        <f>SQRT((INDEX('Station centroid'!$E$2:$E$51,MATCH(L$1,'Station centroid'!$B$2:$B$51,0))-INDEX('Zone centroid'!$D$2:$D$169,MATCH($A121,'Zone centroid'!$C$2:$C$169,0)))^2+(INDEX('Station centroid'!$F$2:$F$51,MATCH(L$1,'Station centroid'!$B$2:$B$51,0))-INDEX('Zone centroid'!$E$2:$E$169,MATCH($A121,'Zone centroid'!$C$2:$C$169,0)))^2)</f>
        <v>87121.596202468631</v>
      </c>
      <c r="M121">
        <f>SQRT((INDEX('Station centroid'!$E$2:$E$51,MATCH(M$1,'Station centroid'!$B$2:$B$51,0))-INDEX('Zone centroid'!$D$2:$D$169,MATCH($A121,'Zone centroid'!$C$2:$C$169,0)))^2+(INDEX('Station centroid'!$F$2:$F$51,MATCH(M$1,'Station centroid'!$B$2:$B$51,0))-INDEX('Zone centroid'!$E$2:$E$169,MATCH($A121,'Zone centroid'!$C$2:$C$169,0)))^2)</f>
        <v>89416.926064307336</v>
      </c>
      <c r="N121">
        <f>SQRT((INDEX('Station centroid'!$E$2:$E$51,MATCH(N$1,'Station centroid'!$B$2:$B$51,0))-INDEX('Zone centroid'!$D$2:$D$169,MATCH($A121,'Zone centroid'!$C$2:$C$169,0)))^2+(INDEX('Station centroid'!$F$2:$F$51,MATCH(N$1,'Station centroid'!$B$2:$B$51,0))-INDEX('Zone centroid'!$E$2:$E$169,MATCH($A121,'Zone centroid'!$C$2:$C$169,0)))^2)</f>
        <v>104728.70730507467</v>
      </c>
      <c r="O121">
        <f>SQRT((INDEX('Station centroid'!$E$2:$E$51,MATCH(O$1,'Station centroid'!$B$2:$B$51,0))-INDEX('Zone centroid'!$D$2:$D$169,MATCH($A121,'Zone centroid'!$C$2:$C$169,0)))^2+(INDEX('Station centroid'!$F$2:$F$51,MATCH(O$1,'Station centroid'!$B$2:$B$51,0))-INDEX('Zone centroid'!$E$2:$E$169,MATCH($A121,'Zone centroid'!$C$2:$C$169,0)))^2)</f>
        <v>129768.91582652989</v>
      </c>
      <c r="P121">
        <f>SQRT((INDEX('Station centroid'!$E$2:$E$51,MATCH(P$1,'Station centroid'!$B$2:$B$51,0))-INDEX('Zone centroid'!$D$2:$D$169,MATCH($A121,'Zone centroid'!$C$2:$C$169,0)))^2+(INDEX('Station centroid'!$F$2:$F$51,MATCH(P$1,'Station centroid'!$B$2:$B$51,0))-INDEX('Zone centroid'!$E$2:$E$169,MATCH($A121,'Zone centroid'!$C$2:$C$169,0)))^2)</f>
        <v>132022.51712895115</v>
      </c>
      <c r="Q121">
        <f>SQRT((INDEX('Station centroid'!$E$2:$E$51,MATCH(Q$1,'Station centroid'!$B$2:$B$51,0))-INDEX('Zone centroid'!$D$2:$D$169,MATCH($A121,'Zone centroid'!$C$2:$C$169,0)))^2+(INDEX('Station centroid'!$F$2:$F$51,MATCH(Q$1,'Station centroid'!$B$2:$B$51,0))-INDEX('Zone centroid'!$E$2:$E$169,MATCH($A121,'Zone centroid'!$C$2:$C$169,0)))^2)</f>
        <v>116097.52228606994</v>
      </c>
      <c r="R121">
        <f>SQRT((INDEX('Station centroid'!$E$2:$E$51,MATCH(R$1,'Station centroid'!$B$2:$B$51,0))-INDEX('Zone centroid'!$D$2:$D$169,MATCH($A121,'Zone centroid'!$C$2:$C$169,0)))^2+(INDEX('Station centroid'!$F$2:$F$51,MATCH(R$1,'Station centroid'!$B$2:$B$51,0))-INDEX('Zone centroid'!$E$2:$E$169,MATCH($A121,'Zone centroid'!$C$2:$C$169,0)))^2)</f>
        <v>112190.96286535781</v>
      </c>
      <c r="S121">
        <f>SQRT((INDEX('Station centroid'!$E$2:$E$51,MATCH(S$1,'Station centroid'!$B$2:$B$51,0))-INDEX('Zone centroid'!$D$2:$D$169,MATCH($A121,'Zone centroid'!$C$2:$C$169,0)))^2+(INDEX('Station centroid'!$F$2:$F$51,MATCH(S$1,'Station centroid'!$B$2:$B$51,0))-INDEX('Zone centroid'!$E$2:$E$169,MATCH($A121,'Zone centroid'!$C$2:$C$169,0)))^2)</f>
        <v>109270.62324113473</v>
      </c>
      <c r="T121">
        <f>SQRT((INDEX('Station centroid'!$E$2:$E$51,MATCH(T$1,'Station centroid'!$B$2:$B$51,0))-INDEX('Zone centroid'!$D$2:$D$169,MATCH($A121,'Zone centroid'!$C$2:$C$169,0)))^2+(INDEX('Station centroid'!$F$2:$F$51,MATCH(T$1,'Station centroid'!$B$2:$B$51,0))-INDEX('Zone centroid'!$E$2:$E$169,MATCH($A121,'Zone centroid'!$C$2:$C$169,0)))^2)</f>
        <v>100582.17178941601</v>
      </c>
      <c r="U121">
        <f>SQRT((INDEX('Station centroid'!$E$2:$E$51,MATCH(U$1,'Station centroid'!$B$2:$B$51,0))-INDEX('Zone centroid'!$D$2:$D$169,MATCH($A121,'Zone centroid'!$C$2:$C$169,0)))^2+(INDEX('Station centroid'!$F$2:$F$51,MATCH(U$1,'Station centroid'!$B$2:$B$51,0))-INDEX('Zone centroid'!$E$2:$E$169,MATCH($A121,'Zone centroid'!$C$2:$C$169,0)))^2)</f>
        <v>96289.263440979703</v>
      </c>
      <c r="V121">
        <f>SQRT((INDEX('Station centroid'!$E$2:$E$51,MATCH(V$1,'Station centroid'!$B$2:$B$51,0))-INDEX('Zone centroid'!$D$2:$D$169,MATCH($A121,'Zone centroid'!$C$2:$C$169,0)))^2+(INDEX('Station centroid'!$F$2:$F$51,MATCH(V$1,'Station centroid'!$B$2:$B$51,0))-INDEX('Zone centroid'!$E$2:$E$169,MATCH($A121,'Zone centroid'!$C$2:$C$169,0)))^2)</f>
        <v>88481.881343251909</v>
      </c>
      <c r="W121">
        <f>SQRT((INDEX('Station centroid'!$E$2:$E$51,MATCH(W$1,'Station centroid'!$B$2:$B$51,0))-INDEX('Zone centroid'!$D$2:$D$169,MATCH($A121,'Zone centroid'!$C$2:$C$169,0)))^2+(INDEX('Station centroid'!$F$2:$F$51,MATCH(W$1,'Station centroid'!$B$2:$B$51,0))-INDEX('Zone centroid'!$E$2:$E$169,MATCH($A121,'Zone centroid'!$C$2:$C$169,0)))^2)</f>
        <v>112597.38669294244</v>
      </c>
      <c r="X121">
        <f>SQRT((INDEX('Station centroid'!$E$2:$E$51,MATCH(X$1,'Station centroid'!$B$2:$B$51,0))-INDEX('Zone centroid'!$D$2:$D$169,MATCH($A121,'Zone centroid'!$C$2:$C$169,0)))^2+(INDEX('Station centroid'!$F$2:$F$51,MATCH(X$1,'Station centroid'!$B$2:$B$51,0))-INDEX('Zone centroid'!$E$2:$E$169,MATCH($A121,'Zone centroid'!$C$2:$C$169,0)))^2)</f>
        <v>85333.112756786795</v>
      </c>
      <c r="Y121">
        <f>SQRT((INDEX('Station centroid'!$E$2:$E$51,MATCH(Y$1,'Station centroid'!$B$2:$B$51,0))-INDEX('Zone centroid'!$D$2:$D$169,MATCH($A121,'Zone centroid'!$C$2:$C$169,0)))^2+(INDEX('Station centroid'!$F$2:$F$51,MATCH(Y$1,'Station centroid'!$B$2:$B$51,0))-INDEX('Zone centroid'!$E$2:$E$169,MATCH($A121,'Zone centroid'!$C$2:$C$169,0)))^2)</f>
        <v>82949.677143494715</v>
      </c>
      <c r="Z121">
        <f>SQRT((INDEX('Station centroid'!$E$2:$E$51,MATCH(Z$1,'Station centroid'!$B$2:$B$51,0))-INDEX('Zone centroid'!$D$2:$D$169,MATCH($A121,'Zone centroid'!$C$2:$C$169,0)))^2+(INDEX('Station centroid'!$F$2:$F$51,MATCH(Z$1,'Station centroid'!$B$2:$B$51,0))-INDEX('Zone centroid'!$E$2:$E$169,MATCH($A121,'Zone centroid'!$C$2:$C$169,0)))^2)</f>
        <v>72545.869319418154</v>
      </c>
      <c r="AA121">
        <f>SQRT((INDEX('Station centroid'!$E$2:$E$51,MATCH(AA$1,'Station centroid'!$B$2:$B$51,0))-INDEX('Zone centroid'!$D$2:$D$169,MATCH($A121,'Zone centroid'!$C$2:$C$169,0)))^2+(INDEX('Station centroid'!$F$2:$F$51,MATCH(AA$1,'Station centroid'!$B$2:$B$51,0))-INDEX('Zone centroid'!$E$2:$E$169,MATCH($A121,'Zone centroid'!$C$2:$C$169,0)))^2)</f>
        <v>87479.387798356242</v>
      </c>
      <c r="AB121">
        <f>SQRT((INDEX('Station centroid'!$E$2:$E$51,MATCH(AB$1,'Station centroid'!$B$2:$B$51,0))-INDEX('Zone centroid'!$D$2:$D$169,MATCH($A121,'Zone centroid'!$C$2:$C$169,0)))^2+(INDEX('Station centroid'!$F$2:$F$51,MATCH(AB$1,'Station centroid'!$B$2:$B$51,0))-INDEX('Zone centroid'!$E$2:$E$169,MATCH($A121,'Zone centroid'!$C$2:$C$169,0)))^2)</f>
        <v>634119.97747192916</v>
      </c>
      <c r="AC121">
        <f>SQRT((INDEX('Station centroid'!$E$2:$E$51,MATCH(AC$1,'Station centroid'!$B$2:$B$51,0))-INDEX('Zone centroid'!$D$2:$D$169,MATCH($A121,'Zone centroid'!$C$2:$C$169,0)))^2+(INDEX('Station centroid'!$F$2:$F$51,MATCH(AC$1,'Station centroid'!$B$2:$B$51,0))-INDEX('Zone centroid'!$E$2:$E$169,MATCH($A121,'Zone centroid'!$C$2:$C$169,0)))^2)</f>
        <v>47053.819773370131</v>
      </c>
      <c r="AD121">
        <f>SQRT((INDEX('Station centroid'!$E$2:$E$51,MATCH(AD$1,'Station centroid'!$B$2:$B$51,0))-INDEX('Zone centroid'!$D$2:$D$169,MATCH($A121,'Zone centroid'!$C$2:$C$169,0)))^2+(INDEX('Station centroid'!$F$2:$F$51,MATCH(AD$1,'Station centroid'!$B$2:$B$51,0))-INDEX('Zone centroid'!$E$2:$E$169,MATCH($A121,'Zone centroid'!$C$2:$C$169,0)))^2)</f>
        <v>159445.57392296125</v>
      </c>
      <c r="AE121">
        <f>SQRT((INDEX('Station centroid'!$E$2:$E$51,MATCH(AE$1,'Station centroid'!$B$2:$B$51,0))-INDEX('Zone centroid'!$D$2:$D$169,MATCH($A121,'Zone centroid'!$C$2:$C$169,0)))^2+(INDEX('Station centroid'!$F$2:$F$51,MATCH(AE$1,'Station centroid'!$B$2:$B$51,0))-INDEX('Zone centroid'!$E$2:$E$169,MATCH($A121,'Zone centroid'!$C$2:$C$169,0)))^2)</f>
        <v>124324.82781590895</v>
      </c>
      <c r="AF121">
        <f>SQRT((INDEX('Station centroid'!$E$2:$E$51,MATCH(AF$1,'Station centroid'!$B$2:$B$51,0))-INDEX('Zone centroid'!$D$2:$D$169,MATCH($A121,'Zone centroid'!$C$2:$C$169,0)))^2+(INDEX('Station centroid'!$F$2:$F$51,MATCH(AF$1,'Station centroid'!$B$2:$B$51,0))-INDEX('Zone centroid'!$E$2:$E$169,MATCH($A121,'Zone centroid'!$C$2:$C$169,0)))^2)</f>
        <v>121629.99359356596</v>
      </c>
      <c r="AG121">
        <f>SQRT((INDEX('Station centroid'!$E$2:$E$51,MATCH(AG$1,'Station centroid'!$B$2:$B$51,0))-INDEX('Zone centroid'!$D$2:$D$169,MATCH($A121,'Zone centroid'!$C$2:$C$169,0)))^2+(INDEX('Station centroid'!$F$2:$F$51,MATCH(AG$1,'Station centroid'!$B$2:$B$51,0))-INDEX('Zone centroid'!$E$2:$E$169,MATCH($A121,'Zone centroid'!$C$2:$C$169,0)))^2)</f>
        <v>89098.545914979433</v>
      </c>
      <c r="AH121">
        <f>SQRT((INDEX('Station centroid'!$E$2:$E$51,MATCH(AH$1,'Station centroid'!$B$2:$B$51,0))-INDEX('Zone centroid'!$D$2:$D$169,MATCH($A121,'Zone centroid'!$C$2:$C$169,0)))^2+(INDEX('Station centroid'!$F$2:$F$51,MATCH(AH$1,'Station centroid'!$B$2:$B$51,0))-INDEX('Zone centroid'!$E$2:$E$169,MATCH($A121,'Zone centroid'!$C$2:$C$169,0)))^2)</f>
        <v>141714.2328145201</v>
      </c>
      <c r="AI121">
        <f>SQRT((INDEX('Station centroid'!$E$2:$E$51,MATCH(AI$1,'Station centroid'!$B$2:$B$51,0))-INDEX('Zone centroid'!$D$2:$D$169,MATCH($A121,'Zone centroid'!$C$2:$C$169,0)))^2+(INDEX('Station centroid'!$F$2:$F$51,MATCH(AI$1,'Station centroid'!$B$2:$B$51,0))-INDEX('Zone centroid'!$E$2:$E$169,MATCH($A121,'Zone centroid'!$C$2:$C$169,0)))^2)</f>
        <v>98501.694003923054</v>
      </c>
      <c r="AJ121">
        <f>SQRT((INDEX('Station centroid'!$E$2:$E$51,MATCH(AJ$1,'Station centroid'!$B$2:$B$51,0))-INDEX('Zone centroid'!$D$2:$D$169,MATCH($A121,'Zone centroid'!$C$2:$C$169,0)))^2+(INDEX('Station centroid'!$F$2:$F$51,MATCH(AJ$1,'Station centroid'!$B$2:$B$51,0))-INDEX('Zone centroid'!$E$2:$E$169,MATCH($A121,'Zone centroid'!$C$2:$C$169,0)))^2)</f>
        <v>93037.834084355665</v>
      </c>
      <c r="AK121">
        <f>SQRT((INDEX('Station centroid'!$E$2:$E$51,MATCH(AK$1,'Station centroid'!$B$2:$B$51,0))-INDEX('Zone centroid'!$D$2:$D$169,MATCH($A121,'Zone centroid'!$C$2:$C$169,0)))^2+(INDEX('Station centroid'!$F$2:$F$51,MATCH(AK$1,'Station centroid'!$B$2:$B$51,0))-INDEX('Zone centroid'!$E$2:$E$169,MATCH($A121,'Zone centroid'!$C$2:$C$169,0)))^2)</f>
        <v>100927.6432720243</v>
      </c>
      <c r="AL121">
        <f>SQRT((INDEX('Station centroid'!$E$2:$E$51,MATCH(AL$1,'Station centroid'!$B$2:$B$51,0))-INDEX('Zone centroid'!$D$2:$D$169,MATCH($A121,'Zone centroid'!$C$2:$C$169,0)))^2+(INDEX('Station centroid'!$F$2:$F$51,MATCH(AL$1,'Station centroid'!$B$2:$B$51,0))-INDEX('Zone centroid'!$E$2:$E$169,MATCH($A121,'Zone centroid'!$C$2:$C$169,0)))^2)</f>
        <v>46713.551783892457</v>
      </c>
      <c r="AM121">
        <f>SQRT((INDEX('Station centroid'!$E$2:$E$51,MATCH(AM$1,'Station centroid'!$B$2:$B$51,0))-INDEX('Zone centroid'!$D$2:$D$169,MATCH($A121,'Zone centroid'!$C$2:$C$169,0)))^2+(INDEX('Station centroid'!$F$2:$F$51,MATCH(AM$1,'Station centroid'!$B$2:$B$51,0))-INDEX('Zone centroid'!$E$2:$E$169,MATCH($A121,'Zone centroid'!$C$2:$C$169,0)))^2)</f>
        <v>119480.1699290728</v>
      </c>
      <c r="AN121">
        <f>SQRT((INDEX('Station centroid'!$E$2:$E$51,MATCH(AN$1,'Station centroid'!$B$2:$B$51,0))-INDEX('Zone centroid'!$D$2:$D$169,MATCH($A121,'Zone centroid'!$C$2:$C$169,0)))^2+(INDEX('Station centroid'!$F$2:$F$51,MATCH(AN$1,'Station centroid'!$B$2:$B$51,0))-INDEX('Zone centroid'!$E$2:$E$169,MATCH($A121,'Zone centroid'!$C$2:$C$169,0)))^2)</f>
        <v>87336.863962926873</v>
      </c>
      <c r="AO121">
        <f>SQRT((INDEX('Station centroid'!$E$2:$E$51,MATCH(AO$1,'Station centroid'!$B$2:$B$51,0))-INDEX('Zone centroid'!$D$2:$D$169,MATCH($A121,'Zone centroid'!$C$2:$C$169,0)))^2+(INDEX('Station centroid'!$F$2:$F$51,MATCH(AO$1,'Station centroid'!$B$2:$B$51,0))-INDEX('Zone centroid'!$E$2:$E$169,MATCH($A121,'Zone centroid'!$C$2:$C$169,0)))^2)</f>
        <v>85564.352029668327</v>
      </c>
      <c r="AP121">
        <f>SQRT((INDEX('Station centroid'!$E$2:$E$51,MATCH(AP$1,'Station centroid'!$B$2:$B$51,0))-INDEX('Zone centroid'!$D$2:$D$169,MATCH($A121,'Zone centroid'!$C$2:$C$169,0)))^2+(INDEX('Station centroid'!$F$2:$F$51,MATCH(AP$1,'Station centroid'!$B$2:$B$51,0))-INDEX('Zone centroid'!$E$2:$E$169,MATCH($A121,'Zone centroid'!$C$2:$C$169,0)))^2)</f>
        <v>89401.960981079697</v>
      </c>
      <c r="AQ121">
        <f>SQRT((INDEX('Station centroid'!$E$2:$E$51,MATCH(AQ$1,'Station centroid'!$B$2:$B$51,0))-INDEX('Zone centroid'!$D$2:$D$169,MATCH($A121,'Zone centroid'!$C$2:$C$169,0)))^2+(INDEX('Station centroid'!$F$2:$F$51,MATCH(AQ$1,'Station centroid'!$B$2:$B$51,0))-INDEX('Zone centroid'!$E$2:$E$169,MATCH($A121,'Zone centroid'!$C$2:$C$169,0)))^2)</f>
        <v>80573.24592036863</v>
      </c>
      <c r="AR121">
        <f>SQRT((INDEX('Station centroid'!$E$2:$E$51,MATCH(AR$1,'Station centroid'!$B$2:$B$51,0))-INDEX('Zone centroid'!$D$2:$D$169,MATCH($A121,'Zone centroid'!$C$2:$C$169,0)))^2+(INDEX('Station centroid'!$F$2:$F$51,MATCH(AR$1,'Station centroid'!$B$2:$B$51,0))-INDEX('Zone centroid'!$E$2:$E$169,MATCH($A121,'Zone centroid'!$C$2:$C$169,0)))^2)</f>
        <v>67295.497680617525</v>
      </c>
      <c r="AS121">
        <f>SQRT((INDEX('Station centroid'!$E$2:$E$51,MATCH(AS$1,'Station centroid'!$B$2:$B$51,0))-INDEX('Zone centroid'!$D$2:$D$169,MATCH($A121,'Zone centroid'!$C$2:$C$169,0)))^2+(INDEX('Station centroid'!$F$2:$F$51,MATCH(AS$1,'Station centroid'!$B$2:$B$51,0))-INDEX('Zone centroid'!$E$2:$E$169,MATCH($A121,'Zone centroid'!$C$2:$C$169,0)))^2)</f>
        <v>151395.84261636416</v>
      </c>
      <c r="AT121">
        <f>SQRT((INDEX('Station centroid'!$E$2:$E$51,MATCH(AT$1,'Station centroid'!$B$2:$B$51,0))-INDEX('Zone centroid'!$D$2:$D$169,MATCH($A121,'Zone centroid'!$C$2:$C$169,0)))^2+(INDEX('Station centroid'!$F$2:$F$51,MATCH(AT$1,'Station centroid'!$B$2:$B$51,0))-INDEX('Zone centroid'!$E$2:$E$169,MATCH($A121,'Zone centroid'!$C$2:$C$169,0)))^2)</f>
        <v>137568.48340692752</v>
      </c>
      <c r="AU121">
        <f>SQRT((INDEX('Station centroid'!$E$2:$E$51,MATCH(AU$1,'Station centroid'!$B$2:$B$51,0))-INDEX('Zone centroid'!$D$2:$D$169,MATCH($A121,'Zone centroid'!$C$2:$C$169,0)))^2+(INDEX('Station centroid'!$F$2:$F$51,MATCH(AU$1,'Station centroid'!$B$2:$B$51,0))-INDEX('Zone centroid'!$E$2:$E$169,MATCH($A121,'Zone centroid'!$C$2:$C$169,0)))^2)</f>
        <v>37745.952273250456</v>
      </c>
      <c r="AV121">
        <f>SQRT((INDEX('Station centroid'!$E$2:$E$51,MATCH(AV$1,'Station centroid'!$B$2:$B$51,0))-INDEX('Zone centroid'!$D$2:$D$169,MATCH($A121,'Zone centroid'!$C$2:$C$169,0)))^2+(INDEX('Station centroid'!$F$2:$F$51,MATCH(AV$1,'Station centroid'!$B$2:$B$51,0))-INDEX('Zone centroid'!$E$2:$E$169,MATCH($A121,'Zone centroid'!$C$2:$C$169,0)))^2)</f>
        <v>43228.768932667997</v>
      </c>
      <c r="AW121">
        <f>SQRT((INDEX('Station centroid'!$E$2:$E$51,MATCH(AW$1,'Station centroid'!$B$2:$B$51,0))-INDEX('Zone centroid'!$D$2:$D$169,MATCH($A121,'Zone centroid'!$C$2:$C$169,0)))^2+(INDEX('Station centroid'!$F$2:$F$51,MATCH(AW$1,'Station centroid'!$B$2:$B$51,0))-INDEX('Zone centroid'!$E$2:$E$169,MATCH($A121,'Zone centroid'!$C$2:$C$169,0)))^2)</f>
        <v>48795.1566093562</v>
      </c>
      <c r="AX121">
        <f>SQRT((INDEX('Station centroid'!$E$2:$E$51,MATCH(AX$1,'Station centroid'!$B$2:$B$51,0))-INDEX('Zone centroid'!$D$2:$D$169,MATCH($A121,'Zone centroid'!$C$2:$C$169,0)))^2+(INDEX('Station centroid'!$F$2:$F$51,MATCH(AX$1,'Station centroid'!$B$2:$B$51,0))-INDEX('Zone centroid'!$E$2:$E$169,MATCH($A121,'Zone centroid'!$C$2:$C$169,0)))^2)</f>
        <v>61364.097451729074</v>
      </c>
      <c r="AY121">
        <f>SQRT((INDEX('Station centroid'!$E$2:$E$51,MATCH(AY$1,'Station centroid'!$B$2:$B$51,0))-INDEX('Zone centroid'!$D$2:$D$169,MATCH($A121,'Zone centroid'!$C$2:$C$169,0)))^2+(INDEX('Station centroid'!$F$2:$F$51,MATCH(AY$1,'Station centroid'!$B$2:$B$51,0))-INDEX('Zone centroid'!$E$2:$E$169,MATCH($A121,'Zone centroid'!$C$2:$C$169,0)))^2)</f>
        <v>634119.97747192916</v>
      </c>
    </row>
    <row r="122" spans="1:51" x14ac:dyDescent="0.3">
      <c r="A122">
        <v>5102</v>
      </c>
      <c r="B122">
        <f>SQRT((INDEX('Station centroid'!$E$2:$E$51,MATCH(B$1,'Station centroid'!$B$2:$B$51,0))-INDEX('Zone centroid'!$D$2:$D$169,MATCH($A122,'Zone centroid'!$C$2:$C$169,0)))^2+(INDEX('Station centroid'!$F$2:$F$51,MATCH(B$1,'Station centroid'!$B$2:$B$51,0))-INDEX('Zone centroid'!$E$2:$E$169,MATCH($A122,'Zone centroid'!$C$2:$C$169,0)))^2)</f>
        <v>127474.27321892245</v>
      </c>
      <c r="C122">
        <f>SQRT((INDEX('Station centroid'!$E$2:$E$51,MATCH(C$1,'Station centroid'!$B$2:$B$51,0))-INDEX('Zone centroid'!$D$2:$D$169,MATCH($A122,'Zone centroid'!$C$2:$C$169,0)))^2+(INDEX('Station centroid'!$F$2:$F$51,MATCH(C$1,'Station centroid'!$B$2:$B$51,0))-INDEX('Zone centroid'!$E$2:$E$169,MATCH($A122,'Zone centroid'!$C$2:$C$169,0)))^2)</f>
        <v>142521.05710117082</v>
      </c>
      <c r="D122">
        <f>SQRT((INDEX('Station centroid'!$E$2:$E$51,MATCH(D$1,'Station centroid'!$B$2:$B$51,0))-INDEX('Zone centroid'!$D$2:$D$169,MATCH($A122,'Zone centroid'!$C$2:$C$169,0)))^2+(INDEX('Station centroid'!$F$2:$F$51,MATCH(D$1,'Station centroid'!$B$2:$B$51,0))-INDEX('Zone centroid'!$E$2:$E$169,MATCH($A122,'Zone centroid'!$C$2:$C$169,0)))^2)</f>
        <v>145893.07384986614</v>
      </c>
      <c r="E122">
        <f>SQRT((INDEX('Station centroid'!$E$2:$E$51,MATCH(E$1,'Station centroid'!$B$2:$B$51,0))-INDEX('Zone centroid'!$D$2:$D$169,MATCH($A122,'Zone centroid'!$C$2:$C$169,0)))^2+(INDEX('Station centroid'!$F$2:$F$51,MATCH(E$1,'Station centroid'!$B$2:$B$51,0))-INDEX('Zone centroid'!$E$2:$E$169,MATCH($A122,'Zone centroid'!$C$2:$C$169,0)))^2)</f>
        <v>136446.58772677096</v>
      </c>
      <c r="F122">
        <f>SQRT((INDEX('Station centroid'!$E$2:$E$51,MATCH(F$1,'Station centroid'!$B$2:$B$51,0))-INDEX('Zone centroid'!$D$2:$D$169,MATCH($A122,'Zone centroid'!$C$2:$C$169,0)))^2+(INDEX('Station centroid'!$F$2:$F$51,MATCH(F$1,'Station centroid'!$B$2:$B$51,0))-INDEX('Zone centroid'!$E$2:$E$169,MATCH($A122,'Zone centroid'!$C$2:$C$169,0)))^2)</f>
        <v>123345.33818983031</v>
      </c>
      <c r="G122">
        <f>SQRT((INDEX('Station centroid'!$E$2:$E$51,MATCH(G$1,'Station centroid'!$B$2:$B$51,0))-INDEX('Zone centroid'!$D$2:$D$169,MATCH($A122,'Zone centroid'!$C$2:$C$169,0)))^2+(INDEX('Station centroid'!$F$2:$F$51,MATCH(G$1,'Station centroid'!$B$2:$B$51,0))-INDEX('Zone centroid'!$E$2:$E$169,MATCH($A122,'Zone centroid'!$C$2:$C$169,0)))^2)</f>
        <v>593081.14512687048</v>
      </c>
      <c r="H122">
        <f>SQRT((INDEX('Station centroid'!$E$2:$E$51,MATCH(H$1,'Station centroid'!$B$2:$B$51,0))-INDEX('Zone centroid'!$D$2:$D$169,MATCH($A122,'Zone centroid'!$C$2:$C$169,0)))^2+(INDEX('Station centroid'!$F$2:$F$51,MATCH(H$1,'Station centroid'!$B$2:$B$51,0))-INDEX('Zone centroid'!$E$2:$E$169,MATCH($A122,'Zone centroid'!$C$2:$C$169,0)))^2)</f>
        <v>71895.961325829689</v>
      </c>
      <c r="I122">
        <f>SQRT((INDEX('Station centroid'!$E$2:$E$51,MATCH(I$1,'Station centroid'!$B$2:$B$51,0))-INDEX('Zone centroid'!$D$2:$D$169,MATCH($A122,'Zone centroid'!$C$2:$C$169,0)))^2+(INDEX('Station centroid'!$F$2:$F$51,MATCH(I$1,'Station centroid'!$B$2:$B$51,0))-INDEX('Zone centroid'!$E$2:$E$169,MATCH($A122,'Zone centroid'!$C$2:$C$169,0)))^2)</f>
        <v>97806.330883198432</v>
      </c>
      <c r="J122">
        <f>SQRT((INDEX('Station centroid'!$E$2:$E$51,MATCH(J$1,'Station centroid'!$B$2:$B$51,0))-INDEX('Zone centroid'!$D$2:$D$169,MATCH($A122,'Zone centroid'!$C$2:$C$169,0)))^2+(INDEX('Station centroid'!$F$2:$F$51,MATCH(J$1,'Station centroid'!$B$2:$B$51,0))-INDEX('Zone centroid'!$E$2:$E$169,MATCH($A122,'Zone centroid'!$C$2:$C$169,0)))^2)</f>
        <v>593081.14512687048</v>
      </c>
      <c r="K122">
        <f>SQRT((INDEX('Station centroid'!$E$2:$E$51,MATCH(K$1,'Station centroid'!$B$2:$B$51,0))-INDEX('Zone centroid'!$D$2:$D$169,MATCH($A122,'Zone centroid'!$C$2:$C$169,0)))^2+(INDEX('Station centroid'!$F$2:$F$51,MATCH(K$1,'Station centroid'!$B$2:$B$51,0))-INDEX('Zone centroid'!$E$2:$E$169,MATCH($A122,'Zone centroid'!$C$2:$C$169,0)))^2)</f>
        <v>155414.75256629821</v>
      </c>
      <c r="L122">
        <f>SQRT((INDEX('Station centroid'!$E$2:$E$51,MATCH(L$1,'Station centroid'!$B$2:$B$51,0))-INDEX('Zone centroid'!$D$2:$D$169,MATCH($A122,'Zone centroid'!$C$2:$C$169,0)))^2+(INDEX('Station centroid'!$F$2:$F$51,MATCH(L$1,'Station centroid'!$B$2:$B$51,0))-INDEX('Zone centroid'!$E$2:$E$169,MATCH($A122,'Zone centroid'!$C$2:$C$169,0)))^2)</f>
        <v>111430.81765645443</v>
      </c>
      <c r="M122">
        <f>SQRT((INDEX('Station centroid'!$E$2:$E$51,MATCH(M$1,'Station centroid'!$B$2:$B$51,0))-INDEX('Zone centroid'!$D$2:$D$169,MATCH($A122,'Zone centroid'!$C$2:$C$169,0)))^2+(INDEX('Station centroid'!$F$2:$F$51,MATCH(M$1,'Station centroid'!$B$2:$B$51,0))-INDEX('Zone centroid'!$E$2:$E$169,MATCH($A122,'Zone centroid'!$C$2:$C$169,0)))^2)</f>
        <v>116271.76455782291</v>
      </c>
      <c r="N122">
        <f>SQRT((INDEX('Station centroid'!$E$2:$E$51,MATCH(N$1,'Station centroid'!$B$2:$B$51,0))-INDEX('Zone centroid'!$D$2:$D$169,MATCH($A122,'Zone centroid'!$C$2:$C$169,0)))^2+(INDEX('Station centroid'!$F$2:$F$51,MATCH(N$1,'Station centroid'!$B$2:$B$51,0))-INDEX('Zone centroid'!$E$2:$E$169,MATCH($A122,'Zone centroid'!$C$2:$C$169,0)))^2)</f>
        <v>134984.7516219221</v>
      </c>
      <c r="O122">
        <f>SQRT((INDEX('Station centroid'!$E$2:$E$51,MATCH(O$1,'Station centroid'!$B$2:$B$51,0))-INDEX('Zone centroid'!$D$2:$D$169,MATCH($A122,'Zone centroid'!$C$2:$C$169,0)))^2+(INDEX('Station centroid'!$F$2:$F$51,MATCH(O$1,'Station centroid'!$B$2:$B$51,0))-INDEX('Zone centroid'!$E$2:$E$169,MATCH($A122,'Zone centroid'!$C$2:$C$169,0)))^2)</f>
        <v>157982.96601986239</v>
      </c>
      <c r="P122">
        <f>SQRT((INDEX('Station centroid'!$E$2:$E$51,MATCH(P$1,'Station centroid'!$B$2:$B$51,0))-INDEX('Zone centroid'!$D$2:$D$169,MATCH($A122,'Zone centroid'!$C$2:$C$169,0)))^2+(INDEX('Station centroid'!$F$2:$F$51,MATCH(P$1,'Station centroid'!$B$2:$B$51,0))-INDEX('Zone centroid'!$E$2:$E$169,MATCH($A122,'Zone centroid'!$C$2:$C$169,0)))^2)</f>
        <v>160325.08164621092</v>
      </c>
      <c r="Q122">
        <f>SQRT((INDEX('Station centroid'!$E$2:$E$51,MATCH(Q$1,'Station centroid'!$B$2:$B$51,0))-INDEX('Zone centroid'!$D$2:$D$169,MATCH($A122,'Zone centroid'!$C$2:$C$169,0)))^2+(INDEX('Station centroid'!$F$2:$F$51,MATCH(Q$1,'Station centroid'!$B$2:$B$51,0))-INDEX('Zone centroid'!$E$2:$E$169,MATCH($A122,'Zone centroid'!$C$2:$C$169,0)))^2)</f>
        <v>145545.5384195768</v>
      </c>
      <c r="R122">
        <f>SQRT((INDEX('Station centroid'!$E$2:$E$51,MATCH(R$1,'Station centroid'!$B$2:$B$51,0))-INDEX('Zone centroid'!$D$2:$D$169,MATCH($A122,'Zone centroid'!$C$2:$C$169,0)))^2+(INDEX('Station centroid'!$F$2:$F$51,MATCH(R$1,'Station centroid'!$B$2:$B$51,0))-INDEX('Zone centroid'!$E$2:$E$169,MATCH($A122,'Zone centroid'!$C$2:$C$169,0)))^2)</f>
        <v>143206.59269913551</v>
      </c>
      <c r="S122">
        <f>SQRT((INDEX('Station centroid'!$E$2:$E$51,MATCH(S$1,'Station centroid'!$B$2:$B$51,0))-INDEX('Zone centroid'!$D$2:$D$169,MATCH($A122,'Zone centroid'!$C$2:$C$169,0)))^2+(INDEX('Station centroid'!$F$2:$F$51,MATCH(S$1,'Station centroid'!$B$2:$B$51,0))-INDEX('Zone centroid'!$E$2:$E$169,MATCH($A122,'Zone centroid'!$C$2:$C$169,0)))^2)</f>
        <v>139789.36829468119</v>
      </c>
      <c r="T122">
        <f>SQRT((INDEX('Station centroid'!$E$2:$E$51,MATCH(T$1,'Station centroid'!$B$2:$B$51,0))-INDEX('Zone centroid'!$D$2:$D$169,MATCH($A122,'Zone centroid'!$C$2:$C$169,0)))^2+(INDEX('Station centroid'!$F$2:$F$51,MATCH(T$1,'Station centroid'!$B$2:$B$51,0))-INDEX('Zone centroid'!$E$2:$E$169,MATCH($A122,'Zone centroid'!$C$2:$C$169,0)))^2)</f>
        <v>133051.04781261811</v>
      </c>
      <c r="U122">
        <f>SQRT((INDEX('Station centroid'!$E$2:$E$51,MATCH(U$1,'Station centroid'!$B$2:$B$51,0))-INDEX('Zone centroid'!$D$2:$D$169,MATCH($A122,'Zone centroid'!$C$2:$C$169,0)))^2+(INDEX('Station centroid'!$F$2:$F$51,MATCH(U$1,'Station centroid'!$B$2:$B$51,0))-INDEX('Zone centroid'!$E$2:$E$169,MATCH($A122,'Zone centroid'!$C$2:$C$169,0)))^2)</f>
        <v>131028.01044023522</v>
      </c>
      <c r="V122">
        <f>SQRT((INDEX('Station centroid'!$E$2:$E$51,MATCH(V$1,'Station centroid'!$B$2:$B$51,0))-INDEX('Zone centroid'!$D$2:$D$169,MATCH($A122,'Zone centroid'!$C$2:$C$169,0)))^2+(INDEX('Station centroid'!$F$2:$F$51,MATCH(V$1,'Station centroid'!$B$2:$B$51,0))-INDEX('Zone centroid'!$E$2:$E$169,MATCH($A122,'Zone centroid'!$C$2:$C$169,0)))^2)</f>
        <v>125485.27037896245</v>
      </c>
      <c r="W122">
        <f>SQRT((INDEX('Station centroid'!$E$2:$E$51,MATCH(W$1,'Station centroid'!$B$2:$B$51,0))-INDEX('Zone centroid'!$D$2:$D$169,MATCH($A122,'Zone centroid'!$C$2:$C$169,0)))^2+(INDEX('Station centroid'!$F$2:$F$51,MATCH(W$1,'Station centroid'!$B$2:$B$51,0))-INDEX('Zone centroid'!$E$2:$E$169,MATCH($A122,'Zone centroid'!$C$2:$C$169,0)))^2)</f>
        <v>142177.91590538953</v>
      </c>
      <c r="X122">
        <f>SQRT((INDEX('Station centroid'!$E$2:$E$51,MATCH(X$1,'Station centroid'!$B$2:$B$51,0))-INDEX('Zone centroid'!$D$2:$D$169,MATCH($A122,'Zone centroid'!$C$2:$C$169,0)))^2+(INDEX('Station centroid'!$F$2:$F$51,MATCH(X$1,'Station centroid'!$B$2:$B$51,0))-INDEX('Zone centroid'!$E$2:$E$169,MATCH($A122,'Zone centroid'!$C$2:$C$169,0)))^2)</f>
        <v>122453.44395239558</v>
      </c>
      <c r="Y122">
        <f>SQRT((INDEX('Station centroid'!$E$2:$E$51,MATCH(Y$1,'Station centroid'!$B$2:$B$51,0))-INDEX('Zone centroid'!$D$2:$D$169,MATCH($A122,'Zone centroid'!$C$2:$C$169,0)))^2+(INDEX('Station centroid'!$F$2:$F$51,MATCH(Y$1,'Station centroid'!$B$2:$B$51,0))-INDEX('Zone centroid'!$E$2:$E$169,MATCH($A122,'Zone centroid'!$C$2:$C$169,0)))^2)</f>
        <v>120194.36994855464</v>
      </c>
      <c r="Z122">
        <f>SQRT((INDEX('Station centroid'!$E$2:$E$51,MATCH(Z$1,'Station centroid'!$B$2:$B$51,0))-INDEX('Zone centroid'!$D$2:$D$169,MATCH($A122,'Zone centroid'!$C$2:$C$169,0)))^2+(INDEX('Station centroid'!$F$2:$F$51,MATCH(Z$1,'Station centroid'!$B$2:$B$51,0))-INDEX('Zone centroid'!$E$2:$E$169,MATCH($A122,'Zone centroid'!$C$2:$C$169,0)))^2)</f>
        <v>88732.601014903747</v>
      </c>
      <c r="AA122">
        <f>SQRT((INDEX('Station centroid'!$E$2:$E$51,MATCH(AA$1,'Station centroid'!$B$2:$B$51,0))-INDEX('Zone centroid'!$D$2:$D$169,MATCH($A122,'Zone centroid'!$C$2:$C$169,0)))^2+(INDEX('Station centroid'!$F$2:$F$51,MATCH(AA$1,'Station centroid'!$B$2:$B$51,0))-INDEX('Zone centroid'!$E$2:$E$169,MATCH($A122,'Zone centroid'!$C$2:$C$169,0)))^2)</f>
        <v>82079.307072460113</v>
      </c>
      <c r="AB122">
        <f>SQRT((INDEX('Station centroid'!$E$2:$E$51,MATCH(AB$1,'Station centroid'!$B$2:$B$51,0))-INDEX('Zone centroid'!$D$2:$D$169,MATCH($A122,'Zone centroid'!$C$2:$C$169,0)))^2+(INDEX('Station centroid'!$F$2:$F$51,MATCH(AB$1,'Station centroid'!$B$2:$B$51,0))-INDEX('Zone centroid'!$E$2:$E$169,MATCH($A122,'Zone centroid'!$C$2:$C$169,0)))^2)</f>
        <v>593081.14512687048</v>
      </c>
      <c r="AC122">
        <f>SQRT((INDEX('Station centroid'!$E$2:$E$51,MATCH(AC$1,'Station centroid'!$B$2:$B$51,0))-INDEX('Zone centroid'!$D$2:$D$169,MATCH($A122,'Zone centroid'!$C$2:$C$169,0)))^2+(INDEX('Station centroid'!$F$2:$F$51,MATCH(AC$1,'Station centroid'!$B$2:$B$51,0))-INDEX('Zone centroid'!$E$2:$E$169,MATCH($A122,'Zone centroid'!$C$2:$C$169,0)))^2)</f>
        <v>32382.386612243379</v>
      </c>
      <c r="AD122">
        <f>SQRT((INDEX('Station centroid'!$E$2:$E$51,MATCH(AD$1,'Station centroid'!$B$2:$B$51,0))-INDEX('Zone centroid'!$D$2:$D$169,MATCH($A122,'Zone centroid'!$C$2:$C$169,0)))^2+(INDEX('Station centroid'!$F$2:$F$51,MATCH(AD$1,'Station centroid'!$B$2:$B$51,0))-INDEX('Zone centroid'!$E$2:$E$169,MATCH($A122,'Zone centroid'!$C$2:$C$169,0)))^2)</f>
        <v>144813.09914583867</v>
      </c>
      <c r="AE122">
        <f>SQRT((INDEX('Station centroid'!$E$2:$E$51,MATCH(AE$1,'Station centroid'!$B$2:$B$51,0))-INDEX('Zone centroid'!$D$2:$D$169,MATCH($A122,'Zone centroid'!$C$2:$C$169,0)))^2+(INDEX('Station centroid'!$F$2:$F$51,MATCH(AE$1,'Station centroid'!$B$2:$B$51,0))-INDEX('Zone centroid'!$E$2:$E$169,MATCH($A122,'Zone centroid'!$C$2:$C$169,0)))^2)</f>
        <v>152955.71639051419</v>
      </c>
      <c r="AF122">
        <f>SQRT((INDEX('Station centroid'!$E$2:$E$51,MATCH(AF$1,'Station centroid'!$B$2:$B$51,0))-INDEX('Zone centroid'!$D$2:$D$169,MATCH($A122,'Zone centroid'!$C$2:$C$169,0)))^2+(INDEX('Station centroid'!$F$2:$F$51,MATCH(AF$1,'Station centroid'!$B$2:$B$51,0))-INDEX('Zone centroid'!$E$2:$E$169,MATCH($A122,'Zone centroid'!$C$2:$C$169,0)))^2)</f>
        <v>150553.13079338768</v>
      </c>
      <c r="AG122">
        <f>SQRT((INDEX('Station centroid'!$E$2:$E$51,MATCH(AG$1,'Station centroid'!$B$2:$B$51,0))-INDEX('Zone centroid'!$D$2:$D$169,MATCH($A122,'Zone centroid'!$C$2:$C$169,0)))^2+(INDEX('Station centroid'!$F$2:$F$51,MATCH(AG$1,'Station centroid'!$B$2:$B$51,0))-INDEX('Zone centroid'!$E$2:$E$169,MATCH($A122,'Zone centroid'!$C$2:$C$169,0)))^2)</f>
        <v>125867.67405399887</v>
      </c>
      <c r="AH122">
        <f>SQRT((INDEX('Station centroid'!$E$2:$E$51,MATCH(AH$1,'Station centroid'!$B$2:$B$51,0))-INDEX('Zone centroid'!$D$2:$D$169,MATCH($A122,'Zone centroid'!$C$2:$C$169,0)))^2+(INDEX('Station centroid'!$F$2:$F$51,MATCH(AH$1,'Station centroid'!$B$2:$B$51,0))-INDEX('Zone centroid'!$E$2:$E$169,MATCH($A122,'Zone centroid'!$C$2:$C$169,0)))^2)</f>
        <v>137261.44826267863</v>
      </c>
      <c r="AI122">
        <f>SQRT((INDEX('Station centroid'!$E$2:$E$51,MATCH(AI$1,'Station centroid'!$B$2:$B$51,0))-INDEX('Zone centroid'!$D$2:$D$169,MATCH($A122,'Zone centroid'!$C$2:$C$169,0)))^2+(INDEX('Station centroid'!$F$2:$F$51,MATCH(AI$1,'Station centroid'!$B$2:$B$51,0))-INDEX('Zone centroid'!$E$2:$E$169,MATCH($A122,'Zone centroid'!$C$2:$C$169,0)))^2)</f>
        <v>132400.32718480148</v>
      </c>
      <c r="AJ122">
        <f>SQRT((INDEX('Station centroid'!$E$2:$E$51,MATCH(AJ$1,'Station centroid'!$B$2:$B$51,0))-INDEX('Zone centroid'!$D$2:$D$169,MATCH($A122,'Zone centroid'!$C$2:$C$169,0)))^2+(INDEX('Station centroid'!$F$2:$F$51,MATCH(AJ$1,'Station centroid'!$B$2:$B$51,0))-INDEX('Zone centroid'!$E$2:$E$169,MATCH($A122,'Zone centroid'!$C$2:$C$169,0)))^2)</f>
        <v>128790.66223553667</v>
      </c>
      <c r="AK122">
        <f>SQRT((INDEX('Station centroid'!$E$2:$E$51,MATCH(AK$1,'Station centroid'!$B$2:$B$51,0))-INDEX('Zone centroid'!$D$2:$D$169,MATCH($A122,'Zone centroid'!$C$2:$C$169,0)))^2+(INDEX('Station centroid'!$F$2:$F$51,MATCH(AK$1,'Station centroid'!$B$2:$B$51,0))-INDEX('Zone centroid'!$E$2:$E$169,MATCH($A122,'Zone centroid'!$C$2:$C$169,0)))^2)</f>
        <v>132381.14847245053</v>
      </c>
      <c r="AL122">
        <f>SQRT((INDEX('Station centroid'!$E$2:$E$51,MATCH(AL$1,'Station centroid'!$B$2:$B$51,0))-INDEX('Zone centroid'!$D$2:$D$169,MATCH($A122,'Zone centroid'!$C$2:$C$169,0)))^2+(INDEX('Station centroid'!$F$2:$F$51,MATCH(AL$1,'Station centroid'!$B$2:$B$51,0))-INDEX('Zone centroid'!$E$2:$E$169,MATCH($A122,'Zone centroid'!$C$2:$C$169,0)))^2)</f>
        <v>51244.934651011165</v>
      </c>
      <c r="AM122">
        <f>SQRT((INDEX('Station centroid'!$E$2:$E$51,MATCH(AM$1,'Station centroid'!$B$2:$B$51,0))-INDEX('Zone centroid'!$D$2:$D$169,MATCH($A122,'Zone centroid'!$C$2:$C$169,0)))^2+(INDEX('Station centroid'!$F$2:$F$51,MATCH(AM$1,'Station centroid'!$B$2:$B$51,0))-INDEX('Zone centroid'!$E$2:$E$169,MATCH($A122,'Zone centroid'!$C$2:$C$169,0)))^2)</f>
        <v>149815.17537526067</v>
      </c>
      <c r="AN122">
        <f>SQRT((INDEX('Station centroid'!$E$2:$E$51,MATCH(AN$1,'Station centroid'!$B$2:$B$51,0))-INDEX('Zone centroid'!$D$2:$D$169,MATCH($A122,'Zone centroid'!$C$2:$C$169,0)))^2+(INDEX('Station centroid'!$F$2:$F$51,MATCH(AN$1,'Station centroid'!$B$2:$B$51,0))-INDEX('Zone centroid'!$E$2:$E$169,MATCH($A122,'Zone centroid'!$C$2:$C$169,0)))^2)</f>
        <v>109626.52974019926</v>
      </c>
      <c r="AO122">
        <f>SQRT((INDEX('Station centroid'!$E$2:$E$51,MATCH(AO$1,'Station centroid'!$B$2:$B$51,0))-INDEX('Zone centroid'!$D$2:$D$169,MATCH($A122,'Zone centroid'!$C$2:$C$169,0)))^2+(INDEX('Station centroid'!$F$2:$F$51,MATCH(AO$1,'Station centroid'!$B$2:$B$51,0))-INDEX('Zone centroid'!$E$2:$E$169,MATCH($A122,'Zone centroid'!$C$2:$C$169,0)))^2)</f>
        <v>106501.64397330685</v>
      </c>
      <c r="AP122">
        <f>SQRT((INDEX('Station centroid'!$E$2:$E$51,MATCH(AP$1,'Station centroid'!$B$2:$B$51,0))-INDEX('Zone centroid'!$D$2:$D$169,MATCH($A122,'Zone centroid'!$C$2:$C$169,0)))^2+(INDEX('Station centroid'!$F$2:$F$51,MATCH(AP$1,'Station centroid'!$B$2:$B$51,0))-INDEX('Zone centroid'!$E$2:$E$169,MATCH($A122,'Zone centroid'!$C$2:$C$169,0)))^2)</f>
        <v>115044.85936565134</v>
      </c>
      <c r="AQ122">
        <f>SQRT((INDEX('Station centroid'!$E$2:$E$51,MATCH(AQ$1,'Station centroid'!$B$2:$B$51,0))-INDEX('Zone centroid'!$D$2:$D$169,MATCH($A122,'Zone centroid'!$C$2:$C$169,0)))^2+(INDEX('Station centroid'!$F$2:$F$51,MATCH(AQ$1,'Station centroid'!$B$2:$B$51,0))-INDEX('Zone centroid'!$E$2:$E$169,MATCH($A122,'Zone centroid'!$C$2:$C$169,0)))^2)</f>
        <v>78526.79807011236</v>
      </c>
      <c r="AR122">
        <f>SQRT((INDEX('Station centroid'!$E$2:$E$51,MATCH(AR$1,'Station centroid'!$B$2:$B$51,0))-INDEX('Zone centroid'!$D$2:$D$169,MATCH($A122,'Zone centroid'!$C$2:$C$169,0)))^2+(INDEX('Station centroid'!$F$2:$F$51,MATCH(AR$1,'Station centroid'!$B$2:$B$51,0))-INDEX('Zone centroid'!$E$2:$E$169,MATCH($A122,'Zone centroid'!$C$2:$C$169,0)))^2)</f>
        <v>77418.708680537937</v>
      </c>
      <c r="AS122">
        <f>SQRT((INDEX('Station centroid'!$E$2:$E$51,MATCH(AS$1,'Station centroid'!$B$2:$B$51,0))-INDEX('Zone centroid'!$D$2:$D$169,MATCH($A122,'Zone centroid'!$C$2:$C$169,0)))^2+(INDEX('Station centroid'!$F$2:$F$51,MATCH(AS$1,'Station centroid'!$B$2:$B$51,0))-INDEX('Zone centroid'!$E$2:$E$169,MATCH($A122,'Zone centroid'!$C$2:$C$169,0)))^2)</f>
        <v>143272.31990792538</v>
      </c>
      <c r="AT122">
        <f>SQRT((INDEX('Station centroid'!$E$2:$E$51,MATCH(AT$1,'Station centroid'!$B$2:$B$51,0))-INDEX('Zone centroid'!$D$2:$D$169,MATCH($A122,'Zone centroid'!$C$2:$C$169,0)))^2+(INDEX('Station centroid'!$F$2:$F$51,MATCH(AT$1,'Station centroid'!$B$2:$B$51,0))-INDEX('Zone centroid'!$E$2:$E$169,MATCH($A122,'Zone centroid'!$C$2:$C$169,0)))^2)</f>
        <v>137241.29247322795</v>
      </c>
      <c r="AU122">
        <f>SQRT((INDEX('Station centroid'!$E$2:$E$51,MATCH(AU$1,'Station centroid'!$B$2:$B$51,0))-INDEX('Zone centroid'!$D$2:$D$169,MATCH($A122,'Zone centroid'!$C$2:$C$169,0)))^2+(INDEX('Station centroid'!$F$2:$F$51,MATCH(AU$1,'Station centroid'!$B$2:$B$51,0))-INDEX('Zone centroid'!$E$2:$E$169,MATCH($A122,'Zone centroid'!$C$2:$C$169,0)))^2)</f>
        <v>65090.696166614332</v>
      </c>
      <c r="AV122">
        <f>SQRT((INDEX('Station centroid'!$E$2:$E$51,MATCH(AV$1,'Station centroid'!$B$2:$B$51,0))-INDEX('Zone centroid'!$D$2:$D$169,MATCH($A122,'Zone centroid'!$C$2:$C$169,0)))^2+(INDEX('Station centroid'!$F$2:$F$51,MATCH(AV$1,'Station centroid'!$B$2:$B$51,0))-INDEX('Zone centroid'!$E$2:$E$169,MATCH($A122,'Zone centroid'!$C$2:$C$169,0)))^2)</f>
        <v>65068.769598894403</v>
      </c>
      <c r="AW122">
        <f>SQRT((INDEX('Station centroid'!$E$2:$E$51,MATCH(AW$1,'Station centroid'!$B$2:$B$51,0))-INDEX('Zone centroid'!$D$2:$D$169,MATCH($A122,'Zone centroid'!$C$2:$C$169,0)))^2+(INDEX('Station centroid'!$F$2:$F$51,MATCH(AW$1,'Station centroid'!$B$2:$B$51,0))-INDEX('Zone centroid'!$E$2:$E$169,MATCH($A122,'Zone centroid'!$C$2:$C$169,0)))^2)</f>
        <v>66038.891355712505</v>
      </c>
      <c r="AX122">
        <f>SQRT((INDEX('Station centroid'!$E$2:$E$51,MATCH(AX$1,'Station centroid'!$B$2:$B$51,0))-INDEX('Zone centroid'!$D$2:$D$169,MATCH($A122,'Zone centroid'!$C$2:$C$169,0)))^2+(INDEX('Station centroid'!$F$2:$F$51,MATCH(AX$1,'Station centroid'!$B$2:$B$51,0))-INDEX('Zone centroid'!$E$2:$E$169,MATCH($A122,'Zone centroid'!$C$2:$C$169,0)))^2)</f>
        <v>69956.563222225988</v>
      </c>
      <c r="AY122">
        <f>SQRT((INDEX('Station centroid'!$E$2:$E$51,MATCH(AY$1,'Station centroid'!$B$2:$B$51,0))-INDEX('Zone centroid'!$D$2:$D$169,MATCH($A122,'Zone centroid'!$C$2:$C$169,0)))^2+(INDEX('Station centroid'!$F$2:$F$51,MATCH(AY$1,'Station centroid'!$B$2:$B$51,0))-INDEX('Zone centroid'!$E$2:$E$169,MATCH($A122,'Zone centroid'!$C$2:$C$169,0)))^2)</f>
        <v>593081.14512687048</v>
      </c>
    </row>
    <row r="123" spans="1:51" x14ac:dyDescent="0.3">
      <c r="A123">
        <v>5103</v>
      </c>
      <c r="B123">
        <f>SQRT((INDEX('Station centroid'!$E$2:$E$51,MATCH(B$1,'Station centroid'!$B$2:$B$51,0))-INDEX('Zone centroid'!$D$2:$D$169,MATCH($A123,'Zone centroid'!$C$2:$C$169,0)))^2+(INDEX('Station centroid'!$F$2:$F$51,MATCH(B$1,'Station centroid'!$B$2:$B$51,0))-INDEX('Zone centroid'!$E$2:$E$169,MATCH($A123,'Zone centroid'!$C$2:$C$169,0)))^2)</f>
        <v>54065.467077354435</v>
      </c>
      <c r="C123">
        <f>SQRT((INDEX('Station centroid'!$E$2:$E$51,MATCH(C$1,'Station centroid'!$B$2:$B$51,0))-INDEX('Zone centroid'!$D$2:$D$169,MATCH($A123,'Zone centroid'!$C$2:$C$169,0)))^2+(INDEX('Station centroid'!$F$2:$F$51,MATCH(C$1,'Station centroid'!$B$2:$B$51,0))-INDEX('Zone centroid'!$E$2:$E$169,MATCH($A123,'Zone centroid'!$C$2:$C$169,0)))^2)</f>
        <v>102157.93105165745</v>
      </c>
      <c r="D123">
        <f>SQRT((INDEX('Station centroid'!$E$2:$E$51,MATCH(D$1,'Station centroid'!$B$2:$B$51,0))-INDEX('Zone centroid'!$D$2:$D$169,MATCH($A123,'Zone centroid'!$C$2:$C$169,0)))^2+(INDEX('Station centroid'!$F$2:$F$51,MATCH(D$1,'Station centroid'!$B$2:$B$51,0))-INDEX('Zone centroid'!$E$2:$E$169,MATCH($A123,'Zone centroid'!$C$2:$C$169,0)))^2)</f>
        <v>164330.57207945967</v>
      </c>
      <c r="E123">
        <f>SQRT((INDEX('Station centroid'!$E$2:$E$51,MATCH(E$1,'Station centroid'!$B$2:$B$51,0))-INDEX('Zone centroid'!$D$2:$D$169,MATCH($A123,'Zone centroid'!$C$2:$C$169,0)))^2+(INDEX('Station centroid'!$F$2:$F$51,MATCH(E$1,'Station centroid'!$B$2:$B$51,0))-INDEX('Zone centroid'!$E$2:$E$169,MATCH($A123,'Zone centroid'!$C$2:$C$169,0)))^2)</f>
        <v>61831.277142231178</v>
      </c>
      <c r="F123">
        <f>SQRT((INDEX('Station centroid'!$E$2:$E$51,MATCH(F$1,'Station centroid'!$B$2:$B$51,0))-INDEX('Zone centroid'!$D$2:$D$169,MATCH($A123,'Zone centroid'!$C$2:$C$169,0)))^2+(INDEX('Station centroid'!$F$2:$F$51,MATCH(F$1,'Station centroid'!$B$2:$B$51,0))-INDEX('Zone centroid'!$E$2:$E$169,MATCH($A123,'Zone centroid'!$C$2:$C$169,0)))^2)</f>
        <v>68270.841053290118</v>
      </c>
      <c r="G123">
        <f>SQRT((INDEX('Station centroid'!$E$2:$E$51,MATCH(G$1,'Station centroid'!$B$2:$B$51,0))-INDEX('Zone centroid'!$D$2:$D$169,MATCH($A123,'Zone centroid'!$C$2:$C$169,0)))^2+(INDEX('Station centroid'!$F$2:$F$51,MATCH(G$1,'Station centroid'!$B$2:$B$51,0))-INDEX('Zone centroid'!$E$2:$E$169,MATCH($A123,'Zone centroid'!$C$2:$C$169,0)))^2)</f>
        <v>671706.16143742495</v>
      </c>
      <c r="H123">
        <f>SQRT((INDEX('Station centroid'!$E$2:$E$51,MATCH(H$1,'Station centroid'!$B$2:$B$51,0))-INDEX('Zone centroid'!$D$2:$D$169,MATCH($A123,'Zone centroid'!$C$2:$C$169,0)))^2+(INDEX('Station centroid'!$F$2:$F$51,MATCH(H$1,'Station centroid'!$B$2:$B$51,0))-INDEX('Zone centroid'!$E$2:$E$169,MATCH($A123,'Zone centroid'!$C$2:$C$169,0)))^2)</f>
        <v>65105.064074042682</v>
      </c>
      <c r="I123">
        <f>SQRT((INDEX('Station centroid'!$E$2:$E$51,MATCH(I$1,'Station centroid'!$B$2:$B$51,0))-INDEX('Zone centroid'!$D$2:$D$169,MATCH($A123,'Zone centroid'!$C$2:$C$169,0)))^2+(INDEX('Station centroid'!$F$2:$F$51,MATCH(I$1,'Station centroid'!$B$2:$B$51,0))-INDEX('Zone centroid'!$E$2:$E$169,MATCH($A123,'Zone centroid'!$C$2:$C$169,0)))^2)</f>
        <v>56172.540570938196</v>
      </c>
      <c r="J123">
        <f>SQRT((INDEX('Station centroid'!$E$2:$E$51,MATCH(J$1,'Station centroid'!$B$2:$B$51,0))-INDEX('Zone centroid'!$D$2:$D$169,MATCH($A123,'Zone centroid'!$C$2:$C$169,0)))^2+(INDEX('Station centroid'!$F$2:$F$51,MATCH(J$1,'Station centroid'!$B$2:$B$51,0))-INDEX('Zone centroid'!$E$2:$E$169,MATCH($A123,'Zone centroid'!$C$2:$C$169,0)))^2)</f>
        <v>671706.16143742495</v>
      </c>
      <c r="K123">
        <f>SQRT((INDEX('Station centroid'!$E$2:$E$51,MATCH(K$1,'Station centroid'!$B$2:$B$51,0))-INDEX('Zone centroid'!$D$2:$D$169,MATCH($A123,'Zone centroid'!$C$2:$C$169,0)))^2+(INDEX('Station centroid'!$F$2:$F$51,MATCH(K$1,'Station centroid'!$B$2:$B$51,0))-INDEX('Zone centroid'!$E$2:$E$169,MATCH($A123,'Zone centroid'!$C$2:$C$169,0)))^2)</f>
        <v>78810.894536756139</v>
      </c>
      <c r="L123">
        <f>SQRT((INDEX('Station centroid'!$E$2:$E$51,MATCH(L$1,'Station centroid'!$B$2:$B$51,0))-INDEX('Zone centroid'!$D$2:$D$169,MATCH($A123,'Zone centroid'!$C$2:$C$169,0)))^2+(INDEX('Station centroid'!$F$2:$F$51,MATCH(L$1,'Station centroid'!$B$2:$B$51,0))-INDEX('Zone centroid'!$E$2:$E$169,MATCH($A123,'Zone centroid'!$C$2:$C$169,0)))^2)</f>
        <v>51204.316833505356</v>
      </c>
      <c r="M123">
        <f>SQRT((INDEX('Station centroid'!$E$2:$E$51,MATCH(M$1,'Station centroid'!$B$2:$B$51,0))-INDEX('Zone centroid'!$D$2:$D$169,MATCH($A123,'Zone centroid'!$C$2:$C$169,0)))^2+(INDEX('Station centroid'!$F$2:$F$51,MATCH(M$1,'Station centroid'!$B$2:$B$51,0))-INDEX('Zone centroid'!$E$2:$E$169,MATCH($A123,'Zone centroid'!$C$2:$C$169,0)))^2)</f>
        <v>49868.190759940357</v>
      </c>
      <c r="N123">
        <f>SQRT((INDEX('Station centroid'!$E$2:$E$51,MATCH(N$1,'Station centroid'!$B$2:$B$51,0))-INDEX('Zone centroid'!$D$2:$D$169,MATCH($A123,'Zone centroid'!$C$2:$C$169,0)))^2+(INDEX('Station centroid'!$F$2:$F$51,MATCH(N$1,'Station centroid'!$B$2:$B$51,0))-INDEX('Zone centroid'!$E$2:$E$169,MATCH($A123,'Zone centroid'!$C$2:$C$169,0)))^2)</f>
        <v>60409.476247621948</v>
      </c>
      <c r="O123">
        <f>SQRT((INDEX('Station centroid'!$E$2:$E$51,MATCH(O$1,'Station centroid'!$B$2:$B$51,0))-INDEX('Zone centroid'!$D$2:$D$169,MATCH($A123,'Zone centroid'!$C$2:$C$169,0)))^2+(INDEX('Station centroid'!$F$2:$F$51,MATCH(O$1,'Station centroid'!$B$2:$B$51,0))-INDEX('Zone centroid'!$E$2:$E$169,MATCH($A123,'Zone centroid'!$C$2:$C$169,0)))^2)</f>
        <v>86210.4285867609</v>
      </c>
      <c r="P123">
        <f>SQRT((INDEX('Station centroid'!$E$2:$E$51,MATCH(P$1,'Station centroid'!$B$2:$B$51,0))-INDEX('Zone centroid'!$D$2:$D$169,MATCH($A123,'Zone centroid'!$C$2:$C$169,0)))^2+(INDEX('Station centroid'!$F$2:$F$51,MATCH(P$1,'Station centroid'!$B$2:$B$51,0))-INDEX('Zone centroid'!$E$2:$E$169,MATCH($A123,'Zone centroid'!$C$2:$C$169,0)))^2)</f>
        <v>88326.540835833701</v>
      </c>
      <c r="Q123">
        <f>SQRT((INDEX('Station centroid'!$E$2:$E$51,MATCH(Q$1,'Station centroid'!$B$2:$B$51,0))-INDEX('Zone centroid'!$D$2:$D$169,MATCH($A123,'Zone centroid'!$C$2:$C$169,0)))^2+(INDEX('Station centroid'!$F$2:$F$51,MATCH(Q$1,'Station centroid'!$B$2:$B$51,0))-INDEX('Zone centroid'!$E$2:$E$169,MATCH($A123,'Zone centroid'!$C$2:$C$169,0)))^2)</f>
        <v>72004.109670243837</v>
      </c>
      <c r="R123">
        <f>SQRT((INDEX('Station centroid'!$E$2:$E$51,MATCH(R$1,'Station centroid'!$B$2:$B$51,0))-INDEX('Zone centroid'!$D$2:$D$169,MATCH($A123,'Zone centroid'!$C$2:$C$169,0)))^2+(INDEX('Station centroid'!$F$2:$F$51,MATCH(R$1,'Station centroid'!$B$2:$B$51,0))-INDEX('Zone centroid'!$E$2:$E$169,MATCH($A123,'Zone centroid'!$C$2:$C$169,0)))^2)</f>
        <v>67035.21598425784</v>
      </c>
      <c r="S123">
        <f>SQRT((INDEX('Station centroid'!$E$2:$E$51,MATCH(S$1,'Station centroid'!$B$2:$B$51,0))-INDEX('Zone centroid'!$D$2:$D$169,MATCH($A123,'Zone centroid'!$C$2:$C$169,0)))^2+(INDEX('Station centroid'!$F$2:$F$51,MATCH(S$1,'Station centroid'!$B$2:$B$51,0))-INDEX('Zone centroid'!$E$2:$E$169,MATCH($A123,'Zone centroid'!$C$2:$C$169,0)))^2)</f>
        <v>64569.095221057622</v>
      </c>
      <c r="T123">
        <f>SQRT((INDEX('Station centroid'!$E$2:$E$51,MATCH(T$1,'Station centroid'!$B$2:$B$51,0))-INDEX('Zone centroid'!$D$2:$D$169,MATCH($A123,'Zone centroid'!$C$2:$C$169,0)))^2+(INDEX('Station centroid'!$F$2:$F$51,MATCH(T$1,'Station centroid'!$B$2:$B$51,0))-INDEX('Zone centroid'!$E$2:$E$169,MATCH($A123,'Zone centroid'!$C$2:$C$169,0)))^2)</f>
        <v>54751.86261412115</v>
      </c>
      <c r="U123">
        <f>SQRT((INDEX('Station centroid'!$E$2:$E$51,MATCH(U$1,'Station centroid'!$B$2:$B$51,0))-INDEX('Zone centroid'!$D$2:$D$169,MATCH($A123,'Zone centroid'!$C$2:$C$169,0)))^2+(INDEX('Station centroid'!$F$2:$F$51,MATCH(U$1,'Station centroid'!$B$2:$B$51,0))-INDEX('Zone centroid'!$E$2:$E$169,MATCH($A123,'Zone centroid'!$C$2:$C$169,0)))^2)</f>
        <v>49460.745203508566</v>
      </c>
      <c r="V123">
        <f>SQRT((INDEX('Station centroid'!$E$2:$E$51,MATCH(V$1,'Station centroid'!$B$2:$B$51,0))-INDEX('Zone centroid'!$D$2:$D$169,MATCH($A123,'Zone centroid'!$C$2:$C$169,0)))^2+(INDEX('Station centroid'!$F$2:$F$51,MATCH(V$1,'Station centroid'!$B$2:$B$51,0))-INDEX('Zone centroid'!$E$2:$E$169,MATCH($A123,'Zone centroid'!$C$2:$C$169,0)))^2)</f>
        <v>41787.856814166771</v>
      </c>
      <c r="W123">
        <f>SQRT((INDEX('Station centroid'!$E$2:$E$51,MATCH(W$1,'Station centroid'!$B$2:$B$51,0))-INDEX('Zone centroid'!$D$2:$D$169,MATCH($A123,'Zone centroid'!$C$2:$C$169,0)))^2+(INDEX('Station centroid'!$F$2:$F$51,MATCH(W$1,'Station centroid'!$B$2:$B$51,0))-INDEX('Zone centroid'!$E$2:$E$169,MATCH($A123,'Zone centroid'!$C$2:$C$169,0)))^2)</f>
        <v>68524.09105008257</v>
      </c>
      <c r="X123">
        <f>SQRT((INDEX('Station centroid'!$E$2:$E$51,MATCH(X$1,'Station centroid'!$B$2:$B$51,0))-INDEX('Zone centroid'!$D$2:$D$169,MATCH($A123,'Zone centroid'!$C$2:$C$169,0)))^2+(INDEX('Station centroid'!$F$2:$F$51,MATCH(X$1,'Station centroid'!$B$2:$B$51,0))-INDEX('Zone centroid'!$E$2:$E$169,MATCH($A123,'Zone centroid'!$C$2:$C$169,0)))^2)</f>
        <v>38687.981063923398</v>
      </c>
      <c r="Y123">
        <f>SQRT((INDEX('Station centroid'!$E$2:$E$51,MATCH(Y$1,'Station centroid'!$B$2:$B$51,0))-INDEX('Zone centroid'!$D$2:$D$169,MATCH($A123,'Zone centroid'!$C$2:$C$169,0)))^2+(INDEX('Station centroid'!$F$2:$F$51,MATCH(Y$1,'Station centroid'!$B$2:$B$51,0))-INDEX('Zone centroid'!$E$2:$E$169,MATCH($A123,'Zone centroid'!$C$2:$C$169,0)))^2)</f>
        <v>36368.79091157698</v>
      </c>
      <c r="Z123">
        <f>SQRT((INDEX('Station centroid'!$E$2:$E$51,MATCH(Z$1,'Station centroid'!$B$2:$B$51,0))-INDEX('Zone centroid'!$D$2:$D$169,MATCH($A123,'Zone centroid'!$C$2:$C$169,0)))^2+(INDEX('Station centroid'!$F$2:$F$51,MATCH(Z$1,'Station centroid'!$B$2:$B$51,0))-INDEX('Zone centroid'!$E$2:$E$169,MATCH($A123,'Zone centroid'!$C$2:$C$169,0)))^2)</f>
        <v>52176.691372202753</v>
      </c>
      <c r="AA123">
        <f>SQRT((INDEX('Station centroid'!$E$2:$E$51,MATCH(AA$1,'Station centroid'!$B$2:$B$51,0))-INDEX('Zone centroid'!$D$2:$D$169,MATCH($A123,'Zone centroid'!$C$2:$C$169,0)))^2+(INDEX('Station centroid'!$F$2:$F$51,MATCH(AA$1,'Station centroid'!$B$2:$B$51,0))-INDEX('Zone centroid'!$E$2:$E$169,MATCH($A123,'Zone centroid'!$C$2:$C$169,0)))^2)</f>
        <v>88702.143837763011</v>
      </c>
      <c r="AB123">
        <f>SQRT((INDEX('Station centroid'!$E$2:$E$51,MATCH(AB$1,'Station centroid'!$B$2:$B$51,0))-INDEX('Zone centroid'!$D$2:$D$169,MATCH($A123,'Zone centroid'!$C$2:$C$169,0)))^2+(INDEX('Station centroid'!$F$2:$F$51,MATCH(AB$1,'Station centroid'!$B$2:$B$51,0))-INDEX('Zone centroid'!$E$2:$E$169,MATCH($A123,'Zone centroid'!$C$2:$C$169,0)))^2)</f>
        <v>671706.16143742495</v>
      </c>
      <c r="AC123">
        <f>SQRT((INDEX('Station centroid'!$E$2:$E$51,MATCH(AC$1,'Station centroid'!$B$2:$B$51,0))-INDEX('Zone centroid'!$D$2:$D$169,MATCH($A123,'Zone centroid'!$C$2:$C$169,0)))^2+(INDEX('Station centroid'!$F$2:$F$51,MATCH(AC$1,'Station centroid'!$B$2:$B$51,0))-INDEX('Zone centroid'!$E$2:$E$169,MATCH($A123,'Zone centroid'!$C$2:$C$169,0)))^2)</f>
        <v>73222.920131232124</v>
      </c>
      <c r="AD123">
        <f>SQRT((INDEX('Station centroid'!$E$2:$E$51,MATCH(AD$1,'Station centroid'!$B$2:$B$51,0))-INDEX('Zone centroid'!$D$2:$D$169,MATCH($A123,'Zone centroid'!$C$2:$C$169,0)))^2+(INDEX('Station centroid'!$F$2:$F$51,MATCH(AD$1,'Station centroid'!$B$2:$B$51,0))-INDEX('Zone centroid'!$E$2:$E$169,MATCH($A123,'Zone centroid'!$C$2:$C$169,0)))^2)</f>
        <v>160384.13279069253</v>
      </c>
      <c r="AE123">
        <f>SQRT((INDEX('Station centroid'!$E$2:$E$51,MATCH(AE$1,'Station centroid'!$B$2:$B$51,0))-INDEX('Zone centroid'!$D$2:$D$169,MATCH($A123,'Zone centroid'!$C$2:$C$169,0)))^2+(INDEX('Station centroid'!$F$2:$F$51,MATCH(AE$1,'Station centroid'!$B$2:$B$51,0))-INDEX('Zone centroid'!$E$2:$E$169,MATCH($A123,'Zone centroid'!$C$2:$C$169,0)))^2)</f>
        <v>80607.407509827564</v>
      </c>
      <c r="AF123">
        <f>SQRT((INDEX('Station centroid'!$E$2:$E$51,MATCH(AF$1,'Station centroid'!$B$2:$B$51,0))-INDEX('Zone centroid'!$D$2:$D$169,MATCH($A123,'Zone centroid'!$C$2:$C$169,0)))^2+(INDEX('Station centroid'!$F$2:$F$51,MATCH(AF$1,'Station centroid'!$B$2:$B$51,0))-INDEX('Zone centroid'!$E$2:$E$169,MATCH($A123,'Zone centroid'!$C$2:$C$169,0)))^2)</f>
        <v>77767.793221685934</v>
      </c>
      <c r="AG123">
        <f>SQRT((INDEX('Station centroid'!$E$2:$E$51,MATCH(AG$1,'Station centroid'!$B$2:$B$51,0))-INDEX('Zone centroid'!$D$2:$D$169,MATCH($A123,'Zone centroid'!$C$2:$C$169,0)))^2+(INDEX('Station centroid'!$F$2:$F$51,MATCH(AG$1,'Station centroid'!$B$2:$B$51,0))-INDEX('Zone centroid'!$E$2:$E$169,MATCH($A123,'Zone centroid'!$C$2:$C$169,0)))^2)</f>
        <v>42306.243915097206</v>
      </c>
      <c r="AH123">
        <f>SQRT((INDEX('Station centroid'!$E$2:$E$51,MATCH(AH$1,'Station centroid'!$B$2:$B$51,0))-INDEX('Zone centroid'!$D$2:$D$169,MATCH($A123,'Zone centroid'!$C$2:$C$169,0)))^2+(INDEX('Station centroid'!$F$2:$F$51,MATCH(AH$1,'Station centroid'!$B$2:$B$51,0))-INDEX('Zone centroid'!$E$2:$E$169,MATCH($A123,'Zone centroid'!$C$2:$C$169,0)))^2)</f>
        <v>132620.75639464587</v>
      </c>
      <c r="AI123">
        <f>SQRT((INDEX('Station centroid'!$E$2:$E$51,MATCH(AI$1,'Station centroid'!$B$2:$B$51,0))-INDEX('Zone centroid'!$D$2:$D$169,MATCH($A123,'Zone centroid'!$C$2:$C$169,0)))^2+(INDEX('Station centroid'!$F$2:$F$51,MATCH(AI$1,'Station centroid'!$B$2:$B$51,0))-INDEX('Zone centroid'!$E$2:$E$169,MATCH($A123,'Zone centroid'!$C$2:$C$169,0)))^2)</f>
        <v>51943.167441372832</v>
      </c>
      <c r="AJ123">
        <f>SQRT((INDEX('Station centroid'!$E$2:$E$51,MATCH(AJ$1,'Station centroid'!$B$2:$B$51,0))-INDEX('Zone centroid'!$D$2:$D$169,MATCH($A123,'Zone centroid'!$C$2:$C$169,0)))^2+(INDEX('Station centroid'!$F$2:$F$51,MATCH(AJ$1,'Station centroid'!$B$2:$B$51,0))-INDEX('Zone centroid'!$E$2:$E$169,MATCH($A123,'Zone centroid'!$C$2:$C$169,0)))^2)</f>
        <v>46077.637352061538</v>
      </c>
      <c r="AK123">
        <f>SQRT((INDEX('Station centroid'!$E$2:$E$51,MATCH(AK$1,'Station centroid'!$B$2:$B$51,0))-INDEX('Zone centroid'!$D$2:$D$169,MATCH($A123,'Zone centroid'!$C$2:$C$169,0)))^2+(INDEX('Station centroid'!$F$2:$F$51,MATCH(AK$1,'Station centroid'!$B$2:$B$51,0))-INDEX('Zone centroid'!$E$2:$E$169,MATCH($A123,'Zone centroid'!$C$2:$C$169,0)))^2)</f>
        <v>55797.234289568478</v>
      </c>
      <c r="AL123">
        <f>SQRT((INDEX('Station centroid'!$E$2:$E$51,MATCH(AL$1,'Station centroid'!$B$2:$B$51,0))-INDEX('Zone centroid'!$D$2:$D$169,MATCH($A123,'Zone centroid'!$C$2:$C$169,0)))^2+(INDEX('Station centroid'!$F$2:$F$51,MATCH(AL$1,'Station centroid'!$B$2:$B$51,0))-INDEX('Zone centroid'!$E$2:$E$169,MATCH($A123,'Zone centroid'!$C$2:$C$169,0)))^2)</f>
        <v>56155.899916806586</v>
      </c>
      <c r="AM123">
        <f>SQRT((INDEX('Station centroid'!$E$2:$E$51,MATCH(AM$1,'Station centroid'!$B$2:$B$51,0))-INDEX('Zone centroid'!$D$2:$D$169,MATCH($A123,'Zone centroid'!$C$2:$C$169,0)))^2+(INDEX('Station centroid'!$F$2:$F$51,MATCH(AM$1,'Station centroid'!$B$2:$B$51,0))-INDEX('Zone centroid'!$E$2:$E$169,MATCH($A123,'Zone centroid'!$C$2:$C$169,0)))^2)</f>
        <v>74611.935981316739</v>
      </c>
      <c r="AN123">
        <f>SQRT((INDEX('Station centroid'!$E$2:$E$51,MATCH(AN$1,'Station centroid'!$B$2:$B$51,0))-INDEX('Zone centroid'!$D$2:$D$169,MATCH($A123,'Zone centroid'!$C$2:$C$169,0)))^2+(INDEX('Station centroid'!$F$2:$F$51,MATCH(AN$1,'Station centroid'!$B$2:$B$51,0))-INDEX('Zone centroid'!$E$2:$E$169,MATCH($A123,'Zone centroid'!$C$2:$C$169,0)))^2)</f>
        <v>54087.480677128951</v>
      </c>
      <c r="AO123">
        <f>SQRT((INDEX('Station centroid'!$E$2:$E$51,MATCH(AO$1,'Station centroid'!$B$2:$B$51,0))-INDEX('Zone centroid'!$D$2:$D$169,MATCH($A123,'Zone centroid'!$C$2:$C$169,0)))^2+(INDEX('Station centroid'!$F$2:$F$51,MATCH(AO$1,'Station centroid'!$B$2:$B$51,0))-INDEX('Zone centroid'!$E$2:$E$169,MATCH($A123,'Zone centroid'!$C$2:$C$169,0)))^2)</f>
        <v>54532.770411349913</v>
      </c>
      <c r="AP123">
        <f>SQRT((INDEX('Station centroid'!$E$2:$E$51,MATCH(AP$1,'Station centroid'!$B$2:$B$51,0))-INDEX('Zone centroid'!$D$2:$D$169,MATCH($A123,'Zone centroid'!$C$2:$C$169,0)))^2+(INDEX('Station centroid'!$F$2:$F$51,MATCH(AP$1,'Station centroid'!$B$2:$B$51,0))-INDEX('Zone centroid'!$E$2:$E$169,MATCH($A123,'Zone centroid'!$C$2:$C$169,0)))^2)</f>
        <v>51376.64549055825</v>
      </c>
      <c r="AQ123">
        <f>SQRT((INDEX('Station centroid'!$E$2:$E$51,MATCH(AQ$1,'Station centroid'!$B$2:$B$51,0))-INDEX('Zone centroid'!$D$2:$D$169,MATCH($A123,'Zone centroid'!$C$2:$C$169,0)))^2+(INDEX('Station centroid'!$F$2:$F$51,MATCH(AQ$1,'Station centroid'!$B$2:$B$51,0))-INDEX('Zone centroid'!$E$2:$E$169,MATCH($A123,'Zone centroid'!$C$2:$C$169,0)))^2)</f>
        <v>80100.74370131777</v>
      </c>
      <c r="AR123">
        <f>SQRT((INDEX('Station centroid'!$E$2:$E$51,MATCH(AR$1,'Station centroid'!$B$2:$B$51,0))-INDEX('Zone centroid'!$D$2:$D$169,MATCH($A123,'Zone centroid'!$C$2:$C$169,0)))^2+(INDEX('Station centroid'!$F$2:$F$51,MATCH(AR$1,'Station centroid'!$B$2:$B$51,0))-INDEX('Zone centroid'!$E$2:$E$169,MATCH($A123,'Zone centroid'!$C$2:$C$169,0)))^2)</f>
        <v>57424.569795184347</v>
      </c>
      <c r="AS123">
        <f>SQRT((INDEX('Station centroid'!$E$2:$E$51,MATCH(AS$1,'Station centroid'!$B$2:$B$51,0))-INDEX('Zone centroid'!$D$2:$D$169,MATCH($A123,'Zone centroid'!$C$2:$C$169,0)))^2+(INDEX('Station centroid'!$F$2:$F$51,MATCH(AS$1,'Station centroid'!$B$2:$B$51,0))-INDEX('Zone centroid'!$E$2:$E$169,MATCH($A123,'Zone centroid'!$C$2:$C$169,0)))^2)</f>
        <v>145543.58286409918</v>
      </c>
      <c r="AT123">
        <f>SQRT((INDEX('Station centroid'!$E$2:$E$51,MATCH(AT$1,'Station centroid'!$B$2:$B$51,0))-INDEX('Zone centroid'!$D$2:$D$169,MATCH($A123,'Zone centroid'!$C$2:$C$169,0)))^2+(INDEX('Station centroid'!$F$2:$F$51,MATCH(AT$1,'Station centroid'!$B$2:$B$51,0))-INDEX('Zone centroid'!$E$2:$E$169,MATCH($A123,'Zone centroid'!$C$2:$C$169,0)))^2)</f>
        <v>124199.24147611408</v>
      </c>
      <c r="AU123">
        <f>SQRT((INDEX('Station centroid'!$E$2:$E$51,MATCH(AU$1,'Station centroid'!$B$2:$B$51,0))-INDEX('Zone centroid'!$D$2:$D$169,MATCH($A123,'Zone centroid'!$C$2:$C$169,0)))^2+(INDEX('Station centroid'!$F$2:$F$51,MATCH(AU$1,'Station centroid'!$B$2:$B$51,0))-INDEX('Zone centroid'!$E$2:$E$169,MATCH($A123,'Zone centroid'!$C$2:$C$169,0)))^2)</f>
        <v>25967.537084877724</v>
      </c>
      <c r="AV123">
        <f>SQRT((INDEX('Station centroid'!$E$2:$E$51,MATCH(AV$1,'Station centroid'!$B$2:$B$51,0))-INDEX('Zone centroid'!$D$2:$D$169,MATCH($A123,'Zone centroid'!$C$2:$C$169,0)))^2+(INDEX('Station centroid'!$F$2:$F$51,MATCH(AV$1,'Station centroid'!$B$2:$B$51,0))-INDEX('Zone centroid'!$E$2:$E$169,MATCH($A123,'Zone centroid'!$C$2:$C$169,0)))^2)</f>
        <v>33794.144328182039</v>
      </c>
      <c r="AW123">
        <f>SQRT((INDEX('Station centroid'!$E$2:$E$51,MATCH(AW$1,'Station centroid'!$B$2:$B$51,0))-INDEX('Zone centroid'!$D$2:$D$169,MATCH($A123,'Zone centroid'!$C$2:$C$169,0)))^2+(INDEX('Station centroid'!$F$2:$F$51,MATCH(AW$1,'Station centroid'!$B$2:$B$51,0))-INDEX('Zone centroid'!$E$2:$E$169,MATCH($A123,'Zone centroid'!$C$2:$C$169,0)))^2)</f>
        <v>40938.753446234761</v>
      </c>
      <c r="AX123">
        <f>SQRT((INDEX('Station centroid'!$E$2:$E$51,MATCH(AX$1,'Station centroid'!$B$2:$B$51,0))-INDEX('Zone centroid'!$D$2:$D$169,MATCH($A123,'Zone centroid'!$C$2:$C$169,0)))^2+(INDEX('Station centroid'!$F$2:$F$51,MATCH(AX$1,'Station centroid'!$B$2:$B$51,0))-INDEX('Zone centroid'!$E$2:$E$169,MATCH($A123,'Zone centroid'!$C$2:$C$169,0)))^2)</f>
        <v>56459.873331289928</v>
      </c>
      <c r="AY123">
        <f>SQRT((INDEX('Station centroid'!$E$2:$E$51,MATCH(AY$1,'Station centroid'!$B$2:$B$51,0))-INDEX('Zone centroid'!$D$2:$D$169,MATCH($A123,'Zone centroid'!$C$2:$C$169,0)))^2+(INDEX('Station centroid'!$F$2:$F$51,MATCH(AY$1,'Station centroid'!$B$2:$B$51,0))-INDEX('Zone centroid'!$E$2:$E$169,MATCH($A123,'Zone centroid'!$C$2:$C$169,0)))^2)</f>
        <v>671706.16143742495</v>
      </c>
    </row>
    <row r="124" spans="1:51" x14ac:dyDescent="0.3">
      <c r="A124">
        <v>5104</v>
      </c>
      <c r="B124">
        <f>SQRT((INDEX('Station centroid'!$E$2:$E$51,MATCH(B$1,'Station centroid'!$B$2:$B$51,0))-INDEX('Zone centroid'!$D$2:$D$169,MATCH($A124,'Zone centroid'!$C$2:$C$169,0)))^2+(INDEX('Station centroid'!$F$2:$F$51,MATCH(B$1,'Station centroid'!$B$2:$B$51,0))-INDEX('Zone centroid'!$E$2:$E$169,MATCH($A124,'Zone centroid'!$C$2:$C$169,0)))^2)</f>
        <v>60962.704000827383</v>
      </c>
      <c r="C124">
        <f>SQRT((INDEX('Station centroid'!$E$2:$E$51,MATCH(C$1,'Station centroid'!$B$2:$B$51,0))-INDEX('Zone centroid'!$D$2:$D$169,MATCH($A124,'Zone centroid'!$C$2:$C$169,0)))^2+(INDEX('Station centroid'!$F$2:$F$51,MATCH(C$1,'Station centroid'!$B$2:$B$51,0))-INDEX('Zone centroid'!$E$2:$E$169,MATCH($A124,'Zone centroid'!$C$2:$C$169,0)))^2)</f>
        <v>101727.84234178565</v>
      </c>
      <c r="D124">
        <f>SQRT((INDEX('Station centroid'!$E$2:$E$51,MATCH(D$1,'Station centroid'!$B$2:$B$51,0))-INDEX('Zone centroid'!$D$2:$D$169,MATCH($A124,'Zone centroid'!$C$2:$C$169,0)))^2+(INDEX('Station centroid'!$F$2:$F$51,MATCH(D$1,'Station centroid'!$B$2:$B$51,0))-INDEX('Zone centroid'!$E$2:$E$169,MATCH($A124,'Zone centroid'!$C$2:$C$169,0)))^2)</f>
        <v>156275.23699314136</v>
      </c>
      <c r="E124">
        <f>SQRT((INDEX('Station centroid'!$E$2:$E$51,MATCH(E$1,'Station centroid'!$B$2:$B$51,0))-INDEX('Zone centroid'!$D$2:$D$169,MATCH($A124,'Zone centroid'!$C$2:$C$169,0)))^2+(INDEX('Station centroid'!$F$2:$F$51,MATCH(E$1,'Station centroid'!$B$2:$B$51,0))-INDEX('Zone centroid'!$E$2:$E$169,MATCH($A124,'Zone centroid'!$C$2:$C$169,0)))^2)</f>
        <v>69361.63817427757</v>
      </c>
      <c r="F124">
        <f>SQRT((INDEX('Station centroid'!$E$2:$E$51,MATCH(F$1,'Station centroid'!$B$2:$B$51,0))-INDEX('Zone centroid'!$D$2:$D$169,MATCH($A124,'Zone centroid'!$C$2:$C$169,0)))^2+(INDEX('Station centroid'!$F$2:$F$51,MATCH(F$1,'Station centroid'!$B$2:$B$51,0))-INDEX('Zone centroid'!$E$2:$E$169,MATCH($A124,'Zone centroid'!$C$2:$C$169,0)))^2)</f>
        <v>69974.11664325319</v>
      </c>
      <c r="G124">
        <f>SQRT((INDEX('Station centroid'!$E$2:$E$51,MATCH(G$1,'Station centroid'!$B$2:$B$51,0))-INDEX('Zone centroid'!$D$2:$D$169,MATCH($A124,'Zone centroid'!$C$2:$C$169,0)))^2+(INDEX('Station centroid'!$F$2:$F$51,MATCH(G$1,'Station centroid'!$B$2:$B$51,0))-INDEX('Zone centroid'!$E$2:$E$169,MATCH($A124,'Zone centroid'!$C$2:$C$169,0)))^2)</f>
        <v>659431.93537468289</v>
      </c>
      <c r="H124">
        <f>SQRT((INDEX('Station centroid'!$E$2:$E$51,MATCH(H$1,'Station centroid'!$B$2:$B$51,0))-INDEX('Zone centroid'!$D$2:$D$169,MATCH($A124,'Zone centroid'!$C$2:$C$169,0)))^2+(INDEX('Station centroid'!$F$2:$F$51,MATCH(H$1,'Station centroid'!$B$2:$B$51,0))-INDEX('Zone centroid'!$E$2:$E$169,MATCH($A124,'Zone centroid'!$C$2:$C$169,0)))^2)</f>
        <v>56400.107425830342</v>
      </c>
      <c r="I124">
        <f>SQRT((INDEX('Station centroid'!$E$2:$E$51,MATCH(I$1,'Station centroid'!$B$2:$B$51,0))-INDEX('Zone centroid'!$D$2:$D$169,MATCH($A124,'Zone centroid'!$C$2:$C$169,0)))^2+(INDEX('Station centroid'!$F$2:$F$51,MATCH(I$1,'Station centroid'!$B$2:$B$51,0))-INDEX('Zone centroid'!$E$2:$E$169,MATCH($A124,'Zone centroid'!$C$2:$C$169,0)))^2)</f>
        <v>53486.666133473838</v>
      </c>
      <c r="J124">
        <f>SQRT((INDEX('Station centroid'!$E$2:$E$51,MATCH(J$1,'Station centroid'!$B$2:$B$51,0))-INDEX('Zone centroid'!$D$2:$D$169,MATCH($A124,'Zone centroid'!$C$2:$C$169,0)))^2+(INDEX('Station centroid'!$F$2:$F$51,MATCH(J$1,'Station centroid'!$B$2:$B$51,0))-INDEX('Zone centroid'!$E$2:$E$169,MATCH($A124,'Zone centroid'!$C$2:$C$169,0)))^2)</f>
        <v>659431.93537468289</v>
      </c>
      <c r="K124">
        <f>SQRT((INDEX('Station centroid'!$E$2:$E$51,MATCH(K$1,'Station centroid'!$B$2:$B$51,0))-INDEX('Zone centroid'!$D$2:$D$169,MATCH($A124,'Zone centroid'!$C$2:$C$169,0)))^2+(INDEX('Station centroid'!$F$2:$F$51,MATCH(K$1,'Station centroid'!$B$2:$B$51,0))-INDEX('Zone centroid'!$E$2:$E$169,MATCH($A124,'Zone centroid'!$C$2:$C$169,0)))^2)</f>
        <v>87306.801543199937</v>
      </c>
      <c r="L124">
        <f>SQRT((INDEX('Station centroid'!$E$2:$E$51,MATCH(L$1,'Station centroid'!$B$2:$B$51,0))-INDEX('Zone centroid'!$D$2:$D$169,MATCH($A124,'Zone centroid'!$C$2:$C$169,0)))^2+(INDEX('Station centroid'!$F$2:$F$51,MATCH(L$1,'Station centroid'!$B$2:$B$51,0))-INDEX('Zone centroid'!$E$2:$E$169,MATCH($A124,'Zone centroid'!$C$2:$C$169,0)))^2)</f>
        <v>53428.893142063112</v>
      </c>
      <c r="M124">
        <f>SQRT((INDEX('Station centroid'!$E$2:$E$51,MATCH(M$1,'Station centroid'!$B$2:$B$51,0))-INDEX('Zone centroid'!$D$2:$D$169,MATCH($A124,'Zone centroid'!$C$2:$C$169,0)))^2+(INDEX('Station centroid'!$F$2:$F$51,MATCH(M$1,'Station centroid'!$B$2:$B$51,0))-INDEX('Zone centroid'!$E$2:$E$169,MATCH($A124,'Zone centroid'!$C$2:$C$169,0)))^2)</f>
        <v>54078.938565857607</v>
      </c>
      <c r="N124">
        <f>SQRT((INDEX('Station centroid'!$E$2:$E$51,MATCH(N$1,'Station centroid'!$B$2:$B$51,0))-INDEX('Zone centroid'!$D$2:$D$169,MATCH($A124,'Zone centroid'!$C$2:$C$169,0)))^2+(INDEX('Station centroid'!$F$2:$F$51,MATCH(N$1,'Station centroid'!$B$2:$B$51,0))-INDEX('Zone centroid'!$E$2:$E$169,MATCH($A124,'Zone centroid'!$C$2:$C$169,0)))^2)</f>
        <v>67895.249004271289</v>
      </c>
      <c r="O124">
        <f>SQRT((INDEX('Station centroid'!$E$2:$E$51,MATCH(O$1,'Station centroid'!$B$2:$B$51,0))-INDEX('Zone centroid'!$D$2:$D$169,MATCH($A124,'Zone centroid'!$C$2:$C$169,0)))^2+(INDEX('Station centroid'!$F$2:$F$51,MATCH(O$1,'Station centroid'!$B$2:$B$51,0))-INDEX('Zone centroid'!$E$2:$E$169,MATCH($A124,'Zone centroid'!$C$2:$C$169,0)))^2)</f>
        <v>93224.652229187734</v>
      </c>
      <c r="P124">
        <f>SQRT((INDEX('Station centroid'!$E$2:$E$51,MATCH(P$1,'Station centroid'!$B$2:$B$51,0))-INDEX('Zone centroid'!$D$2:$D$169,MATCH($A124,'Zone centroid'!$C$2:$C$169,0)))^2+(INDEX('Station centroid'!$F$2:$F$51,MATCH(P$1,'Station centroid'!$B$2:$B$51,0))-INDEX('Zone centroid'!$E$2:$E$169,MATCH($A124,'Zone centroid'!$C$2:$C$169,0)))^2)</f>
        <v>95440.970258082554</v>
      </c>
      <c r="Q124">
        <f>SQRT((INDEX('Station centroid'!$E$2:$E$51,MATCH(Q$1,'Station centroid'!$B$2:$B$51,0))-INDEX('Zone centroid'!$D$2:$D$169,MATCH($A124,'Zone centroid'!$C$2:$C$169,0)))^2+(INDEX('Station centroid'!$F$2:$F$51,MATCH(Q$1,'Station centroid'!$B$2:$B$51,0))-INDEX('Zone centroid'!$E$2:$E$169,MATCH($A124,'Zone centroid'!$C$2:$C$169,0)))^2)</f>
        <v>79354.695492985818</v>
      </c>
      <c r="R124">
        <f>SQRT((INDEX('Station centroid'!$E$2:$E$51,MATCH(R$1,'Station centroid'!$B$2:$B$51,0))-INDEX('Zone centroid'!$D$2:$D$169,MATCH($A124,'Zone centroid'!$C$2:$C$169,0)))^2+(INDEX('Station centroid'!$F$2:$F$51,MATCH(R$1,'Station centroid'!$B$2:$B$51,0))-INDEX('Zone centroid'!$E$2:$E$169,MATCH($A124,'Zone centroid'!$C$2:$C$169,0)))^2)</f>
        <v>75223.621750325852</v>
      </c>
      <c r="S124">
        <f>SQRT((INDEX('Station centroid'!$E$2:$E$51,MATCH(S$1,'Station centroid'!$B$2:$B$51,0))-INDEX('Zone centroid'!$D$2:$D$169,MATCH($A124,'Zone centroid'!$C$2:$C$169,0)))^2+(INDEX('Station centroid'!$F$2:$F$51,MATCH(S$1,'Station centroid'!$B$2:$B$51,0))-INDEX('Zone centroid'!$E$2:$E$169,MATCH($A124,'Zone centroid'!$C$2:$C$169,0)))^2)</f>
        <v>72371.266023097924</v>
      </c>
      <c r="T124">
        <f>SQRT((INDEX('Station centroid'!$E$2:$E$51,MATCH(T$1,'Station centroid'!$B$2:$B$51,0))-INDEX('Zone centroid'!$D$2:$D$169,MATCH($A124,'Zone centroid'!$C$2:$C$169,0)))^2+(INDEX('Station centroid'!$F$2:$F$51,MATCH(T$1,'Station centroid'!$B$2:$B$51,0))-INDEX('Zone centroid'!$E$2:$E$169,MATCH($A124,'Zone centroid'!$C$2:$C$169,0)))^2)</f>
        <v>63577.152617552769</v>
      </c>
      <c r="U124">
        <f>SQRT((INDEX('Station centroid'!$E$2:$E$51,MATCH(U$1,'Station centroid'!$B$2:$B$51,0))-INDEX('Zone centroid'!$D$2:$D$169,MATCH($A124,'Zone centroid'!$C$2:$C$169,0)))^2+(INDEX('Station centroid'!$F$2:$F$51,MATCH(U$1,'Station centroid'!$B$2:$B$51,0))-INDEX('Zone centroid'!$E$2:$E$169,MATCH($A124,'Zone centroid'!$C$2:$C$169,0)))^2)</f>
        <v>59712.789902720127</v>
      </c>
      <c r="V124">
        <f>SQRT((INDEX('Station centroid'!$E$2:$E$51,MATCH(V$1,'Station centroid'!$B$2:$B$51,0))-INDEX('Zone centroid'!$D$2:$D$169,MATCH($A124,'Zone centroid'!$C$2:$C$169,0)))^2+(INDEX('Station centroid'!$F$2:$F$51,MATCH(V$1,'Station centroid'!$B$2:$B$51,0))-INDEX('Zone centroid'!$E$2:$E$169,MATCH($A124,'Zone centroid'!$C$2:$C$169,0)))^2)</f>
        <v>53369.188326611307</v>
      </c>
      <c r="W124">
        <f>SQRT((INDEX('Station centroid'!$E$2:$E$51,MATCH(W$1,'Station centroid'!$B$2:$B$51,0))-INDEX('Zone centroid'!$D$2:$D$169,MATCH($A124,'Zone centroid'!$C$2:$C$169,0)))^2+(INDEX('Station centroid'!$F$2:$F$51,MATCH(W$1,'Station centroid'!$B$2:$B$51,0))-INDEX('Zone centroid'!$E$2:$E$169,MATCH($A124,'Zone centroid'!$C$2:$C$169,0)))^2)</f>
        <v>75848.776345831764</v>
      </c>
      <c r="X124">
        <f>SQRT((INDEX('Station centroid'!$E$2:$E$51,MATCH(X$1,'Station centroid'!$B$2:$B$51,0))-INDEX('Zone centroid'!$D$2:$D$169,MATCH($A124,'Zone centroid'!$C$2:$C$169,0)))^2+(INDEX('Station centroid'!$F$2:$F$51,MATCH(X$1,'Station centroid'!$B$2:$B$51,0))-INDEX('Zone centroid'!$E$2:$E$169,MATCH($A124,'Zone centroid'!$C$2:$C$169,0)))^2)</f>
        <v>50343.100694161607</v>
      </c>
      <c r="Y124">
        <f>SQRT((INDEX('Station centroid'!$E$2:$E$51,MATCH(Y$1,'Station centroid'!$B$2:$B$51,0))-INDEX('Zone centroid'!$D$2:$D$169,MATCH($A124,'Zone centroid'!$C$2:$C$169,0)))^2+(INDEX('Station centroid'!$F$2:$F$51,MATCH(Y$1,'Station centroid'!$B$2:$B$51,0))-INDEX('Zone centroid'!$E$2:$E$169,MATCH($A124,'Zone centroid'!$C$2:$C$169,0)))^2)</f>
        <v>48100.376841455261</v>
      </c>
      <c r="Z124">
        <f>SQRT((INDEX('Station centroid'!$E$2:$E$51,MATCH(Z$1,'Station centroid'!$B$2:$B$51,0))-INDEX('Zone centroid'!$D$2:$D$169,MATCH($A124,'Zone centroid'!$C$2:$C$169,0)))^2+(INDEX('Station centroid'!$F$2:$F$51,MATCH(Z$1,'Station centroid'!$B$2:$B$51,0))-INDEX('Zone centroid'!$E$2:$E$169,MATCH($A124,'Zone centroid'!$C$2:$C$169,0)))^2)</f>
        <v>47768.661555355495</v>
      </c>
      <c r="AA124">
        <f>SQRT((INDEX('Station centroid'!$E$2:$E$51,MATCH(AA$1,'Station centroid'!$B$2:$B$51,0))-INDEX('Zone centroid'!$D$2:$D$169,MATCH($A124,'Zone centroid'!$C$2:$C$169,0)))^2+(INDEX('Station centroid'!$F$2:$F$51,MATCH(AA$1,'Station centroid'!$B$2:$B$51,0))-INDEX('Zone centroid'!$E$2:$E$169,MATCH($A124,'Zone centroid'!$C$2:$C$169,0)))^2)</f>
        <v>79938.449674578995</v>
      </c>
      <c r="AB124">
        <f>SQRT((INDEX('Station centroid'!$E$2:$E$51,MATCH(AB$1,'Station centroid'!$B$2:$B$51,0))-INDEX('Zone centroid'!$D$2:$D$169,MATCH($A124,'Zone centroid'!$C$2:$C$169,0)))^2+(INDEX('Station centroid'!$F$2:$F$51,MATCH(AB$1,'Station centroid'!$B$2:$B$51,0))-INDEX('Zone centroid'!$E$2:$E$169,MATCH($A124,'Zone centroid'!$C$2:$C$169,0)))^2)</f>
        <v>659431.93537468289</v>
      </c>
      <c r="AC124">
        <f>SQRT((INDEX('Station centroid'!$E$2:$E$51,MATCH(AC$1,'Station centroid'!$B$2:$B$51,0))-INDEX('Zone centroid'!$D$2:$D$169,MATCH($A124,'Zone centroid'!$C$2:$C$169,0)))^2+(INDEX('Station centroid'!$F$2:$F$51,MATCH(AC$1,'Station centroid'!$B$2:$B$51,0))-INDEX('Zone centroid'!$E$2:$E$169,MATCH($A124,'Zone centroid'!$C$2:$C$169,0)))^2)</f>
        <v>61041.41527245906</v>
      </c>
      <c r="AD124">
        <f>SQRT((INDEX('Station centroid'!$E$2:$E$51,MATCH(AD$1,'Station centroid'!$B$2:$B$51,0))-INDEX('Zone centroid'!$D$2:$D$169,MATCH($A124,'Zone centroid'!$C$2:$C$169,0)))^2+(INDEX('Station centroid'!$F$2:$F$51,MATCH(AD$1,'Station centroid'!$B$2:$B$51,0))-INDEX('Zone centroid'!$E$2:$E$169,MATCH($A124,'Zone centroid'!$C$2:$C$169,0)))^2)</f>
        <v>152601.30205349656</v>
      </c>
      <c r="AE124">
        <f>SQRT((INDEX('Station centroid'!$E$2:$E$51,MATCH(AE$1,'Station centroid'!$B$2:$B$51,0))-INDEX('Zone centroid'!$D$2:$D$169,MATCH($A124,'Zone centroid'!$C$2:$C$169,0)))^2+(INDEX('Station centroid'!$F$2:$F$51,MATCH(AE$1,'Station centroid'!$B$2:$B$51,0))-INDEX('Zone centroid'!$E$2:$E$169,MATCH($A124,'Zone centroid'!$C$2:$C$169,0)))^2)</f>
        <v>87714.140580156192</v>
      </c>
      <c r="AF124">
        <f>SQRT((INDEX('Station centroid'!$E$2:$E$51,MATCH(AF$1,'Station centroid'!$B$2:$B$51,0))-INDEX('Zone centroid'!$D$2:$D$169,MATCH($A124,'Zone centroid'!$C$2:$C$169,0)))^2+(INDEX('Station centroid'!$F$2:$F$51,MATCH(AF$1,'Station centroid'!$B$2:$B$51,0))-INDEX('Zone centroid'!$E$2:$E$169,MATCH($A124,'Zone centroid'!$C$2:$C$169,0)))^2)</f>
        <v>84967.978363680624</v>
      </c>
      <c r="AG124">
        <f>SQRT((INDEX('Station centroid'!$E$2:$E$51,MATCH(AG$1,'Station centroid'!$B$2:$B$51,0))-INDEX('Zone centroid'!$D$2:$D$169,MATCH($A124,'Zone centroid'!$C$2:$C$169,0)))^2+(INDEX('Station centroid'!$F$2:$F$51,MATCH(AG$1,'Station centroid'!$B$2:$B$51,0))-INDEX('Zone centroid'!$E$2:$E$169,MATCH($A124,'Zone centroid'!$C$2:$C$169,0)))^2)</f>
        <v>53761.256237402966</v>
      </c>
      <c r="AH124">
        <f>SQRT((INDEX('Station centroid'!$E$2:$E$51,MATCH(AH$1,'Station centroid'!$B$2:$B$51,0))-INDEX('Zone centroid'!$D$2:$D$169,MATCH($A124,'Zone centroid'!$C$2:$C$169,0)))^2+(INDEX('Station centroid'!$F$2:$F$51,MATCH(AH$1,'Station centroid'!$B$2:$B$51,0))-INDEX('Zone centroid'!$E$2:$E$169,MATCH($A124,'Zone centroid'!$C$2:$C$169,0)))^2)</f>
        <v>126907.18351869605</v>
      </c>
      <c r="AI124">
        <f>SQRT((INDEX('Station centroid'!$E$2:$E$51,MATCH(AI$1,'Station centroid'!$B$2:$B$51,0))-INDEX('Zone centroid'!$D$2:$D$169,MATCH($A124,'Zone centroid'!$C$2:$C$169,0)))^2+(INDEX('Station centroid'!$F$2:$F$51,MATCH(AI$1,'Station centroid'!$B$2:$B$51,0))-INDEX('Zone centroid'!$E$2:$E$169,MATCH($A124,'Zone centroid'!$C$2:$C$169,0)))^2)</f>
        <v>61677.313255706053</v>
      </c>
      <c r="AJ124">
        <f>SQRT((INDEX('Station centroid'!$E$2:$E$51,MATCH(AJ$1,'Station centroid'!$B$2:$B$51,0))-INDEX('Zone centroid'!$D$2:$D$169,MATCH($A124,'Zone centroid'!$C$2:$C$169,0)))^2+(INDEX('Station centroid'!$F$2:$F$51,MATCH(AJ$1,'Station centroid'!$B$2:$B$51,0))-INDEX('Zone centroid'!$E$2:$E$169,MATCH($A124,'Zone centroid'!$C$2:$C$169,0)))^2)</f>
        <v>56944.476613523249</v>
      </c>
      <c r="AK124">
        <f>SQRT((INDEX('Station centroid'!$E$2:$E$51,MATCH(AK$1,'Station centroid'!$B$2:$B$51,0))-INDEX('Zone centroid'!$D$2:$D$169,MATCH($A124,'Zone centroid'!$C$2:$C$169,0)))^2+(INDEX('Station centroid'!$F$2:$F$51,MATCH(AK$1,'Station centroid'!$B$2:$B$51,0))-INDEX('Zone centroid'!$E$2:$E$169,MATCH($A124,'Zone centroid'!$C$2:$C$169,0)))^2)</f>
        <v>63948.118892622602</v>
      </c>
      <c r="AL124">
        <f>SQRT((INDEX('Station centroid'!$E$2:$E$51,MATCH(AL$1,'Station centroid'!$B$2:$B$51,0))-INDEX('Zone centroid'!$D$2:$D$169,MATCH($A124,'Zone centroid'!$C$2:$C$169,0)))^2+(INDEX('Station centroid'!$F$2:$F$51,MATCH(AL$1,'Station centroid'!$B$2:$B$51,0))-INDEX('Zone centroid'!$E$2:$E$169,MATCH($A124,'Zone centroid'!$C$2:$C$169,0)))^2)</f>
        <v>44940.147504279492</v>
      </c>
      <c r="AM124">
        <f>SQRT((INDEX('Station centroid'!$E$2:$E$51,MATCH(AM$1,'Station centroid'!$B$2:$B$51,0))-INDEX('Zone centroid'!$D$2:$D$169,MATCH($A124,'Zone centroid'!$C$2:$C$169,0)))^2+(INDEX('Station centroid'!$F$2:$F$51,MATCH(AM$1,'Station centroid'!$B$2:$B$51,0))-INDEX('Zone centroid'!$E$2:$E$169,MATCH($A124,'Zone centroid'!$C$2:$C$169,0)))^2)</f>
        <v>82569.178162072727</v>
      </c>
      <c r="AN124">
        <f>SQRT((INDEX('Station centroid'!$E$2:$E$51,MATCH(AN$1,'Station centroid'!$B$2:$B$51,0))-INDEX('Zone centroid'!$D$2:$D$169,MATCH($A124,'Zone centroid'!$C$2:$C$169,0)))^2+(INDEX('Station centroid'!$F$2:$F$51,MATCH(AN$1,'Station centroid'!$B$2:$B$51,0))-INDEX('Zone centroid'!$E$2:$E$169,MATCH($A124,'Zone centroid'!$C$2:$C$169,0)))^2)</f>
        <v>55064.904657674626</v>
      </c>
      <c r="AO124">
        <f>SQRT((INDEX('Station centroid'!$E$2:$E$51,MATCH(AO$1,'Station centroid'!$B$2:$B$51,0))-INDEX('Zone centroid'!$D$2:$D$169,MATCH($A124,'Zone centroid'!$C$2:$C$169,0)))^2+(INDEX('Station centroid'!$F$2:$F$51,MATCH(AO$1,'Station centroid'!$B$2:$B$51,0))-INDEX('Zone centroid'!$E$2:$E$169,MATCH($A124,'Zone centroid'!$C$2:$C$169,0)))^2)</f>
        <v>54497.155841355627</v>
      </c>
      <c r="AP124">
        <f>SQRT((INDEX('Station centroid'!$E$2:$E$51,MATCH(AP$1,'Station centroid'!$B$2:$B$51,0))-INDEX('Zone centroid'!$D$2:$D$169,MATCH($A124,'Zone centroid'!$C$2:$C$169,0)))^2+(INDEX('Station centroid'!$F$2:$F$51,MATCH(AP$1,'Station centroid'!$B$2:$B$51,0))-INDEX('Zone centroid'!$E$2:$E$169,MATCH($A124,'Zone centroid'!$C$2:$C$169,0)))^2)</f>
        <v>54740.559401256571</v>
      </c>
      <c r="AQ124">
        <f>SQRT((INDEX('Station centroid'!$E$2:$E$51,MATCH(AQ$1,'Station centroid'!$B$2:$B$51,0))-INDEX('Zone centroid'!$D$2:$D$169,MATCH($A124,'Zone centroid'!$C$2:$C$169,0)))^2+(INDEX('Station centroid'!$F$2:$F$51,MATCH(AQ$1,'Station centroid'!$B$2:$B$51,0))-INDEX('Zone centroid'!$E$2:$E$169,MATCH($A124,'Zone centroid'!$C$2:$C$169,0)))^2)</f>
        <v>71460.304063754156</v>
      </c>
      <c r="AR124">
        <f>SQRT((INDEX('Station centroid'!$E$2:$E$51,MATCH(AR$1,'Station centroid'!$B$2:$B$51,0))-INDEX('Zone centroid'!$D$2:$D$169,MATCH($A124,'Zone centroid'!$C$2:$C$169,0)))^2+(INDEX('Station centroid'!$F$2:$F$51,MATCH(AR$1,'Station centroid'!$B$2:$B$51,0))-INDEX('Zone centroid'!$E$2:$E$169,MATCH($A124,'Zone centroid'!$C$2:$C$169,0)))^2)</f>
        <v>50072.684097839207</v>
      </c>
      <c r="AS124">
        <f>SQRT((INDEX('Station centroid'!$E$2:$E$51,MATCH(AS$1,'Station centroid'!$B$2:$B$51,0))-INDEX('Zone centroid'!$D$2:$D$169,MATCH($A124,'Zone centroid'!$C$2:$C$169,0)))^2+(INDEX('Station centroid'!$F$2:$F$51,MATCH(AS$1,'Station centroid'!$B$2:$B$51,0))-INDEX('Zone centroid'!$E$2:$E$169,MATCH($A124,'Zone centroid'!$C$2:$C$169,0)))^2)</f>
        <v>139160.84659946169</v>
      </c>
      <c r="AT124">
        <f>SQRT((INDEX('Station centroid'!$E$2:$E$51,MATCH(AT$1,'Station centroid'!$B$2:$B$51,0))-INDEX('Zone centroid'!$D$2:$D$169,MATCH($A124,'Zone centroid'!$C$2:$C$169,0)))^2+(INDEX('Station centroid'!$F$2:$F$51,MATCH(AT$1,'Station centroid'!$B$2:$B$51,0))-INDEX('Zone centroid'!$E$2:$E$169,MATCH($A124,'Zone centroid'!$C$2:$C$169,0)))^2)</f>
        <v>119519.11213944864</v>
      </c>
      <c r="AU124">
        <f>SQRT((INDEX('Station centroid'!$E$2:$E$51,MATCH(AU$1,'Station centroid'!$B$2:$B$51,0))-INDEX('Zone centroid'!$D$2:$D$169,MATCH($A124,'Zone centroid'!$C$2:$C$169,0)))^2+(INDEX('Station centroid'!$F$2:$F$51,MATCH(AU$1,'Station centroid'!$B$2:$B$51,0))-INDEX('Zone centroid'!$E$2:$E$169,MATCH($A124,'Zone centroid'!$C$2:$C$169,0)))^2)</f>
        <v>15269.256198469526</v>
      </c>
      <c r="AV124">
        <f>SQRT((INDEX('Station centroid'!$E$2:$E$51,MATCH(AV$1,'Station centroid'!$B$2:$B$51,0))-INDEX('Zone centroid'!$D$2:$D$169,MATCH($A124,'Zone centroid'!$C$2:$C$169,0)))^2+(INDEX('Station centroid'!$F$2:$F$51,MATCH(AV$1,'Station centroid'!$B$2:$B$51,0))-INDEX('Zone centroid'!$E$2:$E$169,MATCH($A124,'Zone centroid'!$C$2:$C$169,0)))^2)</f>
        <v>24071.521355203105</v>
      </c>
      <c r="AW124">
        <f>SQRT((INDEX('Station centroid'!$E$2:$E$51,MATCH(AW$1,'Station centroid'!$B$2:$B$51,0))-INDEX('Zone centroid'!$D$2:$D$169,MATCH($A124,'Zone centroid'!$C$2:$C$169,0)))^2+(INDEX('Station centroid'!$F$2:$F$51,MATCH(AW$1,'Station centroid'!$B$2:$B$51,0))-INDEX('Zone centroid'!$E$2:$E$169,MATCH($A124,'Zone centroid'!$C$2:$C$169,0)))^2)</f>
        <v>31759.788687137054</v>
      </c>
      <c r="AX124">
        <f>SQRT((INDEX('Station centroid'!$E$2:$E$51,MATCH(AX$1,'Station centroid'!$B$2:$B$51,0))-INDEX('Zone centroid'!$D$2:$D$169,MATCH($A124,'Zone centroid'!$C$2:$C$169,0)))^2+(INDEX('Station centroid'!$F$2:$F$51,MATCH(AX$1,'Station centroid'!$B$2:$B$51,0))-INDEX('Zone centroid'!$E$2:$E$169,MATCH($A124,'Zone centroid'!$C$2:$C$169,0)))^2)</f>
        <v>47816.220515064786</v>
      </c>
      <c r="AY124">
        <f>SQRT((INDEX('Station centroid'!$E$2:$E$51,MATCH(AY$1,'Station centroid'!$B$2:$B$51,0))-INDEX('Zone centroid'!$D$2:$D$169,MATCH($A124,'Zone centroid'!$C$2:$C$169,0)))^2+(INDEX('Station centroid'!$F$2:$F$51,MATCH(AY$1,'Station centroid'!$B$2:$B$51,0))-INDEX('Zone centroid'!$E$2:$E$169,MATCH($A124,'Zone centroid'!$C$2:$C$169,0)))^2)</f>
        <v>659431.93537468289</v>
      </c>
    </row>
    <row r="125" spans="1:51" x14ac:dyDescent="0.3">
      <c r="A125">
        <v>5105</v>
      </c>
      <c r="B125">
        <f>SQRT((INDEX('Station centroid'!$E$2:$E$51,MATCH(B$1,'Station centroid'!$B$2:$B$51,0))-INDEX('Zone centroid'!$D$2:$D$169,MATCH($A125,'Zone centroid'!$C$2:$C$169,0)))^2+(INDEX('Station centroid'!$F$2:$F$51,MATCH(B$1,'Station centroid'!$B$2:$B$51,0))-INDEX('Zone centroid'!$E$2:$E$169,MATCH($A125,'Zone centroid'!$C$2:$C$169,0)))^2)</f>
        <v>50815.294754556875</v>
      </c>
      <c r="C125">
        <f>SQRT((INDEX('Station centroid'!$E$2:$E$51,MATCH(C$1,'Station centroid'!$B$2:$B$51,0))-INDEX('Zone centroid'!$D$2:$D$169,MATCH($A125,'Zone centroid'!$C$2:$C$169,0)))^2+(INDEX('Station centroid'!$F$2:$F$51,MATCH(C$1,'Station centroid'!$B$2:$B$51,0))-INDEX('Zone centroid'!$E$2:$E$169,MATCH($A125,'Zone centroid'!$C$2:$C$169,0)))^2)</f>
        <v>86722.92157437501</v>
      </c>
      <c r="D125">
        <f>SQRT((INDEX('Station centroid'!$E$2:$E$51,MATCH(D$1,'Station centroid'!$B$2:$B$51,0))-INDEX('Zone centroid'!$D$2:$D$169,MATCH($A125,'Zone centroid'!$C$2:$C$169,0)))^2+(INDEX('Station centroid'!$F$2:$F$51,MATCH(D$1,'Station centroid'!$B$2:$B$51,0))-INDEX('Zone centroid'!$E$2:$E$169,MATCH($A125,'Zone centroid'!$C$2:$C$169,0)))^2)</f>
        <v>144369.17905274135</v>
      </c>
      <c r="E125">
        <f>SQRT((INDEX('Station centroid'!$E$2:$E$51,MATCH(E$1,'Station centroid'!$B$2:$B$51,0))-INDEX('Zone centroid'!$D$2:$D$169,MATCH($A125,'Zone centroid'!$C$2:$C$169,0)))^2+(INDEX('Station centroid'!$F$2:$F$51,MATCH(E$1,'Station centroid'!$B$2:$B$51,0))-INDEX('Zone centroid'!$E$2:$E$169,MATCH($A125,'Zone centroid'!$C$2:$C$169,0)))^2)</f>
        <v>59670.934020001732</v>
      </c>
      <c r="F125">
        <f>SQRT((INDEX('Station centroid'!$E$2:$E$51,MATCH(F$1,'Station centroid'!$B$2:$B$51,0))-INDEX('Zone centroid'!$D$2:$D$169,MATCH($A125,'Zone centroid'!$C$2:$C$169,0)))^2+(INDEX('Station centroid'!$F$2:$F$51,MATCH(F$1,'Station centroid'!$B$2:$B$51,0))-INDEX('Zone centroid'!$E$2:$E$169,MATCH($A125,'Zone centroid'!$C$2:$C$169,0)))^2)</f>
        <v>55662.466956860648</v>
      </c>
      <c r="G125">
        <f>SQRT((INDEX('Station centroid'!$E$2:$E$51,MATCH(G$1,'Station centroid'!$B$2:$B$51,0))-INDEX('Zone centroid'!$D$2:$D$169,MATCH($A125,'Zone centroid'!$C$2:$C$169,0)))^2+(INDEX('Station centroid'!$F$2:$F$51,MATCH(G$1,'Station centroid'!$B$2:$B$51,0))-INDEX('Zone centroid'!$E$2:$E$169,MATCH($A125,'Zone centroid'!$C$2:$C$169,0)))^2)</f>
        <v>657643.22614165198</v>
      </c>
      <c r="H125">
        <f>SQRT((INDEX('Station centroid'!$E$2:$E$51,MATCH(H$1,'Station centroid'!$B$2:$B$51,0))-INDEX('Zone centroid'!$D$2:$D$169,MATCH($A125,'Zone centroid'!$C$2:$C$169,0)))^2+(INDEX('Station centroid'!$F$2:$F$51,MATCH(H$1,'Station centroid'!$B$2:$B$51,0))-INDEX('Zone centroid'!$E$2:$E$169,MATCH($A125,'Zone centroid'!$C$2:$C$169,0)))^2)</f>
        <v>45405.775825606179</v>
      </c>
      <c r="I125">
        <f>SQRT((INDEX('Station centroid'!$E$2:$E$51,MATCH(I$1,'Station centroid'!$B$2:$B$51,0))-INDEX('Zone centroid'!$D$2:$D$169,MATCH($A125,'Zone centroid'!$C$2:$C$169,0)))^2+(INDEX('Station centroid'!$F$2:$F$51,MATCH(I$1,'Station centroid'!$B$2:$B$51,0))-INDEX('Zone centroid'!$E$2:$E$169,MATCH($A125,'Zone centroid'!$C$2:$C$169,0)))^2)</f>
        <v>38455.087063400315</v>
      </c>
      <c r="J125">
        <f>SQRT((INDEX('Station centroid'!$E$2:$E$51,MATCH(J$1,'Station centroid'!$B$2:$B$51,0))-INDEX('Zone centroid'!$D$2:$D$169,MATCH($A125,'Zone centroid'!$C$2:$C$169,0)))^2+(INDEX('Station centroid'!$F$2:$F$51,MATCH(J$1,'Station centroid'!$B$2:$B$51,0))-INDEX('Zone centroid'!$E$2:$E$169,MATCH($A125,'Zone centroid'!$C$2:$C$169,0)))^2)</f>
        <v>657643.22614165198</v>
      </c>
      <c r="K125">
        <f>SQRT((INDEX('Station centroid'!$E$2:$E$51,MATCH(K$1,'Station centroid'!$B$2:$B$51,0))-INDEX('Zone centroid'!$D$2:$D$169,MATCH($A125,'Zone centroid'!$C$2:$C$169,0)))^2+(INDEX('Station centroid'!$F$2:$F$51,MATCH(K$1,'Station centroid'!$B$2:$B$51,0))-INDEX('Zone centroid'!$E$2:$E$169,MATCH($A125,'Zone centroid'!$C$2:$C$169,0)))^2)</f>
        <v>78432.061154375508</v>
      </c>
      <c r="L125">
        <f>SQRT((INDEX('Station centroid'!$E$2:$E$51,MATCH(L$1,'Station centroid'!$B$2:$B$51,0))-INDEX('Zone centroid'!$D$2:$D$169,MATCH($A125,'Zone centroid'!$C$2:$C$169,0)))^2+(INDEX('Station centroid'!$F$2:$F$51,MATCH(L$1,'Station centroid'!$B$2:$B$51,0))-INDEX('Zone centroid'!$E$2:$E$169,MATCH($A125,'Zone centroid'!$C$2:$C$169,0)))^2)</f>
        <v>39627.959630871715</v>
      </c>
      <c r="M125">
        <f>SQRT((INDEX('Station centroid'!$E$2:$E$51,MATCH(M$1,'Station centroid'!$B$2:$B$51,0))-INDEX('Zone centroid'!$D$2:$D$169,MATCH($A125,'Zone centroid'!$C$2:$C$169,0)))^2+(INDEX('Station centroid'!$F$2:$F$51,MATCH(M$1,'Station centroid'!$B$2:$B$51,0))-INDEX('Zone centroid'!$E$2:$E$169,MATCH($A125,'Zone centroid'!$C$2:$C$169,0)))^2)</f>
        <v>41621.426278418206</v>
      </c>
      <c r="N125">
        <f>SQRT((INDEX('Station centroid'!$E$2:$E$51,MATCH(N$1,'Station centroid'!$B$2:$B$51,0))-INDEX('Zone centroid'!$D$2:$D$169,MATCH($A125,'Zone centroid'!$C$2:$C$169,0)))^2+(INDEX('Station centroid'!$F$2:$F$51,MATCH(N$1,'Station centroid'!$B$2:$B$51,0))-INDEX('Zone centroid'!$E$2:$E$169,MATCH($A125,'Zone centroid'!$C$2:$C$169,0)))^2)</f>
        <v>58195.028738131936</v>
      </c>
      <c r="O125">
        <f>SQRT((INDEX('Station centroid'!$E$2:$E$51,MATCH(O$1,'Station centroid'!$B$2:$B$51,0))-INDEX('Zone centroid'!$D$2:$D$169,MATCH($A125,'Zone centroid'!$C$2:$C$169,0)))^2+(INDEX('Station centroid'!$F$2:$F$51,MATCH(O$1,'Station centroid'!$B$2:$B$51,0))-INDEX('Zone centroid'!$E$2:$E$169,MATCH($A125,'Zone centroid'!$C$2:$C$169,0)))^2)</f>
        <v>82462.876905508208</v>
      </c>
      <c r="P125">
        <f>SQRT((INDEX('Station centroid'!$E$2:$E$51,MATCH(P$1,'Station centroid'!$B$2:$B$51,0))-INDEX('Zone centroid'!$D$2:$D$169,MATCH($A125,'Zone centroid'!$C$2:$C$169,0)))^2+(INDEX('Station centroid'!$F$2:$F$51,MATCH(P$1,'Station centroid'!$B$2:$B$51,0))-INDEX('Zone centroid'!$E$2:$E$169,MATCH($A125,'Zone centroid'!$C$2:$C$169,0)))^2)</f>
        <v>84756.218292725884</v>
      </c>
      <c r="Q125">
        <f>SQRT((INDEX('Station centroid'!$E$2:$E$51,MATCH(Q$1,'Station centroid'!$B$2:$B$51,0))-INDEX('Zone centroid'!$D$2:$D$169,MATCH($A125,'Zone centroid'!$C$2:$C$169,0)))^2+(INDEX('Station centroid'!$F$2:$F$51,MATCH(Q$1,'Station centroid'!$B$2:$B$51,0))-INDEX('Zone centroid'!$E$2:$E$169,MATCH($A125,'Zone centroid'!$C$2:$C$169,0)))^2)</f>
        <v>69203.73779677297</v>
      </c>
      <c r="R125">
        <f>SQRT((INDEX('Station centroid'!$E$2:$E$51,MATCH(R$1,'Station centroid'!$B$2:$B$51,0))-INDEX('Zone centroid'!$D$2:$D$169,MATCH($A125,'Zone centroid'!$C$2:$C$169,0)))^2+(INDEX('Station centroid'!$F$2:$F$51,MATCH(R$1,'Station centroid'!$B$2:$B$51,0))-INDEX('Zone centroid'!$E$2:$E$169,MATCH($A125,'Zone centroid'!$C$2:$C$169,0)))^2)</f>
        <v>66200.632885615953</v>
      </c>
      <c r="S125">
        <f>SQRT((INDEX('Station centroid'!$E$2:$E$51,MATCH(S$1,'Station centroid'!$B$2:$B$51,0))-INDEX('Zone centroid'!$D$2:$D$169,MATCH($A125,'Zone centroid'!$C$2:$C$169,0)))^2+(INDEX('Station centroid'!$F$2:$F$51,MATCH(S$1,'Station centroid'!$B$2:$B$51,0))-INDEX('Zone centroid'!$E$2:$E$169,MATCH($A125,'Zone centroid'!$C$2:$C$169,0)))^2)</f>
        <v>62928.485430892164</v>
      </c>
      <c r="T125">
        <f>SQRT((INDEX('Station centroid'!$E$2:$E$51,MATCH(T$1,'Station centroid'!$B$2:$B$51,0))-INDEX('Zone centroid'!$D$2:$D$169,MATCH($A125,'Zone centroid'!$C$2:$C$169,0)))^2+(INDEX('Station centroid'!$F$2:$F$51,MATCH(T$1,'Station centroid'!$B$2:$B$51,0))-INDEX('Zone centroid'!$E$2:$E$169,MATCH($A125,'Zone centroid'!$C$2:$C$169,0)))^2)</f>
        <v>55816.516773761476</v>
      </c>
      <c r="U125">
        <f>SQRT((INDEX('Station centroid'!$E$2:$E$51,MATCH(U$1,'Station centroid'!$B$2:$B$51,0))-INDEX('Zone centroid'!$D$2:$D$169,MATCH($A125,'Zone centroid'!$C$2:$C$169,0)))^2+(INDEX('Station centroid'!$F$2:$F$51,MATCH(U$1,'Station centroid'!$B$2:$B$51,0))-INDEX('Zone centroid'!$E$2:$E$169,MATCH($A125,'Zone centroid'!$C$2:$C$169,0)))^2)</f>
        <v>54543.781053080616</v>
      </c>
      <c r="V125">
        <f>SQRT((INDEX('Station centroid'!$E$2:$E$51,MATCH(V$1,'Station centroid'!$B$2:$B$51,0))-INDEX('Zone centroid'!$D$2:$D$169,MATCH($A125,'Zone centroid'!$C$2:$C$169,0)))^2+(INDEX('Station centroid'!$F$2:$F$51,MATCH(V$1,'Station centroid'!$B$2:$B$51,0))-INDEX('Zone centroid'!$E$2:$E$169,MATCH($A125,'Zone centroid'!$C$2:$C$169,0)))^2)</f>
        <v>51756.965145778246</v>
      </c>
      <c r="W125">
        <f>SQRT((INDEX('Station centroid'!$E$2:$E$51,MATCH(W$1,'Station centroid'!$B$2:$B$51,0))-INDEX('Zone centroid'!$D$2:$D$169,MATCH($A125,'Zone centroid'!$C$2:$C$169,0)))^2+(INDEX('Station centroid'!$F$2:$F$51,MATCH(W$1,'Station centroid'!$B$2:$B$51,0))-INDEX('Zone centroid'!$E$2:$E$169,MATCH($A125,'Zone centroid'!$C$2:$C$169,0)))^2)</f>
        <v>65745.802909387348</v>
      </c>
      <c r="X125">
        <f>SQRT((INDEX('Station centroid'!$E$2:$E$51,MATCH(X$1,'Station centroid'!$B$2:$B$51,0))-INDEX('Zone centroid'!$D$2:$D$169,MATCH($A125,'Zone centroid'!$C$2:$C$169,0)))^2+(INDEX('Station centroid'!$F$2:$F$51,MATCH(X$1,'Station centroid'!$B$2:$B$51,0))-INDEX('Zone centroid'!$E$2:$E$169,MATCH($A125,'Zone centroid'!$C$2:$C$169,0)))^2)</f>
        <v>49140.94383548708</v>
      </c>
      <c r="Y125">
        <f>SQRT((INDEX('Station centroid'!$E$2:$E$51,MATCH(Y$1,'Station centroid'!$B$2:$B$51,0))-INDEX('Zone centroid'!$D$2:$D$169,MATCH($A125,'Zone centroid'!$C$2:$C$169,0)))^2+(INDEX('Station centroid'!$F$2:$F$51,MATCH(Y$1,'Station centroid'!$B$2:$B$51,0))-INDEX('Zone centroid'!$E$2:$E$169,MATCH($A125,'Zone centroid'!$C$2:$C$169,0)))^2)</f>
        <v>47296.580196986812</v>
      </c>
      <c r="Z125">
        <f>SQRT((INDEX('Station centroid'!$E$2:$E$51,MATCH(Z$1,'Station centroid'!$B$2:$B$51,0))-INDEX('Zone centroid'!$D$2:$D$169,MATCH($A125,'Zone centroid'!$C$2:$C$169,0)))^2+(INDEX('Station centroid'!$F$2:$F$51,MATCH(Z$1,'Station centroid'!$B$2:$B$51,0))-INDEX('Zone centroid'!$E$2:$E$169,MATCH($A125,'Zone centroid'!$C$2:$C$169,0)))^2)</f>
        <v>33114.34902712264</v>
      </c>
      <c r="AA125">
        <f>SQRT((INDEX('Station centroid'!$E$2:$E$51,MATCH(AA$1,'Station centroid'!$B$2:$B$51,0))-INDEX('Zone centroid'!$D$2:$D$169,MATCH($A125,'Zone centroid'!$C$2:$C$169,0)))^2+(INDEX('Station centroid'!$F$2:$F$51,MATCH(AA$1,'Station centroid'!$B$2:$B$51,0))-INDEX('Zone centroid'!$E$2:$E$169,MATCH($A125,'Zone centroid'!$C$2:$C$169,0)))^2)</f>
        <v>68932.992945723745</v>
      </c>
      <c r="AB125">
        <f>SQRT((INDEX('Station centroid'!$E$2:$E$51,MATCH(AB$1,'Station centroid'!$B$2:$B$51,0))-INDEX('Zone centroid'!$D$2:$D$169,MATCH($A125,'Zone centroid'!$C$2:$C$169,0)))^2+(INDEX('Station centroid'!$F$2:$F$51,MATCH(AB$1,'Station centroid'!$B$2:$B$51,0))-INDEX('Zone centroid'!$E$2:$E$169,MATCH($A125,'Zone centroid'!$C$2:$C$169,0)))^2)</f>
        <v>657643.22614165198</v>
      </c>
      <c r="AC125">
        <f>SQRT((INDEX('Station centroid'!$E$2:$E$51,MATCH(AC$1,'Station centroid'!$B$2:$B$51,0))-INDEX('Zone centroid'!$D$2:$D$169,MATCH($A125,'Zone centroid'!$C$2:$C$169,0)))^2+(INDEX('Station centroid'!$F$2:$F$51,MATCH(AC$1,'Station centroid'!$B$2:$B$51,0))-INDEX('Zone centroid'!$E$2:$E$169,MATCH($A125,'Zone centroid'!$C$2:$C$169,0)))^2)</f>
        <v>59707.619498894768</v>
      </c>
      <c r="AD125">
        <f>SQRT((INDEX('Station centroid'!$E$2:$E$51,MATCH(AD$1,'Station centroid'!$B$2:$B$51,0))-INDEX('Zone centroid'!$D$2:$D$169,MATCH($A125,'Zone centroid'!$C$2:$C$169,0)))^2+(INDEX('Station centroid'!$F$2:$F$51,MATCH(AD$1,'Station centroid'!$B$2:$B$51,0))-INDEX('Zone centroid'!$E$2:$E$169,MATCH($A125,'Zone centroid'!$C$2:$C$169,0)))^2)</f>
        <v>140416.20973350084</v>
      </c>
      <c r="AE125">
        <f>SQRT((INDEX('Station centroid'!$E$2:$E$51,MATCH(AE$1,'Station centroid'!$B$2:$B$51,0))-INDEX('Zone centroid'!$D$2:$D$169,MATCH($A125,'Zone centroid'!$C$2:$C$169,0)))^2+(INDEX('Station centroid'!$F$2:$F$51,MATCH(AE$1,'Station centroid'!$B$2:$B$51,0))-INDEX('Zone centroid'!$E$2:$E$169,MATCH($A125,'Zone centroid'!$C$2:$C$169,0)))^2)</f>
        <v>77135.266078204484</v>
      </c>
      <c r="AF125">
        <f>SQRT((INDEX('Station centroid'!$E$2:$E$51,MATCH(AF$1,'Station centroid'!$B$2:$B$51,0))-INDEX('Zone centroid'!$D$2:$D$169,MATCH($A125,'Zone centroid'!$C$2:$C$169,0)))^2+(INDEX('Station centroid'!$F$2:$F$51,MATCH(AF$1,'Station centroid'!$B$2:$B$51,0))-INDEX('Zone centroid'!$E$2:$E$169,MATCH($A125,'Zone centroid'!$C$2:$C$169,0)))^2)</f>
        <v>74538.603462037703</v>
      </c>
      <c r="AG125">
        <f>SQRT((INDEX('Station centroid'!$E$2:$E$51,MATCH(AG$1,'Station centroid'!$B$2:$B$51,0))-INDEX('Zone centroid'!$D$2:$D$169,MATCH($A125,'Zone centroid'!$C$2:$C$169,0)))^2+(INDEX('Station centroid'!$F$2:$F$51,MATCH(AG$1,'Station centroid'!$B$2:$B$51,0))-INDEX('Zone centroid'!$E$2:$E$169,MATCH($A125,'Zone centroid'!$C$2:$C$169,0)))^2)</f>
        <v>51739.160327973033</v>
      </c>
      <c r="AH125">
        <f>SQRT((INDEX('Station centroid'!$E$2:$E$51,MATCH(AH$1,'Station centroid'!$B$2:$B$51,0))-INDEX('Zone centroid'!$D$2:$D$169,MATCH($A125,'Zone centroid'!$C$2:$C$169,0)))^2+(INDEX('Station centroid'!$F$2:$F$51,MATCH(AH$1,'Station centroid'!$B$2:$B$51,0))-INDEX('Zone centroid'!$E$2:$E$169,MATCH($A125,'Zone centroid'!$C$2:$C$169,0)))^2)</f>
        <v>113091.19899695113</v>
      </c>
      <c r="AI125">
        <f>SQRT((INDEX('Station centroid'!$E$2:$E$51,MATCH(AI$1,'Station centroid'!$B$2:$B$51,0))-INDEX('Zone centroid'!$D$2:$D$169,MATCH($A125,'Zone centroid'!$C$2:$C$169,0)))^2+(INDEX('Station centroid'!$F$2:$F$51,MATCH(AI$1,'Station centroid'!$B$2:$B$51,0))-INDEX('Zone centroid'!$E$2:$E$169,MATCH($A125,'Zone centroid'!$C$2:$C$169,0)))^2)</f>
        <v>55459.743350853103</v>
      </c>
      <c r="AJ125">
        <f>SQRT((INDEX('Station centroid'!$E$2:$E$51,MATCH(AJ$1,'Station centroid'!$B$2:$B$51,0))-INDEX('Zone centroid'!$D$2:$D$169,MATCH($A125,'Zone centroid'!$C$2:$C$169,0)))^2+(INDEX('Station centroid'!$F$2:$F$51,MATCH(AJ$1,'Station centroid'!$B$2:$B$51,0))-INDEX('Zone centroid'!$E$2:$E$169,MATCH($A125,'Zone centroid'!$C$2:$C$169,0)))^2)</f>
        <v>53221.310877204982</v>
      </c>
      <c r="AK125">
        <f>SQRT((INDEX('Station centroid'!$E$2:$E$51,MATCH(AK$1,'Station centroid'!$B$2:$B$51,0))-INDEX('Zone centroid'!$D$2:$D$169,MATCH($A125,'Zone centroid'!$C$2:$C$169,0)))^2+(INDEX('Station centroid'!$F$2:$F$51,MATCH(AK$1,'Station centroid'!$B$2:$B$51,0))-INDEX('Zone centroid'!$E$2:$E$169,MATCH($A125,'Zone centroid'!$C$2:$C$169,0)))^2)</f>
        <v>55223.958010857903</v>
      </c>
      <c r="AL125">
        <f>SQRT((INDEX('Station centroid'!$E$2:$E$51,MATCH(AL$1,'Station centroid'!$B$2:$B$51,0))-INDEX('Zone centroid'!$D$2:$D$169,MATCH($A125,'Zone centroid'!$C$2:$C$169,0)))^2+(INDEX('Station centroid'!$F$2:$F$51,MATCH(AL$1,'Station centroid'!$B$2:$B$51,0))-INDEX('Zone centroid'!$E$2:$E$169,MATCH($A125,'Zone centroid'!$C$2:$C$169,0)))^2)</f>
        <v>39481.992055447219</v>
      </c>
      <c r="AM125">
        <f>SQRT((INDEX('Station centroid'!$E$2:$E$51,MATCH(AM$1,'Station centroid'!$B$2:$B$51,0))-INDEX('Zone centroid'!$D$2:$D$169,MATCH($A125,'Zone centroid'!$C$2:$C$169,0)))^2+(INDEX('Station centroid'!$F$2:$F$51,MATCH(AM$1,'Station centroid'!$B$2:$B$51,0))-INDEX('Zone centroid'!$E$2:$E$169,MATCH($A125,'Zone centroid'!$C$2:$C$169,0)))^2)</f>
        <v>73080.654266229089</v>
      </c>
      <c r="AN125">
        <f>SQRT((INDEX('Station centroid'!$E$2:$E$51,MATCH(AN$1,'Station centroid'!$B$2:$B$51,0))-INDEX('Zone centroid'!$D$2:$D$169,MATCH($A125,'Zone centroid'!$C$2:$C$169,0)))^2+(INDEX('Station centroid'!$F$2:$F$51,MATCH(AN$1,'Station centroid'!$B$2:$B$51,0))-INDEX('Zone centroid'!$E$2:$E$169,MATCH($A125,'Zone centroid'!$C$2:$C$169,0)))^2)</f>
        <v>40625.096747193071</v>
      </c>
      <c r="AO125">
        <f>SQRT((INDEX('Station centroid'!$E$2:$E$51,MATCH(AO$1,'Station centroid'!$B$2:$B$51,0))-INDEX('Zone centroid'!$D$2:$D$169,MATCH($A125,'Zone centroid'!$C$2:$C$169,0)))^2+(INDEX('Station centroid'!$F$2:$F$51,MATCH(AO$1,'Station centroid'!$B$2:$B$51,0))-INDEX('Zone centroid'!$E$2:$E$169,MATCH($A125,'Zone centroid'!$C$2:$C$169,0)))^2)</f>
        <v>39717.449894435587</v>
      </c>
      <c r="AP125">
        <f>SQRT((INDEX('Station centroid'!$E$2:$E$51,MATCH(AP$1,'Station centroid'!$B$2:$B$51,0))-INDEX('Zone centroid'!$D$2:$D$169,MATCH($A125,'Zone centroid'!$C$2:$C$169,0)))^2+(INDEX('Station centroid'!$F$2:$F$51,MATCH(AP$1,'Station centroid'!$B$2:$B$51,0))-INDEX('Zone centroid'!$E$2:$E$169,MATCH($A125,'Zone centroid'!$C$2:$C$169,0)))^2)</f>
        <v>41626.231843183916</v>
      </c>
      <c r="AQ125">
        <f>SQRT((INDEX('Station centroid'!$E$2:$E$51,MATCH(AQ$1,'Station centroid'!$B$2:$B$51,0))-INDEX('Zone centroid'!$D$2:$D$169,MATCH($A125,'Zone centroid'!$C$2:$C$169,0)))^2+(INDEX('Station centroid'!$F$2:$F$51,MATCH(AQ$1,'Station centroid'!$B$2:$B$51,0))-INDEX('Zone centroid'!$E$2:$E$169,MATCH($A125,'Zone centroid'!$C$2:$C$169,0)))^2)</f>
        <v>60312.910542969141</v>
      </c>
      <c r="AR125">
        <f>SQRT((INDEX('Station centroid'!$E$2:$E$51,MATCH(AR$1,'Station centroid'!$B$2:$B$51,0))-INDEX('Zone centroid'!$D$2:$D$169,MATCH($A125,'Zone centroid'!$C$2:$C$169,0)))^2+(INDEX('Station centroid'!$F$2:$F$51,MATCH(AR$1,'Station centroid'!$B$2:$B$51,0))-INDEX('Zone centroid'!$E$2:$E$169,MATCH($A125,'Zone centroid'!$C$2:$C$169,0)))^2)</f>
        <v>37458.448161155837</v>
      </c>
      <c r="AS125">
        <f>SQRT((INDEX('Station centroid'!$E$2:$E$51,MATCH(AS$1,'Station centroid'!$B$2:$B$51,0))-INDEX('Zone centroid'!$D$2:$D$169,MATCH($A125,'Zone centroid'!$C$2:$C$169,0)))^2+(INDEX('Station centroid'!$F$2:$F$51,MATCH(AS$1,'Station centroid'!$B$2:$B$51,0))-INDEX('Zone centroid'!$E$2:$E$169,MATCH($A125,'Zone centroid'!$C$2:$C$169,0)))^2)</f>
        <v>125789.6689113176</v>
      </c>
      <c r="AT125">
        <f>SQRT((INDEX('Station centroid'!$E$2:$E$51,MATCH(AT$1,'Station centroid'!$B$2:$B$51,0))-INDEX('Zone centroid'!$D$2:$D$169,MATCH($A125,'Zone centroid'!$C$2:$C$169,0)))^2+(INDEX('Station centroid'!$F$2:$F$51,MATCH(AT$1,'Station centroid'!$B$2:$B$51,0))-INDEX('Zone centroid'!$E$2:$E$169,MATCH($A125,'Zone centroid'!$C$2:$C$169,0)))^2)</f>
        <v>105164.16479439229</v>
      </c>
      <c r="AU125">
        <f>SQRT((INDEX('Station centroid'!$E$2:$E$51,MATCH(AU$1,'Station centroid'!$B$2:$B$51,0))-INDEX('Zone centroid'!$D$2:$D$169,MATCH($A125,'Zone centroid'!$C$2:$C$169,0)))^2+(INDEX('Station centroid'!$F$2:$F$51,MATCH(AU$1,'Station centroid'!$B$2:$B$51,0))-INDEX('Zone centroid'!$E$2:$E$169,MATCH($A125,'Zone centroid'!$C$2:$C$169,0)))^2)</f>
        <v>12159.451105806529</v>
      </c>
      <c r="AV125">
        <f>SQRT((INDEX('Station centroid'!$E$2:$E$51,MATCH(AV$1,'Station centroid'!$B$2:$B$51,0))-INDEX('Zone centroid'!$D$2:$D$169,MATCH($A125,'Zone centroid'!$C$2:$C$169,0)))^2+(INDEX('Station centroid'!$F$2:$F$51,MATCH(AV$1,'Station centroid'!$B$2:$B$51,0))-INDEX('Zone centroid'!$E$2:$E$169,MATCH($A125,'Zone centroid'!$C$2:$C$169,0)))^2)</f>
        <v>16038.312115493914</v>
      </c>
      <c r="AW125">
        <f>SQRT((INDEX('Station centroid'!$E$2:$E$51,MATCH(AW$1,'Station centroid'!$B$2:$B$51,0))-INDEX('Zone centroid'!$D$2:$D$169,MATCH($A125,'Zone centroid'!$C$2:$C$169,0)))^2+(INDEX('Station centroid'!$F$2:$F$51,MATCH(AW$1,'Station centroid'!$B$2:$B$51,0))-INDEX('Zone centroid'!$E$2:$E$169,MATCH($A125,'Zone centroid'!$C$2:$C$169,0)))^2)</f>
        <v>21976.955178813994</v>
      </c>
      <c r="AX125">
        <f>SQRT((INDEX('Station centroid'!$E$2:$E$51,MATCH(AX$1,'Station centroid'!$B$2:$B$51,0))-INDEX('Zone centroid'!$D$2:$D$169,MATCH($A125,'Zone centroid'!$C$2:$C$169,0)))^2+(INDEX('Station centroid'!$F$2:$F$51,MATCH(AX$1,'Station centroid'!$B$2:$B$51,0))-INDEX('Zone centroid'!$E$2:$E$169,MATCH($A125,'Zone centroid'!$C$2:$C$169,0)))^2)</f>
        <v>36799.451588376993</v>
      </c>
      <c r="AY125">
        <f>SQRT((INDEX('Station centroid'!$E$2:$E$51,MATCH(AY$1,'Station centroid'!$B$2:$B$51,0))-INDEX('Zone centroid'!$D$2:$D$169,MATCH($A125,'Zone centroid'!$C$2:$C$169,0)))^2+(INDEX('Station centroid'!$F$2:$F$51,MATCH(AY$1,'Station centroid'!$B$2:$B$51,0))-INDEX('Zone centroid'!$E$2:$E$169,MATCH($A125,'Zone centroid'!$C$2:$C$169,0)))^2)</f>
        <v>657643.22614165198</v>
      </c>
    </row>
    <row r="126" spans="1:51" x14ac:dyDescent="0.3">
      <c r="A126">
        <v>5106</v>
      </c>
      <c r="B126">
        <f>SQRT((INDEX('Station centroid'!$E$2:$E$51,MATCH(B$1,'Station centroid'!$B$2:$B$51,0))-INDEX('Zone centroid'!$D$2:$D$169,MATCH($A126,'Zone centroid'!$C$2:$C$169,0)))^2+(INDEX('Station centroid'!$F$2:$F$51,MATCH(B$1,'Station centroid'!$B$2:$B$51,0))-INDEX('Zone centroid'!$E$2:$E$169,MATCH($A126,'Zone centroid'!$C$2:$C$169,0)))^2)</f>
        <v>56475.357564095997</v>
      </c>
      <c r="C126">
        <f>SQRT((INDEX('Station centroid'!$E$2:$E$51,MATCH(C$1,'Station centroid'!$B$2:$B$51,0))-INDEX('Zone centroid'!$D$2:$D$169,MATCH($A126,'Zone centroid'!$C$2:$C$169,0)))^2+(INDEX('Station centroid'!$F$2:$F$51,MATCH(C$1,'Station centroid'!$B$2:$B$51,0))-INDEX('Zone centroid'!$E$2:$E$169,MATCH($A126,'Zone centroid'!$C$2:$C$169,0)))^2)</f>
        <v>91000.513963357356</v>
      </c>
      <c r="D126">
        <f>SQRT((INDEX('Station centroid'!$E$2:$E$51,MATCH(D$1,'Station centroid'!$B$2:$B$51,0))-INDEX('Zone centroid'!$D$2:$D$169,MATCH($A126,'Zone centroid'!$C$2:$C$169,0)))^2+(INDEX('Station centroid'!$F$2:$F$51,MATCH(D$1,'Station centroid'!$B$2:$B$51,0))-INDEX('Zone centroid'!$E$2:$E$169,MATCH($A126,'Zone centroid'!$C$2:$C$169,0)))^2)</f>
        <v>144737.85850067873</v>
      </c>
      <c r="E126">
        <f>SQRT((INDEX('Station centroid'!$E$2:$E$51,MATCH(E$1,'Station centroid'!$B$2:$B$51,0))-INDEX('Zone centroid'!$D$2:$D$169,MATCH($A126,'Zone centroid'!$C$2:$C$169,0)))^2+(INDEX('Station centroid'!$F$2:$F$51,MATCH(E$1,'Station centroid'!$B$2:$B$51,0))-INDEX('Zone centroid'!$E$2:$E$169,MATCH($A126,'Zone centroid'!$C$2:$C$169,0)))^2)</f>
        <v>65313.403218783511</v>
      </c>
      <c r="F126">
        <f>SQRT((INDEX('Station centroid'!$E$2:$E$51,MATCH(F$1,'Station centroid'!$B$2:$B$51,0))-INDEX('Zone centroid'!$D$2:$D$169,MATCH($A126,'Zone centroid'!$C$2:$C$169,0)))^2+(INDEX('Station centroid'!$F$2:$F$51,MATCH(F$1,'Station centroid'!$B$2:$B$51,0))-INDEX('Zone centroid'!$E$2:$E$169,MATCH($A126,'Zone centroid'!$C$2:$C$169,0)))^2)</f>
        <v>60767.122888315222</v>
      </c>
      <c r="G126">
        <f>SQRT((INDEX('Station centroid'!$E$2:$E$51,MATCH(G$1,'Station centroid'!$B$2:$B$51,0))-INDEX('Zone centroid'!$D$2:$D$169,MATCH($A126,'Zone centroid'!$C$2:$C$169,0)))^2+(INDEX('Station centroid'!$F$2:$F$51,MATCH(G$1,'Station centroid'!$B$2:$B$51,0))-INDEX('Zone centroid'!$E$2:$E$169,MATCH($A126,'Zone centroid'!$C$2:$C$169,0)))^2)</f>
        <v>653876.32042305986</v>
      </c>
      <c r="H126">
        <f>SQRT((INDEX('Station centroid'!$E$2:$E$51,MATCH(H$1,'Station centroid'!$B$2:$B$51,0))-INDEX('Zone centroid'!$D$2:$D$169,MATCH($A126,'Zone centroid'!$C$2:$C$169,0)))^2+(INDEX('Station centroid'!$F$2:$F$51,MATCH(H$1,'Station centroid'!$B$2:$B$51,0))-INDEX('Zone centroid'!$E$2:$E$169,MATCH($A126,'Zone centroid'!$C$2:$C$169,0)))^2)</f>
        <v>45056.071993963284</v>
      </c>
      <c r="I126">
        <f>SQRT((INDEX('Station centroid'!$E$2:$E$51,MATCH(I$1,'Station centroid'!$B$2:$B$51,0))-INDEX('Zone centroid'!$D$2:$D$169,MATCH($A126,'Zone centroid'!$C$2:$C$169,0)))^2+(INDEX('Station centroid'!$F$2:$F$51,MATCH(I$1,'Station centroid'!$B$2:$B$51,0))-INDEX('Zone centroid'!$E$2:$E$169,MATCH($A126,'Zone centroid'!$C$2:$C$169,0)))^2)</f>
        <v>42184.451899410735</v>
      </c>
      <c r="J126">
        <f>SQRT((INDEX('Station centroid'!$E$2:$E$51,MATCH(J$1,'Station centroid'!$B$2:$B$51,0))-INDEX('Zone centroid'!$D$2:$D$169,MATCH($A126,'Zone centroid'!$C$2:$C$169,0)))^2+(INDEX('Station centroid'!$F$2:$F$51,MATCH(J$1,'Station centroid'!$B$2:$B$51,0))-INDEX('Zone centroid'!$E$2:$E$169,MATCH($A126,'Zone centroid'!$C$2:$C$169,0)))^2)</f>
        <v>653876.32042305986</v>
      </c>
      <c r="K126">
        <f>SQRT((INDEX('Station centroid'!$E$2:$E$51,MATCH(K$1,'Station centroid'!$B$2:$B$51,0))-INDEX('Zone centroid'!$D$2:$D$169,MATCH($A126,'Zone centroid'!$C$2:$C$169,0)))^2+(INDEX('Station centroid'!$F$2:$F$51,MATCH(K$1,'Station centroid'!$B$2:$B$51,0))-INDEX('Zone centroid'!$E$2:$E$169,MATCH($A126,'Zone centroid'!$C$2:$C$169,0)))^2)</f>
        <v>84031.423610002574</v>
      </c>
      <c r="L126">
        <f>SQRT((INDEX('Station centroid'!$E$2:$E$51,MATCH(L$1,'Station centroid'!$B$2:$B$51,0))-INDEX('Zone centroid'!$D$2:$D$169,MATCH($A126,'Zone centroid'!$C$2:$C$169,0)))^2+(INDEX('Station centroid'!$F$2:$F$51,MATCH(L$1,'Station centroid'!$B$2:$B$51,0))-INDEX('Zone centroid'!$E$2:$E$169,MATCH($A126,'Zone centroid'!$C$2:$C$169,0)))^2)</f>
        <v>45007.635015694817</v>
      </c>
      <c r="M126">
        <f>SQRT((INDEX('Station centroid'!$E$2:$E$51,MATCH(M$1,'Station centroid'!$B$2:$B$51,0))-INDEX('Zone centroid'!$D$2:$D$169,MATCH($A126,'Zone centroid'!$C$2:$C$169,0)))^2+(INDEX('Station centroid'!$F$2:$F$51,MATCH(M$1,'Station centroid'!$B$2:$B$51,0))-INDEX('Zone centroid'!$E$2:$E$169,MATCH($A126,'Zone centroid'!$C$2:$C$169,0)))^2)</f>
        <v>47256.673956699509</v>
      </c>
      <c r="N126">
        <f>SQRT((INDEX('Station centroid'!$E$2:$E$51,MATCH(N$1,'Station centroid'!$B$2:$B$51,0))-INDEX('Zone centroid'!$D$2:$D$169,MATCH($A126,'Zone centroid'!$C$2:$C$169,0)))^2+(INDEX('Station centroid'!$F$2:$F$51,MATCH(N$1,'Station centroid'!$B$2:$B$51,0))-INDEX('Zone centroid'!$E$2:$E$169,MATCH($A126,'Zone centroid'!$C$2:$C$169,0)))^2)</f>
        <v>63836.658780296464</v>
      </c>
      <c r="O126">
        <f>SQRT((INDEX('Station centroid'!$E$2:$E$51,MATCH(O$1,'Station centroid'!$B$2:$B$51,0))-INDEX('Zone centroid'!$D$2:$D$169,MATCH($A126,'Zone centroid'!$C$2:$C$169,0)))^2+(INDEX('Station centroid'!$F$2:$F$51,MATCH(O$1,'Station centroid'!$B$2:$B$51,0))-INDEX('Zone centroid'!$E$2:$E$169,MATCH($A126,'Zone centroid'!$C$2:$C$169,0)))^2)</f>
        <v>88149.14946800677</v>
      </c>
      <c r="P126">
        <f>SQRT((INDEX('Station centroid'!$E$2:$E$51,MATCH(P$1,'Station centroid'!$B$2:$B$51,0))-INDEX('Zone centroid'!$D$2:$D$169,MATCH($A126,'Zone centroid'!$C$2:$C$169,0)))^2+(INDEX('Station centroid'!$F$2:$F$51,MATCH(P$1,'Station centroid'!$B$2:$B$51,0))-INDEX('Zone centroid'!$E$2:$E$169,MATCH($A126,'Zone centroid'!$C$2:$C$169,0)))^2)</f>
        <v>90442.330804132856</v>
      </c>
      <c r="Q126">
        <f>SQRT((INDEX('Station centroid'!$E$2:$E$51,MATCH(Q$1,'Station centroid'!$B$2:$B$51,0))-INDEX('Zone centroid'!$D$2:$D$169,MATCH($A126,'Zone centroid'!$C$2:$C$169,0)))^2+(INDEX('Station centroid'!$F$2:$F$51,MATCH(Q$1,'Station centroid'!$B$2:$B$51,0))-INDEX('Zone centroid'!$E$2:$E$169,MATCH($A126,'Zone centroid'!$C$2:$C$169,0)))^2)</f>
        <v>74875.64727496187</v>
      </c>
      <c r="R126">
        <f>SQRT((INDEX('Station centroid'!$E$2:$E$51,MATCH(R$1,'Station centroid'!$B$2:$B$51,0))-INDEX('Zone centroid'!$D$2:$D$169,MATCH($A126,'Zone centroid'!$C$2:$C$169,0)))^2+(INDEX('Station centroid'!$F$2:$F$51,MATCH(R$1,'Station centroid'!$B$2:$B$51,0))-INDEX('Zone centroid'!$E$2:$E$169,MATCH($A126,'Zone centroid'!$C$2:$C$169,0)))^2)</f>
        <v>71800.605692821948</v>
      </c>
      <c r="S126">
        <f>SQRT((INDEX('Station centroid'!$E$2:$E$51,MATCH(S$1,'Station centroid'!$B$2:$B$51,0))-INDEX('Zone centroid'!$D$2:$D$169,MATCH($A126,'Zone centroid'!$C$2:$C$169,0)))^2+(INDEX('Station centroid'!$F$2:$F$51,MATCH(S$1,'Station centroid'!$B$2:$B$51,0))-INDEX('Zone centroid'!$E$2:$E$169,MATCH($A126,'Zone centroid'!$C$2:$C$169,0)))^2)</f>
        <v>68557.515706346938</v>
      </c>
      <c r="T126">
        <f>SQRT((INDEX('Station centroid'!$E$2:$E$51,MATCH(T$1,'Station centroid'!$B$2:$B$51,0))-INDEX('Zone centroid'!$D$2:$D$169,MATCH($A126,'Zone centroid'!$C$2:$C$169,0)))^2+(INDEX('Station centroid'!$F$2:$F$51,MATCH(T$1,'Station centroid'!$B$2:$B$51,0))-INDEX('Zone centroid'!$E$2:$E$169,MATCH($A126,'Zone centroid'!$C$2:$C$169,0)))^2)</f>
        <v>61261.677681529392</v>
      </c>
      <c r="U126">
        <f>SQRT((INDEX('Station centroid'!$E$2:$E$51,MATCH(U$1,'Station centroid'!$B$2:$B$51,0))-INDEX('Zone centroid'!$D$2:$D$169,MATCH($A126,'Zone centroid'!$C$2:$C$169,0)))^2+(INDEX('Station centroid'!$F$2:$F$51,MATCH(U$1,'Station centroid'!$B$2:$B$51,0))-INDEX('Zone centroid'!$E$2:$E$169,MATCH($A126,'Zone centroid'!$C$2:$C$169,0)))^2)</f>
        <v>59564.619387404768</v>
      </c>
      <c r="V126">
        <f>SQRT((INDEX('Station centroid'!$E$2:$E$51,MATCH(V$1,'Station centroid'!$B$2:$B$51,0))-INDEX('Zone centroid'!$D$2:$D$169,MATCH($A126,'Zone centroid'!$C$2:$C$169,0)))^2+(INDEX('Station centroid'!$F$2:$F$51,MATCH(V$1,'Station centroid'!$B$2:$B$51,0))-INDEX('Zone centroid'!$E$2:$E$169,MATCH($A126,'Zone centroid'!$C$2:$C$169,0)))^2)</f>
        <v>55969.817745828906</v>
      </c>
      <c r="W126">
        <f>SQRT((INDEX('Station centroid'!$E$2:$E$51,MATCH(W$1,'Station centroid'!$B$2:$B$51,0))-INDEX('Zone centroid'!$D$2:$D$169,MATCH($A126,'Zone centroid'!$C$2:$C$169,0)))^2+(INDEX('Station centroid'!$F$2:$F$51,MATCH(W$1,'Station centroid'!$B$2:$B$51,0))-INDEX('Zone centroid'!$E$2:$E$169,MATCH($A126,'Zone centroid'!$C$2:$C$169,0)))^2)</f>
        <v>71414.252746913247</v>
      </c>
      <c r="X126">
        <f>SQRT((INDEX('Station centroid'!$E$2:$E$51,MATCH(X$1,'Station centroid'!$B$2:$B$51,0))-INDEX('Zone centroid'!$D$2:$D$169,MATCH($A126,'Zone centroid'!$C$2:$C$169,0)))^2+(INDEX('Station centroid'!$F$2:$F$51,MATCH(X$1,'Station centroid'!$B$2:$B$51,0))-INDEX('Zone centroid'!$E$2:$E$169,MATCH($A126,'Zone centroid'!$C$2:$C$169,0)))^2)</f>
        <v>53227.62283290975</v>
      </c>
      <c r="Y126">
        <f>SQRT((INDEX('Station centroid'!$E$2:$E$51,MATCH(Y$1,'Station centroid'!$B$2:$B$51,0))-INDEX('Zone centroid'!$D$2:$D$169,MATCH($A126,'Zone centroid'!$C$2:$C$169,0)))^2+(INDEX('Station centroid'!$F$2:$F$51,MATCH(Y$1,'Station centroid'!$B$2:$B$51,0))-INDEX('Zone centroid'!$E$2:$E$169,MATCH($A126,'Zone centroid'!$C$2:$C$169,0)))^2)</f>
        <v>51261.668169598284</v>
      </c>
      <c r="Z126">
        <f>SQRT((INDEX('Station centroid'!$E$2:$E$51,MATCH(Z$1,'Station centroid'!$B$2:$B$51,0))-INDEX('Zone centroid'!$D$2:$D$169,MATCH($A126,'Zone centroid'!$C$2:$C$169,0)))^2+(INDEX('Station centroid'!$F$2:$F$51,MATCH(Z$1,'Station centroid'!$B$2:$B$51,0))-INDEX('Zone centroid'!$E$2:$E$169,MATCH($A126,'Zone centroid'!$C$2:$C$169,0)))^2)</f>
        <v>35976.785683133203</v>
      </c>
      <c r="AA126">
        <f>SQRT((INDEX('Station centroid'!$E$2:$E$51,MATCH(AA$1,'Station centroid'!$B$2:$B$51,0))-INDEX('Zone centroid'!$D$2:$D$169,MATCH($A126,'Zone centroid'!$C$2:$C$169,0)))^2+(INDEX('Station centroid'!$F$2:$F$51,MATCH(AA$1,'Station centroid'!$B$2:$B$51,0))-INDEX('Zone centroid'!$E$2:$E$169,MATCH($A126,'Zone centroid'!$C$2:$C$169,0)))^2)</f>
        <v>68669.629033912788</v>
      </c>
      <c r="AB126">
        <f>SQRT((INDEX('Station centroid'!$E$2:$E$51,MATCH(AB$1,'Station centroid'!$B$2:$B$51,0))-INDEX('Zone centroid'!$D$2:$D$169,MATCH($A126,'Zone centroid'!$C$2:$C$169,0)))^2+(INDEX('Station centroid'!$F$2:$F$51,MATCH(AB$1,'Station centroid'!$B$2:$B$51,0))-INDEX('Zone centroid'!$E$2:$E$169,MATCH($A126,'Zone centroid'!$C$2:$C$169,0)))^2)</f>
        <v>653876.32042305986</v>
      </c>
      <c r="AC126">
        <f>SQRT((INDEX('Station centroid'!$E$2:$E$51,MATCH(AC$1,'Station centroid'!$B$2:$B$51,0))-INDEX('Zone centroid'!$D$2:$D$169,MATCH($A126,'Zone centroid'!$C$2:$C$169,0)))^2+(INDEX('Station centroid'!$F$2:$F$51,MATCH(AC$1,'Station centroid'!$B$2:$B$51,0))-INDEX('Zone centroid'!$E$2:$E$169,MATCH($A126,'Zone centroid'!$C$2:$C$169,0)))^2)</f>
        <v>55476.390948085282</v>
      </c>
      <c r="AD126">
        <f>SQRT((INDEX('Station centroid'!$E$2:$E$51,MATCH(AD$1,'Station centroid'!$B$2:$B$51,0))-INDEX('Zone centroid'!$D$2:$D$169,MATCH($A126,'Zone centroid'!$C$2:$C$169,0)))^2+(INDEX('Station centroid'!$F$2:$F$51,MATCH(AD$1,'Station centroid'!$B$2:$B$51,0))-INDEX('Zone centroid'!$E$2:$E$169,MATCH($A126,'Zone centroid'!$C$2:$C$169,0)))^2)</f>
        <v>140965.15706699473</v>
      </c>
      <c r="AE126">
        <f>SQRT((INDEX('Station centroid'!$E$2:$E$51,MATCH(AE$1,'Station centroid'!$B$2:$B$51,0))-INDEX('Zone centroid'!$D$2:$D$169,MATCH($A126,'Zone centroid'!$C$2:$C$169,0)))^2+(INDEX('Station centroid'!$F$2:$F$51,MATCH(AE$1,'Station centroid'!$B$2:$B$51,0))-INDEX('Zone centroid'!$E$2:$E$169,MATCH($A126,'Zone centroid'!$C$2:$C$169,0)))^2)</f>
        <v>82819.970923415589</v>
      </c>
      <c r="AF126">
        <f>SQRT((INDEX('Station centroid'!$E$2:$E$51,MATCH(AF$1,'Station centroid'!$B$2:$B$51,0))-INDEX('Zone centroid'!$D$2:$D$169,MATCH($A126,'Zone centroid'!$C$2:$C$169,0)))^2+(INDEX('Station centroid'!$F$2:$F$51,MATCH(AF$1,'Station centroid'!$B$2:$B$51,0))-INDEX('Zone centroid'!$E$2:$E$169,MATCH($A126,'Zone centroid'!$C$2:$C$169,0)))^2)</f>
        <v>80220.335278973362</v>
      </c>
      <c r="AG126">
        <f>SQRT((INDEX('Station centroid'!$E$2:$E$51,MATCH(AG$1,'Station centroid'!$B$2:$B$51,0))-INDEX('Zone centroid'!$D$2:$D$169,MATCH($A126,'Zone centroid'!$C$2:$C$169,0)))^2+(INDEX('Station centroid'!$F$2:$F$51,MATCH(AG$1,'Station centroid'!$B$2:$B$51,0))-INDEX('Zone centroid'!$E$2:$E$169,MATCH($A126,'Zone centroid'!$C$2:$C$169,0)))^2)</f>
        <v>56053.692371187281</v>
      </c>
      <c r="AH126">
        <f>SQRT((INDEX('Station centroid'!$E$2:$E$51,MATCH(AH$1,'Station centroid'!$B$2:$B$51,0))-INDEX('Zone centroid'!$D$2:$D$169,MATCH($A126,'Zone centroid'!$C$2:$C$169,0)))^2+(INDEX('Station centroid'!$F$2:$F$51,MATCH(AH$1,'Station centroid'!$B$2:$B$51,0))-INDEX('Zone centroid'!$E$2:$E$169,MATCH($A126,'Zone centroid'!$C$2:$C$169,0)))^2)</f>
        <v>114902.28018698323</v>
      </c>
      <c r="AI126">
        <f>SQRT((INDEX('Station centroid'!$E$2:$E$51,MATCH(AI$1,'Station centroid'!$B$2:$B$51,0))-INDEX('Zone centroid'!$D$2:$D$169,MATCH($A126,'Zone centroid'!$C$2:$C$169,0)))^2+(INDEX('Station centroid'!$F$2:$F$51,MATCH(AI$1,'Station centroid'!$B$2:$B$51,0))-INDEX('Zone centroid'!$E$2:$E$169,MATCH($A126,'Zone centroid'!$C$2:$C$169,0)))^2)</f>
        <v>60672.653786879098</v>
      </c>
      <c r="AJ126">
        <f>SQRT((INDEX('Station centroid'!$E$2:$E$51,MATCH(AJ$1,'Station centroid'!$B$2:$B$51,0))-INDEX('Zone centroid'!$D$2:$D$169,MATCH($A126,'Zone centroid'!$C$2:$C$169,0)))^2+(INDEX('Station centroid'!$F$2:$F$51,MATCH(AJ$1,'Station centroid'!$B$2:$B$51,0))-INDEX('Zone centroid'!$E$2:$E$169,MATCH($A126,'Zone centroid'!$C$2:$C$169,0)))^2)</f>
        <v>57939.861685096352</v>
      </c>
      <c r="AK126">
        <f>SQRT((INDEX('Station centroid'!$E$2:$E$51,MATCH(AK$1,'Station centroid'!$B$2:$B$51,0))-INDEX('Zone centroid'!$D$2:$D$169,MATCH($A126,'Zone centroid'!$C$2:$C$169,0)))^2+(INDEX('Station centroid'!$F$2:$F$51,MATCH(AK$1,'Station centroid'!$B$2:$B$51,0))-INDEX('Zone centroid'!$E$2:$E$169,MATCH($A126,'Zone centroid'!$C$2:$C$169,0)))^2)</f>
        <v>60779.796649750286</v>
      </c>
      <c r="AL126">
        <f>SQRT((INDEX('Station centroid'!$E$2:$E$51,MATCH(AL$1,'Station centroid'!$B$2:$B$51,0))-INDEX('Zone centroid'!$D$2:$D$169,MATCH($A126,'Zone centroid'!$C$2:$C$169,0)))^2+(INDEX('Station centroid'!$F$2:$F$51,MATCH(AL$1,'Station centroid'!$B$2:$B$51,0))-INDEX('Zone centroid'!$E$2:$E$169,MATCH($A126,'Zone centroid'!$C$2:$C$169,0)))^2)</f>
        <v>36387.941792115671</v>
      </c>
      <c r="AM126">
        <f>SQRT((INDEX('Station centroid'!$E$2:$E$51,MATCH(AM$1,'Station centroid'!$B$2:$B$51,0))-INDEX('Zone centroid'!$D$2:$D$169,MATCH($A126,'Zone centroid'!$C$2:$C$169,0)))^2+(INDEX('Station centroid'!$F$2:$F$51,MATCH(AM$1,'Station centroid'!$B$2:$B$51,0))-INDEX('Zone centroid'!$E$2:$E$169,MATCH($A126,'Zone centroid'!$C$2:$C$169,0)))^2)</f>
        <v>78721.063682982</v>
      </c>
      <c r="AN126">
        <f>SQRT((INDEX('Station centroid'!$E$2:$E$51,MATCH(AN$1,'Station centroid'!$B$2:$B$51,0))-INDEX('Zone centroid'!$D$2:$D$169,MATCH($A126,'Zone centroid'!$C$2:$C$169,0)))^2+(INDEX('Station centroid'!$F$2:$F$51,MATCH(AN$1,'Station centroid'!$B$2:$B$51,0))-INDEX('Zone centroid'!$E$2:$E$169,MATCH($A126,'Zone centroid'!$C$2:$C$169,0)))^2)</f>
        <v>45701.934573044025</v>
      </c>
      <c r="AO126">
        <f>SQRT((INDEX('Station centroid'!$E$2:$E$51,MATCH(AO$1,'Station centroid'!$B$2:$B$51,0))-INDEX('Zone centroid'!$D$2:$D$169,MATCH($A126,'Zone centroid'!$C$2:$C$169,0)))^2+(INDEX('Station centroid'!$F$2:$F$51,MATCH(AO$1,'Station centroid'!$B$2:$B$51,0))-INDEX('Zone centroid'!$E$2:$E$169,MATCH($A126,'Zone centroid'!$C$2:$C$169,0)))^2)</f>
        <v>44505.07011248271</v>
      </c>
      <c r="AP126">
        <f>SQRT((INDEX('Station centroid'!$E$2:$E$51,MATCH(AP$1,'Station centroid'!$B$2:$B$51,0))-INDEX('Zone centroid'!$D$2:$D$169,MATCH($A126,'Zone centroid'!$C$2:$C$169,0)))^2+(INDEX('Station centroid'!$F$2:$F$51,MATCH(AP$1,'Station centroid'!$B$2:$B$51,0))-INDEX('Zone centroid'!$E$2:$E$169,MATCH($A126,'Zone centroid'!$C$2:$C$169,0)))^2)</f>
        <v>47171.485501969284</v>
      </c>
      <c r="AQ126">
        <f>SQRT((INDEX('Station centroid'!$E$2:$E$51,MATCH(AQ$1,'Station centroid'!$B$2:$B$51,0))-INDEX('Zone centroid'!$D$2:$D$169,MATCH($A126,'Zone centroid'!$C$2:$C$169,0)))^2+(INDEX('Station centroid'!$F$2:$F$51,MATCH(AQ$1,'Station centroid'!$B$2:$B$51,0))-INDEX('Zone centroid'!$E$2:$E$169,MATCH($A126,'Zone centroid'!$C$2:$C$169,0)))^2)</f>
        <v>60113.254463256264</v>
      </c>
      <c r="AR126">
        <f>SQRT((INDEX('Station centroid'!$E$2:$E$51,MATCH(AR$1,'Station centroid'!$B$2:$B$51,0))-INDEX('Zone centroid'!$D$2:$D$169,MATCH($A126,'Zone centroid'!$C$2:$C$169,0)))^2+(INDEX('Station centroid'!$F$2:$F$51,MATCH(AR$1,'Station centroid'!$B$2:$B$51,0))-INDEX('Zone centroid'!$E$2:$E$169,MATCH($A126,'Zone centroid'!$C$2:$C$169,0)))^2)</f>
        <v>38198.670362225952</v>
      </c>
      <c r="AS126">
        <f>SQRT((INDEX('Station centroid'!$E$2:$E$51,MATCH(AS$1,'Station centroid'!$B$2:$B$51,0))-INDEX('Zone centroid'!$D$2:$D$169,MATCH($A126,'Zone centroid'!$C$2:$C$169,0)))^2+(INDEX('Station centroid'!$F$2:$F$51,MATCH(AS$1,'Station centroid'!$B$2:$B$51,0))-INDEX('Zone centroid'!$E$2:$E$169,MATCH($A126,'Zone centroid'!$C$2:$C$169,0)))^2)</f>
        <v>127209.49788682802</v>
      </c>
      <c r="AT126">
        <f>SQRT((INDEX('Station centroid'!$E$2:$E$51,MATCH(AT$1,'Station centroid'!$B$2:$B$51,0))-INDEX('Zone centroid'!$D$2:$D$169,MATCH($A126,'Zone centroid'!$C$2:$C$169,0)))^2+(INDEX('Station centroid'!$F$2:$F$51,MATCH(AT$1,'Station centroid'!$B$2:$B$51,0))-INDEX('Zone centroid'!$E$2:$E$169,MATCH($A126,'Zone centroid'!$C$2:$C$169,0)))^2)</f>
        <v>107542.83227766553</v>
      </c>
      <c r="AU126">
        <f>SQRT((INDEX('Station centroid'!$E$2:$E$51,MATCH(AU$1,'Station centroid'!$B$2:$B$51,0))-INDEX('Zone centroid'!$D$2:$D$169,MATCH($A126,'Zone centroid'!$C$2:$C$169,0)))^2+(INDEX('Station centroid'!$F$2:$F$51,MATCH(AU$1,'Station centroid'!$B$2:$B$51,0))-INDEX('Zone centroid'!$E$2:$E$169,MATCH($A126,'Zone centroid'!$C$2:$C$169,0)))^2)</f>
        <v>7054.8257664169023</v>
      </c>
      <c r="AV126">
        <f>SQRT((INDEX('Station centroid'!$E$2:$E$51,MATCH(AV$1,'Station centroid'!$B$2:$B$51,0))-INDEX('Zone centroid'!$D$2:$D$169,MATCH($A126,'Zone centroid'!$C$2:$C$169,0)))^2+(INDEX('Station centroid'!$F$2:$F$51,MATCH(AV$1,'Station centroid'!$B$2:$B$51,0))-INDEX('Zone centroid'!$E$2:$E$169,MATCH($A126,'Zone centroid'!$C$2:$C$169,0)))^2)</f>
        <v>13459.87809432163</v>
      </c>
      <c r="AW126">
        <f>SQRT((INDEX('Station centroid'!$E$2:$E$51,MATCH(AW$1,'Station centroid'!$B$2:$B$51,0))-INDEX('Zone centroid'!$D$2:$D$169,MATCH($A126,'Zone centroid'!$C$2:$C$169,0)))^2+(INDEX('Station centroid'!$F$2:$F$51,MATCH(AW$1,'Station centroid'!$B$2:$B$51,0))-INDEX('Zone centroid'!$E$2:$E$169,MATCH($A126,'Zone centroid'!$C$2:$C$169,0)))^2)</f>
        <v>20632.781647940716</v>
      </c>
      <c r="AX126">
        <f>SQRT((INDEX('Station centroid'!$E$2:$E$51,MATCH(AX$1,'Station centroid'!$B$2:$B$51,0))-INDEX('Zone centroid'!$D$2:$D$169,MATCH($A126,'Zone centroid'!$C$2:$C$169,0)))^2+(INDEX('Station centroid'!$F$2:$F$51,MATCH(AX$1,'Station centroid'!$B$2:$B$51,0))-INDEX('Zone centroid'!$E$2:$E$169,MATCH($A126,'Zone centroid'!$C$2:$C$169,0)))^2)</f>
        <v>36413.060407020203</v>
      </c>
      <c r="AY126">
        <f>SQRT((INDEX('Station centroid'!$E$2:$E$51,MATCH(AY$1,'Station centroid'!$B$2:$B$51,0))-INDEX('Zone centroid'!$D$2:$D$169,MATCH($A126,'Zone centroid'!$C$2:$C$169,0)))^2+(INDEX('Station centroid'!$F$2:$F$51,MATCH(AY$1,'Station centroid'!$B$2:$B$51,0))-INDEX('Zone centroid'!$E$2:$E$169,MATCH($A126,'Zone centroid'!$C$2:$C$169,0)))^2)</f>
        <v>653876.32042305986</v>
      </c>
    </row>
    <row r="127" spans="1:51" x14ac:dyDescent="0.3">
      <c r="A127">
        <v>5107</v>
      </c>
      <c r="B127">
        <f>SQRT((INDEX('Station centroid'!$E$2:$E$51,MATCH(B$1,'Station centroid'!$B$2:$B$51,0))-INDEX('Zone centroid'!$D$2:$D$169,MATCH($A127,'Zone centroid'!$C$2:$C$169,0)))^2+(INDEX('Station centroid'!$F$2:$F$51,MATCH(B$1,'Station centroid'!$B$2:$B$51,0))-INDEX('Zone centroid'!$E$2:$E$169,MATCH($A127,'Zone centroid'!$C$2:$C$169,0)))^2)</f>
        <v>58325.237849429257</v>
      </c>
      <c r="C127">
        <f>SQRT((INDEX('Station centroid'!$E$2:$E$51,MATCH(C$1,'Station centroid'!$B$2:$B$51,0))-INDEX('Zone centroid'!$D$2:$D$169,MATCH($A127,'Zone centroid'!$C$2:$C$169,0)))^2+(INDEX('Station centroid'!$F$2:$F$51,MATCH(C$1,'Station centroid'!$B$2:$B$51,0))-INDEX('Zone centroid'!$E$2:$E$169,MATCH($A127,'Zone centroid'!$C$2:$C$169,0)))^2)</f>
        <v>84582.022255531338</v>
      </c>
      <c r="D127">
        <f>SQRT((INDEX('Station centroid'!$E$2:$E$51,MATCH(D$1,'Station centroid'!$B$2:$B$51,0))-INDEX('Zone centroid'!$D$2:$D$169,MATCH($A127,'Zone centroid'!$C$2:$C$169,0)))^2+(INDEX('Station centroid'!$F$2:$F$51,MATCH(D$1,'Station centroid'!$B$2:$B$51,0))-INDEX('Zone centroid'!$E$2:$E$169,MATCH($A127,'Zone centroid'!$C$2:$C$169,0)))^2)</f>
        <v>134264.60409453601</v>
      </c>
      <c r="E127">
        <f>SQRT((INDEX('Station centroid'!$E$2:$E$51,MATCH(E$1,'Station centroid'!$B$2:$B$51,0))-INDEX('Zone centroid'!$D$2:$D$169,MATCH($A127,'Zone centroid'!$C$2:$C$169,0)))^2+(INDEX('Station centroid'!$F$2:$F$51,MATCH(E$1,'Station centroid'!$B$2:$B$51,0))-INDEX('Zone centroid'!$E$2:$E$169,MATCH($A127,'Zone centroid'!$C$2:$C$169,0)))^2)</f>
        <v>67318.9761220371</v>
      </c>
      <c r="F127">
        <f>SQRT((INDEX('Station centroid'!$E$2:$E$51,MATCH(F$1,'Station centroid'!$B$2:$B$51,0))-INDEX('Zone centroid'!$D$2:$D$169,MATCH($A127,'Zone centroid'!$C$2:$C$169,0)))^2+(INDEX('Station centroid'!$F$2:$F$51,MATCH(F$1,'Station centroid'!$B$2:$B$51,0))-INDEX('Zone centroid'!$E$2:$E$169,MATCH($A127,'Zone centroid'!$C$2:$C$169,0)))^2)</f>
        <v>57085.180406858701</v>
      </c>
      <c r="G127">
        <f>SQRT((INDEX('Station centroid'!$E$2:$E$51,MATCH(G$1,'Station centroid'!$B$2:$B$51,0))-INDEX('Zone centroid'!$D$2:$D$169,MATCH($A127,'Zone centroid'!$C$2:$C$169,0)))^2+(INDEX('Station centroid'!$F$2:$F$51,MATCH(G$1,'Station centroid'!$B$2:$B$51,0))-INDEX('Zone centroid'!$E$2:$E$169,MATCH($A127,'Zone centroid'!$C$2:$C$169,0)))^2)</f>
        <v>646054.84042842675</v>
      </c>
      <c r="H127">
        <f>SQRT((INDEX('Station centroid'!$E$2:$E$51,MATCH(H$1,'Station centroid'!$B$2:$B$51,0))-INDEX('Zone centroid'!$D$2:$D$169,MATCH($A127,'Zone centroid'!$C$2:$C$169,0)))^2+(INDEX('Station centroid'!$F$2:$F$51,MATCH(H$1,'Station centroid'!$B$2:$B$51,0))-INDEX('Zone centroid'!$E$2:$E$169,MATCH($A127,'Zone centroid'!$C$2:$C$169,0)))^2)</f>
        <v>34547.249806101812</v>
      </c>
      <c r="I127">
        <f>SQRT((INDEX('Station centroid'!$E$2:$E$51,MATCH(I$1,'Station centroid'!$B$2:$B$51,0))-INDEX('Zone centroid'!$D$2:$D$169,MATCH($A127,'Zone centroid'!$C$2:$C$169,0)))^2+(INDEX('Station centroid'!$F$2:$F$51,MATCH(I$1,'Station centroid'!$B$2:$B$51,0))-INDEX('Zone centroid'!$E$2:$E$169,MATCH($A127,'Zone centroid'!$C$2:$C$169,0)))^2)</f>
        <v>35336.785256920281</v>
      </c>
      <c r="J127">
        <f>SQRT((INDEX('Station centroid'!$E$2:$E$51,MATCH(J$1,'Station centroid'!$B$2:$B$51,0))-INDEX('Zone centroid'!$D$2:$D$169,MATCH($A127,'Zone centroid'!$C$2:$C$169,0)))^2+(INDEX('Station centroid'!$F$2:$F$51,MATCH(J$1,'Station centroid'!$B$2:$B$51,0))-INDEX('Zone centroid'!$E$2:$E$169,MATCH($A127,'Zone centroid'!$C$2:$C$169,0)))^2)</f>
        <v>646054.84042842675</v>
      </c>
      <c r="K127">
        <f>SQRT((INDEX('Station centroid'!$E$2:$E$51,MATCH(K$1,'Station centroid'!$B$2:$B$51,0))-INDEX('Zone centroid'!$D$2:$D$169,MATCH($A127,'Zone centroid'!$C$2:$C$169,0)))^2+(INDEX('Station centroid'!$F$2:$F$51,MATCH(K$1,'Station centroid'!$B$2:$B$51,0))-INDEX('Zone centroid'!$E$2:$E$169,MATCH($A127,'Zone centroid'!$C$2:$C$169,0)))^2)</f>
        <v>86371.133683561769</v>
      </c>
      <c r="L127">
        <f>SQRT((INDEX('Station centroid'!$E$2:$E$51,MATCH(L$1,'Station centroid'!$B$2:$B$51,0))-INDEX('Zone centroid'!$D$2:$D$169,MATCH($A127,'Zone centroid'!$C$2:$C$169,0)))^2+(INDEX('Station centroid'!$F$2:$F$51,MATCH(L$1,'Station centroid'!$B$2:$B$51,0))-INDEX('Zone centroid'!$E$2:$E$169,MATCH($A127,'Zone centroid'!$C$2:$C$169,0)))^2)</f>
        <v>42942.260269645776</v>
      </c>
      <c r="M127">
        <f>SQRT((INDEX('Station centroid'!$E$2:$E$51,MATCH(M$1,'Station centroid'!$B$2:$B$51,0))-INDEX('Zone centroid'!$D$2:$D$169,MATCH($A127,'Zone centroid'!$C$2:$C$169,0)))^2+(INDEX('Station centroid'!$F$2:$F$51,MATCH(M$1,'Station centroid'!$B$2:$B$51,0))-INDEX('Zone centroid'!$E$2:$E$169,MATCH($A127,'Zone centroid'!$C$2:$C$169,0)))^2)</f>
        <v>47052.900234414905</v>
      </c>
      <c r="N127">
        <f>SQRT((INDEX('Station centroid'!$E$2:$E$51,MATCH(N$1,'Station centroid'!$B$2:$B$51,0))-INDEX('Zone centroid'!$D$2:$D$169,MATCH($A127,'Zone centroid'!$C$2:$C$169,0)))^2+(INDEX('Station centroid'!$F$2:$F$51,MATCH(N$1,'Station centroid'!$B$2:$B$51,0))-INDEX('Zone centroid'!$E$2:$E$169,MATCH($A127,'Zone centroid'!$C$2:$C$169,0)))^2)</f>
        <v>65870.63270587282</v>
      </c>
      <c r="O127">
        <f>SQRT((INDEX('Station centroid'!$E$2:$E$51,MATCH(O$1,'Station centroid'!$B$2:$B$51,0))-INDEX('Zone centroid'!$D$2:$D$169,MATCH($A127,'Zone centroid'!$C$2:$C$169,0)))^2+(INDEX('Station centroid'!$F$2:$F$51,MATCH(O$1,'Station centroid'!$B$2:$B$51,0))-INDEX('Zone centroid'!$E$2:$E$169,MATCH($A127,'Zone centroid'!$C$2:$C$169,0)))^2)</f>
        <v>88737.930709888649</v>
      </c>
      <c r="P127">
        <f>SQRT((INDEX('Station centroid'!$E$2:$E$51,MATCH(P$1,'Station centroid'!$B$2:$B$51,0))-INDEX('Zone centroid'!$D$2:$D$169,MATCH($A127,'Zone centroid'!$C$2:$C$169,0)))^2+(INDEX('Station centroid'!$F$2:$F$51,MATCH(P$1,'Station centroid'!$B$2:$B$51,0))-INDEX('Zone centroid'!$E$2:$E$169,MATCH($A127,'Zone centroid'!$C$2:$C$169,0)))^2)</f>
        <v>91075.207773708651</v>
      </c>
      <c r="Q127">
        <f>SQRT((INDEX('Station centroid'!$E$2:$E$51,MATCH(Q$1,'Station centroid'!$B$2:$B$51,0))-INDEX('Zone centroid'!$D$2:$D$169,MATCH($A127,'Zone centroid'!$C$2:$C$169,0)))^2+(INDEX('Station centroid'!$F$2:$F$51,MATCH(Q$1,'Station centroid'!$B$2:$B$51,0))-INDEX('Zone centroid'!$E$2:$E$169,MATCH($A127,'Zone centroid'!$C$2:$C$169,0)))^2)</f>
        <v>76264.283694430022</v>
      </c>
      <c r="R127">
        <f>SQRT((INDEX('Station centroid'!$E$2:$E$51,MATCH(R$1,'Station centroid'!$B$2:$B$51,0))-INDEX('Zone centroid'!$D$2:$D$169,MATCH($A127,'Zone centroid'!$C$2:$C$169,0)))^2+(INDEX('Station centroid'!$F$2:$F$51,MATCH(R$1,'Station centroid'!$B$2:$B$51,0))-INDEX('Zone centroid'!$E$2:$E$169,MATCH($A127,'Zone centroid'!$C$2:$C$169,0)))^2)</f>
        <v>74226.876172422184</v>
      </c>
      <c r="S127">
        <f>SQRT((INDEX('Station centroid'!$E$2:$E$51,MATCH(S$1,'Station centroid'!$B$2:$B$51,0))-INDEX('Zone centroid'!$D$2:$D$169,MATCH($A127,'Zone centroid'!$C$2:$C$169,0)))^2+(INDEX('Station centroid'!$F$2:$F$51,MATCH(S$1,'Station centroid'!$B$2:$B$51,0))-INDEX('Zone centroid'!$E$2:$E$169,MATCH($A127,'Zone centroid'!$C$2:$C$169,0)))^2)</f>
        <v>70701.081318081749</v>
      </c>
      <c r="T127">
        <f>SQRT((INDEX('Station centroid'!$E$2:$E$51,MATCH(T$1,'Station centroid'!$B$2:$B$51,0))-INDEX('Zone centroid'!$D$2:$D$169,MATCH($A127,'Zone centroid'!$C$2:$C$169,0)))^2+(INDEX('Station centroid'!$F$2:$F$51,MATCH(T$1,'Station centroid'!$B$2:$B$51,0))-INDEX('Zone centroid'!$E$2:$E$169,MATCH($A127,'Zone centroid'!$C$2:$C$169,0)))^2)</f>
        <v>64893.295155629101</v>
      </c>
      <c r="U127">
        <f>SQRT((INDEX('Station centroid'!$E$2:$E$51,MATCH(U$1,'Station centroid'!$B$2:$B$51,0))-INDEX('Zone centroid'!$D$2:$D$169,MATCH($A127,'Zone centroid'!$C$2:$C$169,0)))^2+(INDEX('Station centroid'!$F$2:$F$51,MATCH(U$1,'Station centroid'!$B$2:$B$51,0))-INDEX('Zone centroid'!$E$2:$E$169,MATCH($A127,'Zone centroid'!$C$2:$C$169,0)))^2)</f>
        <v>64921.829297751581</v>
      </c>
      <c r="V127">
        <f>SQRT((INDEX('Station centroid'!$E$2:$E$51,MATCH(V$1,'Station centroid'!$B$2:$B$51,0))-INDEX('Zone centroid'!$D$2:$D$169,MATCH($A127,'Zone centroid'!$C$2:$C$169,0)))^2+(INDEX('Station centroid'!$F$2:$F$51,MATCH(V$1,'Station centroid'!$B$2:$B$51,0))-INDEX('Zone centroid'!$E$2:$E$169,MATCH($A127,'Zone centroid'!$C$2:$C$169,0)))^2)</f>
        <v>63227.619641904159</v>
      </c>
      <c r="W127">
        <f>SQRT((INDEX('Station centroid'!$E$2:$E$51,MATCH(W$1,'Station centroid'!$B$2:$B$51,0))-INDEX('Zone centroid'!$D$2:$D$169,MATCH($A127,'Zone centroid'!$C$2:$C$169,0)))^2+(INDEX('Station centroid'!$F$2:$F$51,MATCH(W$1,'Station centroid'!$B$2:$B$51,0))-INDEX('Zone centroid'!$E$2:$E$169,MATCH($A127,'Zone centroid'!$C$2:$C$169,0)))^2)</f>
        <v>72915.807893213438</v>
      </c>
      <c r="X127">
        <f>SQRT((INDEX('Station centroid'!$E$2:$E$51,MATCH(X$1,'Station centroid'!$B$2:$B$51,0))-INDEX('Zone centroid'!$D$2:$D$169,MATCH($A127,'Zone centroid'!$C$2:$C$169,0)))^2+(INDEX('Station centroid'!$F$2:$F$51,MATCH(X$1,'Station centroid'!$B$2:$B$51,0))-INDEX('Zone centroid'!$E$2:$E$169,MATCH($A127,'Zone centroid'!$C$2:$C$169,0)))^2)</f>
        <v>60714.097169129469</v>
      </c>
      <c r="Y127">
        <f>SQRT((INDEX('Station centroid'!$E$2:$E$51,MATCH(Y$1,'Station centroid'!$B$2:$B$51,0))-INDEX('Zone centroid'!$D$2:$D$169,MATCH($A127,'Zone centroid'!$C$2:$C$169,0)))^2+(INDEX('Station centroid'!$F$2:$F$51,MATCH(Y$1,'Station centroid'!$B$2:$B$51,0))-INDEX('Zone centroid'!$E$2:$E$169,MATCH($A127,'Zone centroid'!$C$2:$C$169,0)))^2)</f>
        <v>58951.896371957424</v>
      </c>
      <c r="Z127">
        <f>SQRT((INDEX('Station centroid'!$E$2:$E$51,MATCH(Z$1,'Station centroid'!$B$2:$B$51,0))-INDEX('Zone centroid'!$D$2:$D$169,MATCH($A127,'Zone centroid'!$C$2:$C$169,0)))^2+(INDEX('Station centroid'!$F$2:$F$51,MATCH(Z$1,'Station centroid'!$B$2:$B$51,0))-INDEX('Zone centroid'!$E$2:$E$169,MATCH($A127,'Zone centroid'!$C$2:$C$169,0)))^2)</f>
        <v>27881.027045108985</v>
      </c>
      <c r="AA127">
        <f>SQRT((INDEX('Station centroid'!$E$2:$E$51,MATCH(AA$1,'Station centroid'!$B$2:$B$51,0))-INDEX('Zone centroid'!$D$2:$D$169,MATCH($A127,'Zone centroid'!$C$2:$C$169,0)))^2+(INDEX('Station centroid'!$F$2:$F$51,MATCH(AA$1,'Station centroid'!$B$2:$B$51,0))-INDEX('Zone centroid'!$E$2:$E$169,MATCH($A127,'Zone centroid'!$C$2:$C$169,0)))^2)</f>
        <v>58161.346610057088</v>
      </c>
      <c r="AB127">
        <f>SQRT((INDEX('Station centroid'!$E$2:$E$51,MATCH(AB$1,'Station centroid'!$B$2:$B$51,0))-INDEX('Zone centroid'!$D$2:$D$169,MATCH($A127,'Zone centroid'!$C$2:$C$169,0)))^2+(INDEX('Station centroid'!$F$2:$F$51,MATCH(AB$1,'Station centroid'!$B$2:$B$51,0))-INDEX('Zone centroid'!$E$2:$E$169,MATCH($A127,'Zone centroid'!$C$2:$C$169,0)))^2)</f>
        <v>646054.84042842675</v>
      </c>
      <c r="AC127">
        <f>SQRT((INDEX('Station centroid'!$E$2:$E$51,MATCH(AC$1,'Station centroid'!$B$2:$B$51,0))-INDEX('Zone centroid'!$D$2:$D$169,MATCH($A127,'Zone centroid'!$C$2:$C$169,0)))^2+(INDEX('Station centroid'!$F$2:$F$51,MATCH(AC$1,'Station centroid'!$B$2:$B$51,0))-INDEX('Zone centroid'!$E$2:$E$169,MATCH($A127,'Zone centroid'!$C$2:$C$169,0)))^2)</f>
        <v>48833.658465292145</v>
      </c>
      <c r="AD127">
        <f>SQRT((INDEX('Station centroid'!$E$2:$E$51,MATCH(AD$1,'Station centroid'!$B$2:$B$51,0))-INDEX('Zone centroid'!$D$2:$D$169,MATCH($A127,'Zone centroid'!$C$2:$C$169,0)))^2+(INDEX('Station centroid'!$F$2:$F$51,MATCH(AD$1,'Station centroid'!$B$2:$B$51,0))-INDEX('Zone centroid'!$E$2:$E$169,MATCH($A127,'Zone centroid'!$C$2:$C$169,0)))^2)</f>
        <v>130526.92573918417</v>
      </c>
      <c r="AE127">
        <f>SQRT((INDEX('Station centroid'!$E$2:$E$51,MATCH(AE$1,'Station centroid'!$B$2:$B$51,0))-INDEX('Zone centroid'!$D$2:$D$169,MATCH($A127,'Zone centroid'!$C$2:$C$169,0)))^2+(INDEX('Station centroid'!$F$2:$F$51,MATCH(AE$1,'Station centroid'!$B$2:$B$51,0))-INDEX('Zone centroid'!$E$2:$E$169,MATCH($A127,'Zone centroid'!$C$2:$C$169,0)))^2)</f>
        <v>83667.273886361363</v>
      </c>
      <c r="AF127">
        <f>SQRT((INDEX('Station centroid'!$E$2:$E$51,MATCH(AF$1,'Station centroid'!$B$2:$B$51,0))-INDEX('Zone centroid'!$D$2:$D$169,MATCH($A127,'Zone centroid'!$C$2:$C$169,0)))^2+(INDEX('Station centroid'!$F$2:$F$51,MATCH(AF$1,'Station centroid'!$B$2:$B$51,0))-INDEX('Zone centroid'!$E$2:$E$169,MATCH($A127,'Zone centroid'!$C$2:$C$169,0)))^2)</f>
        <v>81253.278160028087</v>
      </c>
      <c r="AG127">
        <f>SQRT((INDEX('Station centroid'!$E$2:$E$51,MATCH(AG$1,'Station centroid'!$B$2:$B$51,0))-INDEX('Zone centroid'!$D$2:$D$169,MATCH($A127,'Zone centroid'!$C$2:$C$169,0)))^2+(INDEX('Station centroid'!$F$2:$F$51,MATCH(AG$1,'Station centroid'!$B$2:$B$51,0))-INDEX('Zone centroid'!$E$2:$E$169,MATCH($A127,'Zone centroid'!$C$2:$C$169,0)))^2)</f>
        <v>63123.372155673838</v>
      </c>
      <c r="AH127">
        <f>SQRT((INDEX('Station centroid'!$E$2:$E$51,MATCH(AH$1,'Station centroid'!$B$2:$B$51,0))-INDEX('Zone centroid'!$D$2:$D$169,MATCH($A127,'Zone centroid'!$C$2:$C$169,0)))^2+(INDEX('Station centroid'!$F$2:$F$51,MATCH(AH$1,'Station centroid'!$B$2:$B$51,0))-INDEX('Zone centroid'!$E$2:$E$169,MATCH($A127,'Zone centroid'!$C$2:$C$169,0)))^2)</f>
        <v>105063.28801502455</v>
      </c>
      <c r="AI127">
        <f>SQRT((INDEX('Station centroid'!$E$2:$E$51,MATCH(AI$1,'Station centroid'!$B$2:$B$51,0))-INDEX('Zone centroid'!$D$2:$D$169,MATCH($A127,'Zone centroid'!$C$2:$C$169,0)))^2+(INDEX('Station centroid'!$F$2:$F$51,MATCH(AI$1,'Station centroid'!$B$2:$B$51,0))-INDEX('Zone centroid'!$E$2:$E$169,MATCH($A127,'Zone centroid'!$C$2:$C$169,0)))^2)</f>
        <v>65364.177301810312</v>
      </c>
      <c r="AJ127">
        <f>SQRT((INDEX('Station centroid'!$E$2:$E$51,MATCH(AJ$1,'Station centroid'!$B$2:$B$51,0))-INDEX('Zone centroid'!$D$2:$D$169,MATCH($A127,'Zone centroid'!$C$2:$C$169,0)))^2+(INDEX('Station centroid'!$F$2:$F$51,MATCH(AJ$1,'Station centroid'!$B$2:$B$51,0))-INDEX('Zone centroid'!$E$2:$E$169,MATCH($A127,'Zone centroid'!$C$2:$C$169,0)))^2)</f>
        <v>64134.360011526558</v>
      </c>
      <c r="AK127">
        <f>SQRT((INDEX('Station centroid'!$E$2:$E$51,MATCH(AK$1,'Station centroid'!$B$2:$B$51,0))-INDEX('Zone centroid'!$D$2:$D$169,MATCH($A127,'Zone centroid'!$C$2:$C$169,0)))^2+(INDEX('Station centroid'!$F$2:$F$51,MATCH(AK$1,'Station centroid'!$B$2:$B$51,0))-INDEX('Zone centroid'!$E$2:$E$169,MATCH($A127,'Zone centroid'!$C$2:$C$169,0)))^2)</f>
        <v>63698.545447482524</v>
      </c>
      <c r="AL127">
        <f>SQRT((INDEX('Station centroid'!$E$2:$E$51,MATCH(AL$1,'Station centroid'!$B$2:$B$51,0))-INDEX('Zone centroid'!$D$2:$D$169,MATCH($A127,'Zone centroid'!$C$2:$C$169,0)))^2+(INDEX('Station centroid'!$F$2:$F$51,MATCH(AL$1,'Station centroid'!$B$2:$B$51,0))-INDEX('Zone centroid'!$E$2:$E$169,MATCH($A127,'Zone centroid'!$C$2:$C$169,0)))^2)</f>
        <v>27737.749568888932</v>
      </c>
      <c r="AM127">
        <f>SQRT((INDEX('Station centroid'!$E$2:$E$51,MATCH(AM$1,'Station centroid'!$B$2:$B$51,0))-INDEX('Zone centroid'!$D$2:$D$169,MATCH($A127,'Zone centroid'!$C$2:$C$169,0)))^2+(INDEX('Station centroid'!$F$2:$F$51,MATCH(AM$1,'Station centroid'!$B$2:$B$51,0))-INDEX('Zone centroid'!$E$2:$E$169,MATCH($A127,'Zone centroid'!$C$2:$C$169,0)))^2)</f>
        <v>80629.367215302569</v>
      </c>
      <c r="AN127">
        <f>SQRT((INDEX('Station centroid'!$E$2:$E$51,MATCH(AN$1,'Station centroid'!$B$2:$B$51,0))-INDEX('Zone centroid'!$D$2:$D$169,MATCH($A127,'Zone centroid'!$C$2:$C$169,0)))^2+(INDEX('Station centroid'!$F$2:$F$51,MATCH(AN$1,'Station centroid'!$B$2:$B$51,0))-INDEX('Zone centroid'!$E$2:$E$169,MATCH($A127,'Zone centroid'!$C$2:$C$169,0)))^2)</f>
        <v>42271.97658731843</v>
      </c>
      <c r="AO127">
        <f>SQRT((INDEX('Station centroid'!$E$2:$E$51,MATCH(AO$1,'Station centroid'!$B$2:$B$51,0))-INDEX('Zone centroid'!$D$2:$D$169,MATCH($A127,'Zone centroid'!$C$2:$C$169,0)))^2+(INDEX('Station centroid'!$F$2:$F$51,MATCH(AO$1,'Station centroid'!$B$2:$B$51,0))-INDEX('Zone centroid'!$E$2:$E$169,MATCH($A127,'Zone centroid'!$C$2:$C$169,0)))^2)</f>
        <v>40131.816290531919</v>
      </c>
      <c r="AP127">
        <f>SQRT((INDEX('Station centroid'!$E$2:$E$51,MATCH(AP$1,'Station centroid'!$B$2:$B$51,0))-INDEX('Zone centroid'!$D$2:$D$169,MATCH($A127,'Zone centroid'!$C$2:$C$169,0)))^2+(INDEX('Station centroid'!$F$2:$F$51,MATCH(AP$1,'Station centroid'!$B$2:$B$51,0))-INDEX('Zone centroid'!$E$2:$E$169,MATCH($A127,'Zone centroid'!$C$2:$C$169,0)))^2)</f>
        <v>46092.255208033574</v>
      </c>
      <c r="AQ127">
        <f>SQRT((INDEX('Station centroid'!$E$2:$E$51,MATCH(AQ$1,'Station centroid'!$B$2:$B$51,0))-INDEX('Zone centroid'!$D$2:$D$169,MATCH($A127,'Zone centroid'!$C$2:$C$169,0)))^2+(INDEX('Station centroid'!$F$2:$F$51,MATCH(AQ$1,'Station centroid'!$B$2:$B$51,0))-INDEX('Zone centroid'!$E$2:$E$169,MATCH($A127,'Zone centroid'!$C$2:$C$169,0)))^2)</f>
        <v>49604.646458816729</v>
      </c>
      <c r="AR127">
        <f>SQRT((INDEX('Station centroid'!$E$2:$E$51,MATCH(AR$1,'Station centroid'!$B$2:$B$51,0))-INDEX('Zone centroid'!$D$2:$D$169,MATCH($A127,'Zone centroid'!$C$2:$C$169,0)))^2+(INDEX('Station centroid'!$F$2:$F$51,MATCH(AR$1,'Station centroid'!$B$2:$B$51,0))-INDEX('Zone centroid'!$E$2:$E$169,MATCH($A127,'Zone centroid'!$C$2:$C$169,0)))^2)</f>
        <v>27976.218813163428</v>
      </c>
      <c r="AS127">
        <f>SQRT((INDEX('Station centroid'!$E$2:$E$51,MATCH(AS$1,'Station centroid'!$B$2:$B$51,0))-INDEX('Zone centroid'!$D$2:$D$169,MATCH($A127,'Zone centroid'!$C$2:$C$169,0)))^2+(INDEX('Station centroid'!$F$2:$F$51,MATCH(AS$1,'Station centroid'!$B$2:$B$51,0))-INDEX('Zone centroid'!$E$2:$E$169,MATCH($A127,'Zone centroid'!$C$2:$C$169,0)))^2)</f>
        <v>117111.62377978927</v>
      </c>
      <c r="AT127">
        <f>SQRT((INDEX('Station centroid'!$E$2:$E$51,MATCH(AT$1,'Station centroid'!$B$2:$B$51,0))-INDEX('Zone centroid'!$D$2:$D$169,MATCH($A127,'Zone centroid'!$C$2:$C$169,0)))^2+(INDEX('Station centroid'!$F$2:$F$51,MATCH(AT$1,'Station centroid'!$B$2:$B$51,0))-INDEX('Zone centroid'!$E$2:$E$169,MATCH($A127,'Zone centroid'!$C$2:$C$169,0)))^2)</f>
        <v>98189.614182468897</v>
      </c>
      <c r="AU127">
        <f>SQRT((INDEX('Station centroid'!$E$2:$E$51,MATCH(AU$1,'Station centroid'!$B$2:$B$51,0))-INDEX('Zone centroid'!$D$2:$D$169,MATCH($A127,'Zone centroid'!$C$2:$C$169,0)))^2+(INDEX('Station centroid'!$F$2:$F$51,MATCH(AU$1,'Station centroid'!$B$2:$B$51,0))-INDEX('Zone centroid'!$E$2:$E$169,MATCH($A127,'Zone centroid'!$C$2:$C$169,0)))^2)</f>
        <v>8709.3854039478465</v>
      </c>
      <c r="AV127">
        <f>SQRT((INDEX('Station centroid'!$E$2:$E$51,MATCH(AV$1,'Station centroid'!$B$2:$B$51,0))-INDEX('Zone centroid'!$D$2:$D$169,MATCH($A127,'Zone centroid'!$C$2:$C$169,0)))^2+(INDEX('Station centroid'!$F$2:$F$51,MATCH(AV$1,'Station centroid'!$B$2:$B$51,0))-INDEX('Zone centroid'!$E$2:$E$169,MATCH($A127,'Zone centroid'!$C$2:$C$169,0)))^2)</f>
        <v>4573.1436227172717</v>
      </c>
      <c r="AW127">
        <f>SQRT((INDEX('Station centroid'!$E$2:$E$51,MATCH(AW$1,'Station centroid'!$B$2:$B$51,0))-INDEX('Zone centroid'!$D$2:$D$169,MATCH($A127,'Zone centroid'!$C$2:$C$169,0)))^2+(INDEX('Station centroid'!$F$2:$F$51,MATCH(AW$1,'Station centroid'!$B$2:$B$51,0))-INDEX('Zone centroid'!$E$2:$E$169,MATCH($A127,'Zone centroid'!$C$2:$C$169,0)))^2)</f>
        <v>10256.290663373364</v>
      </c>
      <c r="AX127">
        <f>SQRT((INDEX('Station centroid'!$E$2:$E$51,MATCH(AX$1,'Station centroid'!$B$2:$B$51,0))-INDEX('Zone centroid'!$D$2:$D$169,MATCH($A127,'Zone centroid'!$C$2:$C$169,0)))^2+(INDEX('Station centroid'!$F$2:$F$51,MATCH(AX$1,'Station centroid'!$B$2:$B$51,0))-INDEX('Zone centroid'!$E$2:$E$169,MATCH($A127,'Zone centroid'!$C$2:$C$169,0)))^2)</f>
        <v>25904.299660197368</v>
      </c>
      <c r="AY127">
        <f>SQRT((INDEX('Station centroid'!$E$2:$E$51,MATCH(AY$1,'Station centroid'!$B$2:$B$51,0))-INDEX('Zone centroid'!$D$2:$D$169,MATCH($A127,'Zone centroid'!$C$2:$C$169,0)))^2+(INDEX('Station centroid'!$F$2:$F$51,MATCH(AY$1,'Station centroid'!$B$2:$B$51,0))-INDEX('Zone centroid'!$E$2:$E$169,MATCH($A127,'Zone centroid'!$C$2:$C$169,0)))^2)</f>
        <v>646054.84042842675</v>
      </c>
    </row>
    <row r="128" spans="1:51" x14ac:dyDescent="0.3">
      <c r="A128">
        <v>5108</v>
      </c>
      <c r="B128">
        <f>SQRT((INDEX('Station centroid'!$E$2:$E$51,MATCH(B$1,'Station centroid'!$B$2:$B$51,0))-INDEX('Zone centroid'!$D$2:$D$169,MATCH($A128,'Zone centroid'!$C$2:$C$169,0)))^2+(INDEX('Station centroid'!$F$2:$F$51,MATCH(B$1,'Station centroid'!$B$2:$B$51,0))-INDEX('Zone centroid'!$E$2:$E$169,MATCH($A128,'Zone centroid'!$C$2:$C$169,0)))^2)</f>
        <v>53358.656617202192</v>
      </c>
      <c r="C128">
        <f>SQRT((INDEX('Station centroid'!$E$2:$E$51,MATCH(C$1,'Station centroid'!$B$2:$B$51,0))-INDEX('Zone centroid'!$D$2:$D$169,MATCH($A128,'Zone centroid'!$C$2:$C$169,0)))^2+(INDEX('Station centroid'!$F$2:$F$51,MATCH(C$1,'Station centroid'!$B$2:$B$51,0))-INDEX('Zone centroid'!$E$2:$E$169,MATCH($A128,'Zone centroid'!$C$2:$C$169,0)))^2)</f>
        <v>83893.108590605931</v>
      </c>
      <c r="D128">
        <f>SQRT((INDEX('Station centroid'!$E$2:$E$51,MATCH(D$1,'Station centroid'!$B$2:$B$51,0))-INDEX('Zone centroid'!$D$2:$D$169,MATCH($A128,'Zone centroid'!$C$2:$C$169,0)))^2+(INDEX('Station centroid'!$F$2:$F$51,MATCH(D$1,'Station centroid'!$B$2:$B$51,0))-INDEX('Zone centroid'!$E$2:$E$169,MATCH($A128,'Zone centroid'!$C$2:$C$169,0)))^2)</f>
        <v>138251.64223712677</v>
      </c>
      <c r="E128">
        <f>SQRT((INDEX('Station centroid'!$E$2:$E$51,MATCH(E$1,'Station centroid'!$B$2:$B$51,0))-INDEX('Zone centroid'!$D$2:$D$169,MATCH($A128,'Zone centroid'!$C$2:$C$169,0)))^2+(INDEX('Station centroid'!$F$2:$F$51,MATCH(E$1,'Station centroid'!$B$2:$B$51,0))-INDEX('Zone centroid'!$E$2:$E$169,MATCH($A128,'Zone centroid'!$C$2:$C$169,0)))^2)</f>
        <v>62330.435352557906</v>
      </c>
      <c r="F128">
        <f>SQRT((INDEX('Station centroid'!$E$2:$E$51,MATCH(F$1,'Station centroid'!$B$2:$B$51,0))-INDEX('Zone centroid'!$D$2:$D$169,MATCH($A128,'Zone centroid'!$C$2:$C$169,0)))^2+(INDEX('Station centroid'!$F$2:$F$51,MATCH(F$1,'Station centroid'!$B$2:$B$51,0))-INDEX('Zone centroid'!$E$2:$E$169,MATCH($A128,'Zone centroid'!$C$2:$C$169,0)))^2)</f>
        <v>54569.129229662482</v>
      </c>
      <c r="G128">
        <f>SQRT((INDEX('Station centroid'!$E$2:$E$51,MATCH(G$1,'Station centroid'!$B$2:$B$51,0))-INDEX('Zone centroid'!$D$2:$D$169,MATCH($A128,'Zone centroid'!$C$2:$C$169,0)))^2+(INDEX('Station centroid'!$F$2:$F$51,MATCH(G$1,'Station centroid'!$B$2:$B$51,0))-INDEX('Zone centroid'!$E$2:$E$169,MATCH($A128,'Zone centroid'!$C$2:$C$169,0)))^2)</f>
        <v>651959.94707420492</v>
      </c>
      <c r="H128">
        <f>SQRT((INDEX('Station centroid'!$E$2:$E$51,MATCH(H$1,'Station centroid'!$B$2:$B$51,0))-INDEX('Zone centroid'!$D$2:$D$169,MATCH($A128,'Zone centroid'!$C$2:$C$169,0)))^2+(INDEX('Station centroid'!$F$2:$F$51,MATCH(H$1,'Station centroid'!$B$2:$B$51,0))-INDEX('Zone centroid'!$E$2:$E$169,MATCH($A128,'Zone centroid'!$C$2:$C$169,0)))^2)</f>
        <v>39057.622018310358</v>
      </c>
      <c r="I128">
        <f>SQRT((INDEX('Station centroid'!$E$2:$E$51,MATCH(I$1,'Station centroid'!$B$2:$B$51,0))-INDEX('Zone centroid'!$D$2:$D$169,MATCH($A128,'Zone centroid'!$C$2:$C$169,0)))^2+(INDEX('Station centroid'!$F$2:$F$51,MATCH(I$1,'Station centroid'!$B$2:$B$51,0))-INDEX('Zone centroid'!$E$2:$E$169,MATCH($A128,'Zone centroid'!$C$2:$C$169,0)))^2)</f>
        <v>34894.360723957936</v>
      </c>
      <c r="J128">
        <f>SQRT((INDEX('Station centroid'!$E$2:$E$51,MATCH(J$1,'Station centroid'!$B$2:$B$51,0))-INDEX('Zone centroid'!$D$2:$D$169,MATCH($A128,'Zone centroid'!$C$2:$C$169,0)))^2+(INDEX('Station centroid'!$F$2:$F$51,MATCH(J$1,'Station centroid'!$B$2:$B$51,0))-INDEX('Zone centroid'!$E$2:$E$169,MATCH($A128,'Zone centroid'!$C$2:$C$169,0)))^2)</f>
        <v>651959.94707420492</v>
      </c>
      <c r="K128">
        <f>SQRT((INDEX('Station centroid'!$E$2:$E$51,MATCH(K$1,'Station centroid'!$B$2:$B$51,0))-INDEX('Zone centroid'!$D$2:$D$169,MATCH($A128,'Zone centroid'!$C$2:$C$169,0)))^2+(INDEX('Station centroid'!$F$2:$F$51,MATCH(K$1,'Station centroid'!$B$2:$B$51,0))-INDEX('Zone centroid'!$E$2:$E$169,MATCH($A128,'Zone centroid'!$C$2:$C$169,0)))^2)</f>
        <v>81317.419131104369</v>
      </c>
      <c r="L128">
        <f>SQRT((INDEX('Station centroid'!$E$2:$E$51,MATCH(L$1,'Station centroid'!$B$2:$B$51,0))-INDEX('Zone centroid'!$D$2:$D$169,MATCH($A128,'Zone centroid'!$C$2:$C$169,0)))^2+(INDEX('Station centroid'!$F$2:$F$51,MATCH(L$1,'Station centroid'!$B$2:$B$51,0))-INDEX('Zone centroid'!$E$2:$E$169,MATCH($A128,'Zone centroid'!$C$2:$C$169,0)))^2)</f>
        <v>39489.159651048518</v>
      </c>
      <c r="M128">
        <f>SQRT((INDEX('Station centroid'!$E$2:$E$51,MATCH(M$1,'Station centroid'!$B$2:$B$51,0))-INDEX('Zone centroid'!$D$2:$D$169,MATCH($A128,'Zone centroid'!$C$2:$C$169,0)))^2+(INDEX('Station centroid'!$F$2:$F$51,MATCH(M$1,'Station centroid'!$B$2:$B$51,0))-INDEX('Zone centroid'!$E$2:$E$169,MATCH($A128,'Zone centroid'!$C$2:$C$169,0)))^2)</f>
        <v>42781.472536482448</v>
      </c>
      <c r="N128">
        <f>SQRT((INDEX('Station centroid'!$E$2:$E$51,MATCH(N$1,'Station centroid'!$B$2:$B$51,0))-INDEX('Zone centroid'!$D$2:$D$169,MATCH($A128,'Zone centroid'!$C$2:$C$169,0)))^2+(INDEX('Station centroid'!$F$2:$F$51,MATCH(N$1,'Station centroid'!$B$2:$B$51,0))-INDEX('Zone centroid'!$E$2:$E$169,MATCH($A128,'Zone centroid'!$C$2:$C$169,0)))^2)</f>
        <v>60869.309770622516</v>
      </c>
      <c r="O128">
        <f>SQRT((INDEX('Station centroid'!$E$2:$E$51,MATCH(O$1,'Station centroid'!$B$2:$B$51,0))-INDEX('Zone centroid'!$D$2:$D$169,MATCH($A128,'Zone centroid'!$C$2:$C$169,0)))^2+(INDEX('Station centroid'!$F$2:$F$51,MATCH(O$1,'Station centroid'!$B$2:$B$51,0))-INDEX('Zone centroid'!$E$2:$E$169,MATCH($A128,'Zone centroid'!$C$2:$C$169,0)))^2)</f>
        <v>84286.608046314213</v>
      </c>
      <c r="P128">
        <f>SQRT((INDEX('Station centroid'!$E$2:$E$51,MATCH(P$1,'Station centroid'!$B$2:$B$51,0))-INDEX('Zone centroid'!$D$2:$D$169,MATCH($A128,'Zone centroid'!$C$2:$C$169,0)))^2+(INDEX('Station centroid'!$F$2:$F$51,MATCH(P$1,'Station centroid'!$B$2:$B$51,0))-INDEX('Zone centroid'!$E$2:$E$169,MATCH($A128,'Zone centroid'!$C$2:$C$169,0)))^2)</f>
        <v>86610.984520811224</v>
      </c>
      <c r="Q128">
        <f>SQRT((INDEX('Station centroid'!$E$2:$E$51,MATCH(Q$1,'Station centroid'!$B$2:$B$51,0))-INDEX('Zone centroid'!$D$2:$D$169,MATCH($A128,'Zone centroid'!$C$2:$C$169,0)))^2+(INDEX('Station centroid'!$F$2:$F$51,MATCH(Q$1,'Station centroid'!$B$2:$B$51,0))-INDEX('Zone centroid'!$E$2:$E$169,MATCH($A128,'Zone centroid'!$C$2:$C$169,0)))^2)</f>
        <v>71500.185553497024</v>
      </c>
      <c r="R128">
        <f>SQRT((INDEX('Station centroid'!$E$2:$E$51,MATCH(R$1,'Station centroid'!$B$2:$B$51,0))-INDEX('Zone centroid'!$D$2:$D$169,MATCH($A128,'Zone centroid'!$C$2:$C$169,0)))^2+(INDEX('Station centroid'!$F$2:$F$51,MATCH(R$1,'Station centroid'!$B$2:$B$51,0))-INDEX('Zone centroid'!$E$2:$E$169,MATCH($A128,'Zone centroid'!$C$2:$C$169,0)))^2)</f>
        <v>69125.592477143349</v>
      </c>
      <c r="S128">
        <f>SQRT((INDEX('Station centroid'!$E$2:$E$51,MATCH(S$1,'Station centroid'!$B$2:$B$51,0))-INDEX('Zone centroid'!$D$2:$D$169,MATCH($A128,'Zone centroid'!$C$2:$C$169,0)))^2+(INDEX('Station centroid'!$F$2:$F$51,MATCH(S$1,'Station centroid'!$B$2:$B$51,0))-INDEX('Zone centroid'!$E$2:$E$169,MATCH($A128,'Zone centroid'!$C$2:$C$169,0)))^2)</f>
        <v>65677.846692671097</v>
      </c>
      <c r="T128">
        <f>SQRT((INDEX('Station centroid'!$E$2:$E$51,MATCH(T$1,'Station centroid'!$B$2:$B$51,0))-INDEX('Zone centroid'!$D$2:$D$169,MATCH($A128,'Zone centroid'!$C$2:$C$169,0)))^2+(INDEX('Station centroid'!$F$2:$F$51,MATCH(T$1,'Station centroid'!$B$2:$B$51,0))-INDEX('Zone centroid'!$E$2:$E$169,MATCH($A128,'Zone centroid'!$C$2:$C$169,0)))^2)</f>
        <v>59449.300469522736</v>
      </c>
      <c r="U128">
        <f>SQRT((INDEX('Station centroid'!$E$2:$E$51,MATCH(U$1,'Station centroid'!$B$2:$B$51,0))-INDEX('Zone centroid'!$D$2:$D$169,MATCH($A128,'Zone centroid'!$C$2:$C$169,0)))^2+(INDEX('Station centroid'!$F$2:$F$51,MATCH(U$1,'Station centroid'!$B$2:$B$51,0))-INDEX('Zone centroid'!$E$2:$E$169,MATCH($A128,'Zone centroid'!$C$2:$C$169,0)))^2)</f>
        <v>59150.081667622369</v>
      </c>
      <c r="V128">
        <f>SQRT((INDEX('Station centroid'!$E$2:$E$51,MATCH(V$1,'Station centroid'!$B$2:$B$51,0))-INDEX('Zone centroid'!$D$2:$D$169,MATCH($A128,'Zone centroid'!$C$2:$C$169,0)))^2+(INDEX('Station centroid'!$F$2:$F$51,MATCH(V$1,'Station centroid'!$B$2:$B$51,0))-INDEX('Zone centroid'!$E$2:$E$169,MATCH($A128,'Zone centroid'!$C$2:$C$169,0)))^2)</f>
        <v>57321.513271208256</v>
      </c>
      <c r="W128">
        <f>SQRT((INDEX('Station centroid'!$E$2:$E$51,MATCH(W$1,'Station centroid'!$B$2:$B$51,0))-INDEX('Zone centroid'!$D$2:$D$169,MATCH($A128,'Zone centroid'!$C$2:$C$169,0)))^2+(INDEX('Station centroid'!$F$2:$F$51,MATCH(W$1,'Station centroid'!$B$2:$B$51,0))-INDEX('Zone centroid'!$E$2:$E$169,MATCH($A128,'Zone centroid'!$C$2:$C$169,0)))^2)</f>
        <v>68105.708434462431</v>
      </c>
      <c r="X128">
        <f>SQRT((INDEX('Station centroid'!$E$2:$E$51,MATCH(X$1,'Station centroid'!$B$2:$B$51,0))-INDEX('Zone centroid'!$D$2:$D$169,MATCH($A128,'Zone centroid'!$C$2:$C$169,0)))^2+(INDEX('Station centroid'!$F$2:$F$51,MATCH(X$1,'Station centroid'!$B$2:$B$51,0))-INDEX('Zone centroid'!$E$2:$E$169,MATCH($A128,'Zone centroid'!$C$2:$C$169,0)))^2)</f>
        <v>54814.058906657294</v>
      </c>
      <c r="Y128">
        <f>SQRT((INDEX('Station centroid'!$E$2:$E$51,MATCH(Y$1,'Station centroid'!$B$2:$B$51,0))-INDEX('Zone centroid'!$D$2:$D$169,MATCH($A128,'Zone centroid'!$C$2:$C$169,0)))^2+(INDEX('Station centroid'!$F$2:$F$51,MATCH(Y$1,'Station centroid'!$B$2:$B$51,0))-INDEX('Zone centroid'!$E$2:$E$169,MATCH($A128,'Zone centroid'!$C$2:$C$169,0)))^2)</f>
        <v>53062.841956401149</v>
      </c>
      <c r="Z128">
        <f>SQRT((INDEX('Station centroid'!$E$2:$E$51,MATCH(Z$1,'Station centroid'!$B$2:$B$51,0))-INDEX('Zone centroid'!$D$2:$D$169,MATCH($A128,'Zone centroid'!$C$2:$C$169,0)))^2+(INDEX('Station centroid'!$F$2:$F$51,MATCH(Z$1,'Station centroid'!$B$2:$B$51,0))-INDEX('Zone centroid'!$E$2:$E$169,MATCH($A128,'Zone centroid'!$C$2:$C$169,0)))^2)</f>
        <v>28536.321904725188</v>
      </c>
      <c r="AA128">
        <f>SQRT((INDEX('Station centroid'!$E$2:$E$51,MATCH(AA$1,'Station centroid'!$B$2:$B$51,0))-INDEX('Zone centroid'!$D$2:$D$169,MATCH($A128,'Zone centroid'!$C$2:$C$169,0)))^2+(INDEX('Station centroid'!$F$2:$F$51,MATCH(AA$1,'Station centroid'!$B$2:$B$51,0))-INDEX('Zone centroid'!$E$2:$E$169,MATCH($A128,'Zone centroid'!$C$2:$C$169,0)))^2)</f>
        <v>62618.770071402701</v>
      </c>
      <c r="AB128">
        <f>SQRT((INDEX('Station centroid'!$E$2:$E$51,MATCH(AB$1,'Station centroid'!$B$2:$B$51,0))-INDEX('Zone centroid'!$D$2:$D$169,MATCH($A128,'Zone centroid'!$C$2:$C$169,0)))^2+(INDEX('Station centroid'!$F$2:$F$51,MATCH(AB$1,'Station centroid'!$B$2:$B$51,0))-INDEX('Zone centroid'!$E$2:$E$169,MATCH($A128,'Zone centroid'!$C$2:$C$169,0)))^2)</f>
        <v>651959.94707420492</v>
      </c>
      <c r="AC128">
        <f>SQRT((INDEX('Station centroid'!$E$2:$E$51,MATCH(AC$1,'Station centroid'!$B$2:$B$51,0))-INDEX('Zone centroid'!$D$2:$D$169,MATCH($A128,'Zone centroid'!$C$2:$C$169,0)))^2+(INDEX('Station centroid'!$F$2:$F$51,MATCH(AC$1,'Station centroid'!$B$2:$B$51,0))-INDEX('Zone centroid'!$E$2:$E$169,MATCH($A128,'Zone centroid'!$C$2:$C$169,0)))^2)</f>
        <v>54627.832622435228</v>
      </c>
      <c r="AD128">
        <f>SQRT((INDEX('Station centroid'!$E$2:$E$51,MATCH(AD$1,'Station centroid'!$B$2:$B$51,0))-INDEX('Zone centroid'!$D$2:$D$169,MATCH($A128,'Zone centroid'!$C$2:$C$169,0)))^2+(INDEX('Station centroid'!$F$2:$F$51,MATCH(AD$1,'Station centroid'!$B$2:$B$51,0))-INDEX('Zone centroid'!$E$2:$E$169,MATCH($A128,'Zone centroid'!$C$2:$C$169,0)))^2)</f>
        <v>134363.14024881413</v>
      </c>
      <c r="AE128">
        <f>SQRT((INDEX('Station centroid'!$E$2:$E$51,MATCH(AE$1,'Station centroid'!$B$2:$B$51,0))-INDEX('Zone centroid'!$D$2:$D$169,MATCH($A128,'Zone centroid'!$C$2:$C$169,0)))^2+(INDEX('Station centroid'!$F$2:$F$51,MATCH(AE$1,'Station centroid'!$B$2:$B$51,0))-INDEX('Zone centroid'!$E$2:$E$169,MATCH($A128,'Zone centroid'!$C$2:$C$169,0)))^2)</f>
        <v>79110.547617719116</v>
      </c>
      <c r="AF128">
        <f>SQRT((INDEX('Station centroid'!$E$2:$E$51,MATCH(AF$1,'Station centroid'!$B$2:$B$51,0))-INDEX('Zone centroid'!$D$2:$D$169,MATCH($A128,'Zone centroid'!$C$2:$C$169,0)))^2+(INDEX('Station centroid'!$F$2:$F$51,MATCH(AF$1,'Station centroid'!$B$2:$B$51,0))-INDEX('Zone centroid'!$E$2:$E$169,MATCH($A128,'Zone centroid'!$C$2:$C$169,0)))^2)</f>
        <v>76624.469903229328</v>
      </c>
      <c r="AG128">
        <f>SQRT((INDEX('Station centroid'!$E$2:$E$51,MATCH(AG$1,'Station centroid'!$B$2:$B$51,0))-INDEX('Zone centroid'!$D$2:$D$169,MATCH($A128,'Zone centroid'!$C$2:$C$169,0)))^2+(INDEX('Station centroid'!$F$2:$F$51,MATCH(AG$1,'Station centroid'!$B$2:$B$51,0))-INDEX('Zone centroid'!$E$2:$E$169,MATCH($A128,'Zone centroid'!$C$2:$C$169,0)))^2)</f>
        <v>57216.902788107109</v>
      </c>
      <c r="AH128">
        <f>SQRT((INDEX('Station centroid'!$E$2:$E$51,MATCH(AH$1,'Station centroid'!$B$2:$B$51,0))-INDEX('Zone centroid'!$D$2:$D$169,MATCH($A128,'Zone centroid'!$C$2:$C$169,0)))^2+(INDEX('Station centroid'!$F$2:$F$51,MATCH(AH$1,'Station centroid'!$B$2:$B$51,0))-INDEX('Zone centroid'!$E$2:$E$169,MATCH($A128,'Zone centroid'!$C$2:$C$169,0)))^2)</f>
        <v>107681.84940113167</v>
      </c>
      <c r="AI128">
        <f>SQRT((INDEX('Station centroid'!$E$2:$E$51,MATCH(AI$1,'Station centroid'!$B$2:$B$51,0))-INDEX('Zone centroid'!$D$2:$D$169,MATCH($A128,'Zone centroid'!$C$2:$C$169,0)))^2+(INDEX('Station centroid'!$F$2:$F$51,MATCH(AI$1,'Station centroid'!$B$2:$B$51,0))-INDEX('Zone centroid'!$E$2:$E$169,MATCH($A128,'Zone centroid'!$C$2:$C$169,0)))^2)</f>
        <v>59699.722328855889</v>
      </c>
      <c r="AJ128">
        <f>SQRT((INDEX('Station centroid'!$E$2:$E$51,MATCH(AJ$1,'Station centroid'!$B$2:$B$51,0))-INDEX('Zone centroid'!$D$2:$D$169,MATCH($A128,'Zone centroid'!$C$2:$C$169,0)))^2+(INDEX('Station centroid'!$F$2:$F$51,MATCH(AJ$1,'Station centroid'!$B$2:$B$51,0))-INDEX('Zone centroid'!$E$2:$E$169,MATCH($A128,'Zone centroid'!$C$2:$C$169,0)))^2)</f>
        <v>58268.462372436923</v>
      </c>
      <c r="AK128">
        <f>SQRT((INDEX('Station centroid'!$E$2:$E$51,MATCH(AK$1,'Station centroid'!$B$2:$B$51,0))-INDEX('Zone centroid'!$D$2:$D$169,MATCH($A128,'Zone centroid'!$C$2:$C$169,0)))^2+(INDEX('Station centroid'!$F$2:$F$51,MATCH(AK$1,'Station centroid'!$B$2:$B$51,0))-INDEX('Zone centroid'!$E$2:$E$169,MATCH($A128,'Zone centroid'!$C$2:$C$169,0)))^2)</f>
        <v>58432.768972597878</v>
      </c>
      <c r="AL128">
        <f>SQRT((INDEX('Station centroid'!$E$2:$E$51,MATCH(AL$1,'Station centroid'!$B$2:$B$51,0))-INDEX('Zone centroid'!$D$2:$D$169,MATCH($A128,'Zone centroid'!$C$2:$C$169,0)))^2+(INDEX('Station centroid'!$F$2:$F$51,MATCH(AL$1,'Station centroid'!$B$2:$B$51,0))-INDEX('Zone centroid'!$E$2:$E$169,MATCH($A128,'Zone centroid'!$C$2:$C$169,0)))^2)</f>
        <v>33636.840742649983</v>
      </c>
      <c r="AM128">
        <f>SQRT((INDEX('Station centroid'!$E$2:$E$51,MATCH(AM$1,'Station centroid'!$B$2:$B$51,0))-INDEX('Zone centroid'!$D$2:$D$169,MATCH($A128,'Zone centroid'!$C$2:$C$169,0)))^2+(INDEX('Station centroid'!$F$2:$F$51,MATCH(AM$1,'Station centroid'!$B$2:$B$51,0))-INDEX('Zone centroid'!$E$2:$E$169,MATCH($A128,'Zone centroid'!$C$2:$C$169,0)))^2)</f>
        <v>75700.993212375397</v>
      </c>
      <c r="AN128">
        <f>SQRT((INDEX('Station centroid'!$E$2:$E$51,MATCH(AN$1,'Station centroid'!$B$2:$B$51,0))-INDEX('Zone centroid'!$D$2:$D$169,MATCH($A128,'Zone centroid'!$C$2:$C$169,0)))^2+(INDEX('Station centroid'!$F$2:$F$51,MATCH(AN$1,'Station centroid'!$B$2:$B$51,0))-INDEX('Zone centroid'!$E$2:$E$169,MATCH($A128,'Zone centroid'!$C$2:$C$169,0)))^2)</f>
        <v>39542.735371731651</v>
      </c>
      <c r="AO128">
        <f>SQRT((INDEX('Station centroid'!$E$2:$E$51,MATCH(AO$1,'Station centroid'!$B$2:$B$51,0))-INDEX('Zone centroid'!$D$2:$D$169,MATCH($A128,'Zone centroid'!$C$2:$C$169,0)))^2+(INDEX('Station centroid'!$F$2:$F$51,MATCH(AO$1,'Station centroid'!$B$2:$B$51,0))-INDEX('Zone centroid'!$E$2:$E$169,MATCH($A128,'Zone centroid'!$C$2:$C$169,0)))^2)</f>
        <v>37951.916587927437</v>
      </c>
      <c r="AP128">
        <f>SQRT((INDEX('Station centroid'!$E$2:$E$51,MATCH(AP$1,'Station centroid'!$B$2:$B$51,0))-INDEX('Zone centroid'!$D$2:$D$169,MATCH($A128,'Zone centroid'!$C$2:$C$169,0)))^2+(INDEX('Station centroid'!$F$2:$F$51,MATCH(AP$1,'Station centroid'!$B$2:$B$51,0))-INDEX('Zone centroid'!$E$2:$E$169,MATCH($A128,'Zone centroid'!$C$2:$C$169,0)))^2)</f>
        <v>42191.798202523896</v>
      </c>
      <c r="AQ128">
        <f>SQRT((INDEX('Station centroid'!$E$2:$E$51,MATCH(AQ$1,'Station centroid'!$B$2:$B$51,0))-INDEX('Zone centroid'!$D$2:$D$169,MATCH($A128,'Zone centroid'!$C$2:$C$169,0)))^2+(INDEX('Station centroid'!$F$2:$F$51,MATCH(AQ$1,'Station centroid'!$B$2:$B$51,0))-INDEX('Zone centroid'!$E$2:$E$169,MATCH($A128,'Zone centroid'!$C$2:$C$169,0)))^2)</f>
        <v>54006.27073353796</v>
      </c>
      <c r="AR128">
        <f>SQRT((INDEX('Station centroid'!$E$2:$E$51,MATCH(AR$1,'Station centroid'!$B$2:$B$51,0))-INDEX('Zone centroid'!$D$2:$D$169,MATCH($A128,'Zone centroid'!$C$2:$C$169,0)))^2+(INDEX('Station centroid'!$F$2:$F$51,MATCH(AR$1,'Station centroid'!$B$2:$B$51,0))-INDEX('Zone centroid'!$E$2:$E$169,MATCH($A128,'Zone centroid'!$C$2:$C$169,0)))^2)</f>
        <v>31407.076664376127</v>
      </c>
      <c r="AS128">
        <f>SQRT((INDEX('Station centroid'!$E$2:$E$51,MATCH(AS$1,'Station centroid'!$B$2:$B$51,0))-INDEX('Zone centroid'!$D$2:$D$169,MATCH($A128,'Zone centroid'!$C$2:$C$169,0)))^2+(INDEX('Station centroid'!$F$2:$F$51,MATCH(AS$1,'Station centroid'!$B$2:$B$51,0))-INDEX('Zone centroid'!$E$2:$E$169,MATCH($A128,'Zone centroid'!$C$2:$C$169,0)))^2)</f>
        <v>120144.15835877707</v>
      </c>
      <c r="AT128">
        <f>SQRT((INDEX('Station centroid'!$E$2:$E$51,MATCH(AT$1,'Station centroid'!$B$2:$B$51,0))-INDEX('Zone centroid'!$D$2:$D$169,MATCH($A128,'Zone centroid'!$C$2:$C$169,0)))^2+(INDEX('Station centroid'!$F$2:$F$51,MATCH(AT$1,'Station centroid'!$B$2:$B$51,0))-INDEX('Zone centroid'!$E$2:$E$169,MATCH($A128,'Zone centroid'!$C$2:$C$169,0)))^2)</f>
        <v>100167.1715430864</v>
      </c>
      <c r="AU128">
        <f>SQRT((INDEX('Station centroid'!$E$2:$E$51,MATCH(AU$1,'Station centroid'!$B$2:$B$51,0))-INDEX('Zone centroid'!$D$2:$D$169,MATCH($A128,'Zone centroid'!$C$2:$C$169,0)))^2+(INDEX('Station centroid'!$F$2:$F$51,MATCH(AU$1,'Station centroid'!$B$2:$B$51,0))-INDEX('Zone centroid'!$E$2:$E$169,MATCH($A128,'Zone centroid'!$C$2:$C$169,0)))^2)</f>
        <v>10118.368231809894</v>
      </c>
      <c r="AV128">
        <f>SQRT((INDEX('Station centroid'!$E$2:$E$51,MATCH(AV$1,'Station centroid'!$B$2:$B$51,0))-INDEX('Zone centroid'!$D$2:$D$169,MATCH($A128,'Zone centroid'!$C$2:$C$169,0)))^2+(INDEX('Station centroid'!$F$2:$F$51,MATCH(AV$1,'Station centroid'!$B$2:$B$51,0))-INDEX('Zone centroid'!$E$2:$E$169,MATCH($A128,'Zone centroid'!$C$2:$C$169,0)))^2)</f>
        <v>10389.129816976936</v>
      </c>
      <c r="AW128">
        <f>SQRT((INDEX('Station centroid'!$E$2:$E$51,MATCH(AW$1,'Station centroid'!$B$2:$B$51,0))-INDEX('Zone centroid'!$D$2:$D$169,MATCH($A128,'Zone centroid'!$C$2:$C$169,0)))^2+(INDEX('Station centroid'!$F$2:$F$51,MATCH(AW$1,'Station centroid'!$B$2:$B$51,0))-INDEX('Zone centroid'!$E$2:$E$169,MATCH($A128,'Zone centroid'!$C$2:$C$169,0)))^2)</f>
        <v>15631.782962016825</v>
      </c>
      <c r="AX128">
        <f>SQRT((INDEX('Station centroid'!$E$2:$E$51,MATCH(AX$1,'Station centroid'!$B$2:$B$51,0))-INDEX('Zone centroid'!$D$2:$D$169,MATCH($A128,'Zone centroid'!$C$2:$C$169,0)))^2+(INDEX('Station centroid'!$F$2:$F$51,MATCH(AX$1,'Station centroid'!$B$2:$B$51,0))-INDEX('Zone centroid'!$E$2:$E$169,MATCH($A128,'Zone centroid'!$C$2:$C$169,0)))^2)</f>
        <v>30434.822121466419</v>
      </c>
      <c r="AY128">
        <f>SQRT((INDEX('Station centroid'!$E$2:$E$51,MATCH(AY$1,'Station centroid'!$B$2:$B$51,0))-INDEX('Zone centroid'!$D$2:$D$169,MATCH($A128,'Zone centroid'!$C$2:$C$169,0)))^2+(INDEX('Station centroid'!$F$2:$F$51,MATCH(AY$1,'Station centroid'!$B$2:$B$51,0))-INDEX('Zone centroid'!$E$2:$E$169,MATCH($A128,'Zone centroid'!$C$2:$C$169,0)))^2)</f>
        <v>651959.94707420492</v>
      </c>
    </row>
    <row r="129" spans="1:51" x14ac:dyDescent="0.3">
      <c r="A129">
        <v>5109</v>
      </c>
      <c r="B129">
        <f>SQRT((INDEX('Station centroid'!$E$2:$E$51,MATCH(B$1,'Station centroid'!$B$2:$B$51,0))-INDEX('Zone centroid'!$D$2:$D$169,MATCH($A129,'Zone centroid'!$C$2:$C$169,0)))^2+(INDEX('Station centroid'!$F$2:$F$51,MATCH(B$1,'Station centroid'!$B$2:$B$51,0))-INDEX('Zone centroid'!$E$2:$E$169,MATCH($A129,'Zone centroid'!$C$2:$C$169,0)))^2)</f>
        <v>43367.500603476059</v>
      </c>
      <c r="C129">
        <f>SQRT((INDEX('Station centroid'!$E$2:$E$51,MATCH(C$1,'Station centroid'!$B$2:$B$51,0))-INDEX('Zone centroid'!$D$2:$D$169,MATCH($A129,'Zone centroid'!$C$2:$C$169,0)))^2+(INDEX('Station centroid'!$F$2:$F$51,MATCH(C$1,'Station centroid'!$B$2:$B$51,0))-INDEX('Zone centroid'!$E$2:$E$169,MATCH($A129,'Zone centroid'!$C$2:$C$169,0)))^2)</f>
        <v>80748.496638112076</v>
      </c>
      <c r="D129">
        <f>SQRT((INDEX('Station centroid'!$E$2:$E$51,MATCH(D$1,'Station centroid'!$B$2:$B$51,0))-INDEX('Zone centroid'!$D$2:$D$169,MATCH($A129,'Zone centroid'!$C$2:$C$169,0)))^2+(INDEX('Station centroid'!$F$2:$F$51,MATCH(D$1,'Station centroid'!$B$2:$B$51,0))-INDEX('Zone centroid'!$E$2:$E$169,MATCH($A129,'Zone centroid'!$C$2:$C$169,0)))^2)</f>
        <v>143479.40950206932</v>
      </c>
      <c r="E129">
        <f>SQRT((INDEX('Station centroid'!$E$2:$E$51,MATCH(E$1,'Station centroid'!$B$2:$B$51,0))-INDEX('Zone centroid'!$D$2:$D$169,MATCH($A129,'Zone centroid'!$C$2:$C$169,0)))^2+(INDEX('Station centroid'!$F$2:$F$51,MATCH(E$1,'Station centroid'!$B$2:$B$51,0))-INDEX('Zone centroid'!$E$2:$E$169,MATCH($A129,'Zone centroid'!$C$2:$C$169,0)))^2)</f>
        <v>52271.660088038145</v>
      </c>
      <c r="F129">
        <f>SQRT((INDEX('Station centroid'!$E$2:$E$51,MATCH(F$1,'Station centroid'!$B$2:$B$51,0))-INDEX('Zone centroid'!$D$2:$D$169,MATCH($A129,'Zone centroid'!$C$2:$C$169,0)))^2+(INDEX('Station centroid'!$F$2:$F$51,MATCH(F$1,'Station centroid'!$B$2:$B$51,0))-INDEX('Zone centroid'!$E$2:$E$169,MATCH($A129,'Zone centroid'!$C$2:$C$169,0)))^2)</f>
        <v>48664.543613637259</v>
      </c>
      <c r="G129">
        <f>SQRT((INDEX('Station centroid'!$E$2:$E$51,MATCH(G$1,'Station centroid'!$B$2:$B$51,0))-INDEX('Zone centroid'!$D$2:$D$169,MATCH($A129,'Zone centroid'!$C$2:$C$169,0)))^2+(INDEX('Station centroid'!$F$2:$F$51,MATCH(G$1,'Station centroid'!$B$2:$B$51,0))-INDEX('Zone centroid'!$E$2:$E$169,MATCH($A129,'Zone centroid'!$C$2:$C$169,0)))^2)</f>
        <v>662160.10650672694</v>
      </c>
      <c r="H129">
        <f>SQRT((INDEX('Station centroid'!$E$2:$E$51,MATCH(H$1,'Station centroid'!$B$2:$B$51,0))-INDEX('Zone centroid'!$D$2:$D$169,MATCH($A129,'Zone centroid'!$C$2:$C$169,0)))^2+(INDEX('Station centroid'!$F$2:$F$51,MATCH(H$1,'Station centroid'!$B$2:$B$51,0))-INDEX('Zone centroid'!$E$2:$E$169,MATCH($A129,'Zone centroid'!$C$2:$C$169,0)))^2)</f>
        <v>46238.205588508761</v>
      </c>
      <c r="I129">
        <f>SQRT((INDEX('Station centroid'!$E$2:$E$51,MATCH(I$1,'Station centroid'!$B$2:$B$51,0))-INDEX('Zone centroid'!$D$2:$D$169,MATCH($A129,'Zone centroid'!$C$2:$C$169,0)))^2+(INDEX('Station centroid'!$F$2:$F$51,MATCH(I$1,'Station centroid'!$B$2:$B$51,0))-INDEX('Zone centroid'!$E$2:$E$169,MATCH($A129,'Zone centroid'!$C$2:$C$169,0)))^2)</f>
        <v>33666.817445872402</v>
      </c>
      <c r="J129">
        <f>SQRT((INDEX('Station centroid'!$E$2:$E$51,MATCH(J$1,'Station centroid'!$B$2:$B$51,0))-INDEX('Zone centroid'!$D$2:$D$169,MATCH($A129,'Zone centroid'!$C$2:$C$169,0)))^2+(INDEX('Station centroid'!$F$2:$F$51,MATCH(J$1,'Station centroid'!$B$2:$B$51,0))-INDEX('Zone centroid'!$E$2:$E$169,MATCH($A129,'Zone centroid'!$C$2:$C$169,0)))^2)</f>
        <v>662160.10650672694</v>
      </c>
      <c r="K129">
        <f>SQRT((INDEX('Station centroid'!$E$2:$E$51,MATCH(K$1,'Station centroid'!$B$2:$B$51,0))-INDEX('Zone centroid'!$D$2:$D$169,MATCH($A129,'Zone centroid'!$C$2:$C$169,0)))^2+(INDEX('Station centroid'!$F$2:$F$51,MATCH(K$1,'Station centroid'!$B$2:$B$51,0))-INDEX('Zone centroid'!$E$2:$E$169,MATCH($A129,'Zone centroid'!$C$2:$C$169,0)))^2)</f>
        <v>71133.54595648736</v>
      </c>
      <c r="L129">
        <f>SQRT((INDEX('Station centroid'!$E$2:$E$51,MATCH(L$1,'Station centroid'!$B$2:$B$51,0))-INDEX('Zone centroid'!$D$2:$D$169,MATCH($A129,'Zone centroid'!$C$2:$C$169,0)))^2+(INDEX('Station centroid'!$F$2:$F$51,MATCH(L$1,'Station centroid'!$B$2:$B$51,0))-INDEX('Zone centroid'!$E$2:$E$169,MATCH($A129,'Zone centroid'!$C$2:$C$169,0)))^2)</f>
        <v>32305.442641542602</v>
      </c>
      <c r="M129">
        <f>SQRT((INDEX('Station centroid'!$E$2:$E$51,MATCH(M$1,'Station centroid'!$B$2:$B$51,0))-INDEX('Zone centroid'!$D$2:$D$169,MATCH($A129,'Zone centroid'!$C$2:$C$169,0)))^2+(INDEX('Station centroid'!$F$2:$F$51,MATCH(M$1,'Station centroid'!$B$2:$B$51,0))-INDEX('Zone centroid'!$E$2:$E$169,MATCH($A129,'Zone centroid'!$C$2:$C$169,0)))^2)</f>
        <v>34005.871716363945</v>
      </c>
      <c r="N129">
        <f>SQRT((INDEX('Station centroid'!$E$2:$E$51,MATCH(N$1,'Station centroid'!$B$2:$B$51,0))-INDEX('Zone centroid'!$D$2:$D$169,MATCH($A129,'Zone centroid'!$C$2:$C$169,0)))^2+(INDEX('Station centroid'!$F$2:$F$51,MATCH(N$1,'Station centroid'!$B$2:$B$51,0))-INDEX('Zone centroid'!$E$2:$E$169,MATCH($A129,'Zone centroid'!$C$2:$C$169,0)))^2)</f>
        <v>50799.322190281258</v>
      </c>
      <c r="O129">
        <f>SQRT((INDEX('Station centroid'!$E$2:$E$51,MATCH(O$1,'Station centroid'!$B$2:$B$51,0))-INDEX('Zone centroid'!$D$2:$D$169,MATCH($A129,'Zone centroid'!$C$2:$C$169,0)))^2+(INDEX('Station centroid'!$F$2:$F$51,MATCH(O$1,'Station centroid'!$B$2:$B$51,0))-INDEX('Zone centroid'!$E$2:$E$169,MATCH($A129,'Zone centroid'!$C$2:$C$169,0)))^2)</f>
        <v>74879.734768447204</v>
      </c>
      <c r="P129">
        <f>SQRT((INDEX('Station centroid'!$E$2:$E$51,MATCH(P$1,'Station centroid'!$B$2:$B$51,0))-INDEX('Zone centroid'!$D$2:$D$169,MATCH($A129,'Zone centroid'!$C$2:$C$169,0)))^2+(INDEX('Station centroid'!$F$2:$F$51,MATCH(P$1,'Station centroid'!$B$2:$B$51,0))-INDEX('Zone centroid'!$E$2:$E$169,MATCH($A129,'Zone centroid'!$C$2:$C$169,0)))^2)</f>
        <v>77178.219096220404</v>
      </c>
      <c r="Q129">
        <f>SQRT((INDEX('Station centroid'!$E$2:$E$51,MATCH(Q$1,'Station centroid'!$B$2:$B$51,0))-INDEX('Zone centroid'!$D$2:$D$169,MATCH($A129,'Zone centroid'!$C$2:$C$169,0)))^2+(INDEX('Station centroid'!$F$2:$F$51,MATCH(Q$1,'Station centroid'!$B$2:$B$51,0))-INDEX('Zone centroid'!$E$2:$E$169,MATCH($A129,'Zone centroid'!$C$2:$C$169,0)))^2)</f>
        <v>61705.022201312786</v>
      </c>
      <c r="R129">
        <f>SQRT((INDEX('Station centroid'!$E$2:$E$51,MATCH(R$1,'Station centroid'!$B$2:$B$51,0))-INDEX('Zone centroid'!$D$2:$D$169,MATCH($A129,'Zone centroid'!$C$2:$C$169,0)))^2+(INDEX('Station centroid'!$F$2:$F$51,MATCH(R$1,'Station centroid'!$B$2:$B$51,0))-INDEX('Zone centroid'!$E$2:$E$169,MATCH($A129,'Zone centroid'!$C$2:$C$169,0)))^2)</f>
        <v>58909.703103615255</v>
      </c>
      <c r="S129">
        <f>SQRT((INDEX('Station centroid'!$E$2:$E$51,MATCH(S$1,'Station centroid'!$B$2:$B$51,0))-INDEX('Zone centroid'!$D$2:$D$169,MATCH($A129,'Zone centroid'!$C$2:$C$169,0)))^2+(INDEX('Station centroid'!$F$2:$F$51,MATCH(S$1,'Station centroid'!$B$2:$B$51,0))-INDEX('Zone centroid'!$E$2:$E$169,MATCH($A129,'Zone centroid'!$C$2:$C$169,0)))^2)</f>
        <v>55564.66803739591</v>
      </c>
      <c r="T129">
        <f>SQRT((INDEX('Station centroid'!$E$2:$E$51,MATCH(T$1,'Station centroid'!$B$2:$B$51,0))-INDEX('Zone centroid'!$D$2:$D$169,MATCH($A129,'Zone centroid'!$C$2:$C$169,0)))^2+(INDEX('Station centroid'!$F$2:$F$51,MATCH(T$1,'Station centroid'!$B$2:$B$51,0))-INDEX('Zone centroid'!$E$2:$E$169,MATCH($A129,'Zone centroid'!$C$2:$C$169,0)))^2)</f>
        <v>48899.322004252746</v>
      </c>
      <c r="U129">
        <f>SQRT((INDEX('Station centroid'!$E$2:$E$51,MATCH(U$1,'Station centroid'!$B$2:$B$51,0))-INDEX('Zone centroid'!$D$2:$D$169,MATCH($A129,'Zone centroid'!$C$2:$C$169,0)))^2+(INDEX('Station centroid'!$F$2:$F$51,MATCH(U$1,'Station centroid'!$B$2:$B$51,0))-INDEX('Zone centroid'!$E$2:$E$169,MATCH($A129,'Zone centroid'!$C$2:$C$169,0)))^2)</f>
        <v>48493.861582744641</v>
      </c>
      <c r="V129">
        <f>SQRT((INDEX('Station centroid'!$E$2:$E$51,MATCH(V$1,'Station centroid'!$B$2:$B$51,0))-INDEX('Zone centroid'!$D$2:$D$169,MATCH($A129,'Zone centroid'!$C$2:$C$169,0)))^2+(INDEX('Station centroid'!$F$2:$F$51,MATCH(V$1,'Station centroid'!$B$2:$B$51,0))-INDEX('Zone centroid'!$E$2:$E$169,MATCH($A129,'Zone centroid'!$C$2:$C$169,0)))^2)</f>
        <v>47205.093311435186</v>
      </c>
      <c r="W129">
        <f>SQRT((INDEX('Station centroid'!$E$2:$E$51,MATCH(W$1,'Station centroid'!$B$2:$B$51,0))-INDEX('Zone centroid'!$D$2:$D$169,MATCH($A129,'Zone centroid'!$C$2:$C$169,0)))^2+(INDEX('Station centroid'!$F$2:$F$51,MATCH(W$1,'Station centroid'!$B$2:$B$51,0))-INDEX('Zone centroid'!$E$2:$E$169,MATCH($A129,'Zone centroid'!$C$2:$C$169,0)))^2)</f>
        <v>58260.870931354999</v>
      </c>
      <c r="X129">
        <f>SQRT((INDEX('Station centroid'!$E$2:$E$51,MATCH(X$1,'Station centroid'!$B$2:$B$51,0))-INDEX('Zone centroid'!$D$2:$D$169,MATCH($A129,'Zone centroid'!$C$2:$C$169,0)))^2+(INDEX('Station centroid'!$F$2:$F$51,MATCH(X$1,'Station centroid'!$B$2:$B$51,0))-INDEX('Zone centroid'!$E$2:$E$169,MATCH($A129,'Zone centroid'!$C$2:$C$169,0)))^2)</f>
        <v>44842.48970633206</v>
      </c>
      <c r="Y129">
        <f>SQRT((INDEX('Station centroid'!$E$2:$E$51,MATCH(Y$1,'Station centroid'!$B$2:$B$51,0))-INDEX('Zone centroid'!$D$2:$D$169,MATCH($A129,'Zone centroid'!$C$2:$C$169,0)))^2+(INDEX('Station centroid'!$F$2:$F$51,MATCH(Y$1,'Station centroid'!$B$2:$B$51,0))-INDEX('Zone centroid'!$E$2:$E$169,MATCH($A129,'Zone centroid'!$C$2:$C$169,0)))^2)</f>
        <v>43235.982408290489</v>
      </c>
      <c r="Z129">
        <f>SQRT((INDEX('Station centroid'!$E$2:$E$51,MATCH(Z$1,'Station centroid'!$B$2:$B$51,0))-INDEX('Zone centroid'!$D$2:$D$169,MATCH($A129,'Zone centroid'!$C$2:$C$169,0)))^2+(INDEX('Station centroid'!$F$2:$F$51,MATCH(Z$1,'Station centroid'!$B$2:$B$51,0))-INDEX('Zone centroid'!$E$2:$E$169,MATCH($A129,'Zone centroid'!$C$2:$C$169,0)))^2)</f>
        <v>29825.220894573416</v>
      </c>
      <c r="AA129">
        <f>SQRT((INDEX('Station centroid'!$E$2:$E$51,MATCH(AA$1,'Station centroid'!$B$2:$B$51,0))-INDEX('Zone centroid'!$D$2:$D$169,MATCH($A129,'Zone centroid'!$C$2:$C$169,0)))^2+(INDEX('Station centroid'!$F$2:$F$51,MATCH(AA$1,'Station centroid'!$B$2:$B$51,0))-INDEX('Zone centroid'!$E$2:$E$169,MATCH($A129,'Zone centroid'!$C$2:$C$169,0)))^2)</f>
        <v>69274.537007295832</v>
      </c>
      <c r="AB129">
        <f>SQRT((INDEX('Station centroid'!$E$2:$E$51,MATCH(AB$1,'Station centroid'!$B$2:$B$51,0))-INDEX('Zone centroid'!$D$2:$D$169,MATCH($A129,'Zone centroid'!$C$2:$C$169,0)))^2+(INDEX('Station centroid'!$F$2:$F$51,MATCH(AB$1,'Station centroid'!$B$2:$B$51,0))-INDEX('Zone centroid'!$E$2:$E$169,MATCH($A129,'Zone centroid'!$C$2:$C$169,0)))^2)</f>
        <v>662160.10650672694</v>
      </c>
      <c r="AC129">
        <f>SQRT((INDEX('Station centroid'!$E$2:$E$51,MATCH(AC$1,'Station centroid'!$B$2:$B$51,0))-INDEX('Zone centroid'!$D$2:$D$169,MATCH($A129,'Zone centroid'!$C$2:$C$169,0)))^2+(INDEX('Station centroid'!$F$2:$F$51,MATCH(AC$1,'Station centroid'!$B$2:$B$51,0))-INDEX('Zone centroid'!$E$2:$E$169,MATCH($A129,'Zone centroid'!$C$2:$C$169,0)))^2)</f>
        <v>65263.762405065179</v>
      </c>
      <c r="AD129">
        <f>SQRT((INDEX('Station centroid'!$E$2:$E$51,MATCH(AD$1,'Station centroid'!$B$2:$B$51,0))-INDEX('Zone centroid'!$D$2:$D$169,MATCH($A129,'Zone centroid'!$C$2:$C$169,0)))^2+(INDEX('Station centroid'!$F$2:$F$51,MATCH(AD$1,'Station centroid'!$B$2:$B$51,0))-INDEX('Zone centroid'!$E$2:$E$169,MATCH($A129,'Zone centroid'!$C$2:$C$169,0)))^2)</f>
        <v>139294.62696788594</v>
      </c>
      <c r="AE129">
        <f>SQRT((INDEX('Station centroid'!$E$2:$E$51,MATCH(AE$1,'Station centroid'!$B$2:$B$51,0))-INDEX('Zone centroid'!$D$2:$D$169,MATCH($A129,'Zone centroid'!$C$2:$C$169,0)))^2+(INDEX('Station centroid'!$F$2:$F$51,MATCH(AE$1,'Station centroid'!$B$2:$B$51,0))-INDEX('Zone centroid'!$E$2:$E$169,MATCH($A129,'Zone centroid'!$C$2:$C$169,0)))^2)</f>
        <v>69573.557805069911</v>
      </c>
      <c r="AF129">
        <f>SQRT((INDEX('Station centroid'!$E$2:$E$51,MATCH(AF$1,'Station centroid'!$B$2:$B$51,0))-INDEX('Zone centroid'!$D$2:$D$169,MATCH($A129,'Zone centroid'!$C$2:$C$169,0)))^2+(INDEX('Station centroid'!$F$2:$F$51,MATCH(AF$1,'Station centroid'!$B$2:$B$51,0))-INDEX('Zone centroid'!$E$2:$E$169,MATCH($A129,'Zone centroid'!$C$2:$C$169,0)))^2)</f>
        <v>66996.080578425623</v>
      </c>
      <c r="AG129">
        <f>SQRT((INDEX('Station centroid'!$E$2:$E$51,MATCH(AG$1,'Station centroid'!$B$2:$B$51,0))-INDEX('Zone centroid'!$D$2:$D$169,MATCH($A129,'Zone centroid'!$C$2:$C$169,0)))^2+(INDEX('Station centroid'!$F$2:$F$51,MATCH(AG$1,'Station centroid'!$B$2:$B$51,0))-INDEX('Zone centroid'!$E$2:$E$169,MATCH($A129,'Zone centroid'!$C$2:$C$169,0)))^2)</f>
        <v>47009.42053316228</v>
      </c>
      <c r="AH129">
        <f>SQRT((INDEX('Station centroid'!$E$2:$E$51,MATCH(AH$1,'Station centroid'!$B$2:$B$51,0))-INDEX('Zone centroid'!$D$2:$D$169,MATCH($A129,'Zone centroid'!$C$2:$C$169,0)))^2+(INDEX('Station centroid'!$F$2:$F$51,MATCH(AH$1,'Station centroid'!$B$2:$B$51,0))-INDEX('Zone centroid'!$E$2:$E$169,MATCH($A129,'Zone centroid'!$C$2:$C$169,0)))^2)</f>
        <v>110357.16587973795</v>
      </c>
      <c r="AI129">
        <f>SQRT((INDEX('Station centroid'!$E$2:$E$51,MATCH(AI$1,'Station centroid'!$B$2:$B$51,0))-INDEX('Zone centroid'!$D$2:$D$169,MATCH($A129,'Zone centroid'!$C$2:$C$169,0)))^2+(INDEX('Station centroid'!$F$2:$F$51,MATCH(AI$1,'Station centroid'!$B$2:$B$51,0))-INDEX('Zone centroid'!$E$2:$E$169,MATCH($A129,'Zone centroid'!$C$2:$C$169,0)))^2)</f>
        <v>49027.958096809372</v>
      </c>
      <c r="AJ129">
        <f>SQRT((INDEX('Station centroid'!$E$2:$E$51,MATCH(AJ$1,'Station centroid'!$B$2:$B$51,0))-INDEX('Zone centroid'!$D$2:$D$169,MATCH($A129,'Zone centroid'!$C$2:$C$169,0)))^2+(INDEX('Station centroid'!$F$2:$F$51,MATCH(AJ$1,'Station centroid'!$B$2:$B$51,0))-INDEX('Zone centroid'!$E$2:$E$169,MATCH($A129,'Zone centroid'!$C$2:$C$169,0)))^2)</f>
        <v>47749.706922745587</v>
      </c>
      <c r="AK129">
        <f>SQRT((INDEX('Station centroid'!$E$2:$E$51,MATCH(AK$1,'Station centroid'!$B$2:$B$51,0))-INDEX('Zone centroid'!$D$2:$D$169,MATCH($A129,'Zone centroid'!$C$2:$C$169,0)))^2+(INDEX('Station centroid'!$F$2:$F$51,MATCH(AK$1,'Station centroid'!$B$2:$B$51,0))-INDEX('Zone centroid'!$E$2:$E$169,MATCH($A129,'Zone centroid'!$C$2:$C$169,0)))^2)</f>
        <v>48055.103741902349</v>
      </c>
      <c r="AL129">
        <f>SQRT((INDEX('Station centroid'!$E$2:$E$51,MATCH(AL$1,'Station centroid'!$B$2:$B$51,0))-INDEX('Zone centroid'!$D$2:$D$169,MATCH($A129,'Zone centroid'!$C$2:$C$169,0)))^2+(INDEX('Station centroid'!$F$2:$F$51,MATCH(AL$1,'Station centroid'!$B$2:$B$51,0))-INDEX('Zone centroid'!$E$2:$E$169,MATCH($A129,'Zone centroid'!$C$2:$C$169,0)))^2)</f>
        <v>43886.639710353731</v>
      </c>
      <c r="AM129">
        <f>SQRT((INDEX('Station centroid'!$E$2:$E$51,MATCH(AM$1,'Station centroid'!$B$2:$B$51,0))-INDEX('Zone centroid'!$D$2:$D$169,MATCH($A129,'Zone centroid'!$C$2:$C$169,0)))^2+(INDEX('Station centroid'!$F$2:$F$51,MATCH(AM$1,'Station centroid'!$B$2:$B$51,0))-INDEX('Zone centroid'!$E$2:$E$169,MATCH($A129,'Zone centroid'!$C$2:$C$169,0)))^2)</f>
        <v>65679.353661406465</v>
      </c>
      <c r="AN129">
        <f>SQRT((INDEX('Station centroid'!$E$2:$E$51,MATCH(AN$1,'Station centroid'!$B$2:$B$51,0))-INDEX('Zone centroid'!$D$2:$D$169,MATCH($A129,'Zone centroid'!$C$2:$C$169,0)))^2+(INDEX('Station centroid'!$F$2:$F$51,MATCH(AN$1,'Station centroid'!$B$2:$B$51,0))-INDEX('Zone centroid'!$E$2:$E$169,MATCH($A129,'Zone centroid'!$C$2:$C$169,0)))^2)</f>
        <v>33732.378977457221</v>
      </c>
      <c r="AO129">
        <f>SQRT((INDEX('Station centroid'!$E$2:$E$51,MATCH(AO$1,'Station centroid'!$B$2:$B$51,0))-INDEX('Zone centroid'!$D$2:$D$169,MATCH($A129,'Zone centroid'!$C$2:$C$169,0)))^2+(INDEX('Station centroid'!$F$2:$F$51,MATCH(AO$1,'Station centroid'!$B$2:$B$51,0))-INDEX('Zone centroid'!$E$2:$E$169,MATCH($A129,'Zone centroid'!$C$2:$C$169,0)))^2)</f>
        <v>33269.167168070213</v>
      </c>
      <c r="AP129">
        <f>SQRT((INDEX('Station centroid'!$E$2:$E$51,MATCH(AP$1,'Station centroid'!$B$2:$B$51,0))-INDEX('Zone centroid'!$D$2:$D$169,MATCH($A129,'Zone centroid'!$C$2:$C$169,0)))^2+(INDEX('Station centroid'!$F$2:$F$51,MATCH(AP$1,'Station centroid'!$B$2:$B$51,0))-INDEX('Zone centroid'!$E$2:$E$169,MATCH($A129,'Zone centroid'!$C$2:$C$169,0)))^2)</f>
        <v>34092.256829997321</v>
      </c>
      <c r="AQ129">
        <f>SQRT((INDEX('Station centroid'!$E$2:$E$51,MATCH(AQ$1,'Station centroid'!$B$2:$B$51,0))-INDEX('Zone centroid'!$D$2:$D$169,MATCH($A129,'Zone centroid'!$C$2:$C$169,0)))^2+(INDEX('Station centroid'!$F$2:$F$51,MATCH(AQ$1,'Station centroid'!$B$2:$B$51,0))-INDEX('Zone centroid'!$E$2:$E$169,MATCH($A129,'Zone centroid'!$C$2:$C$169,0)))^2)</f>
        <v>60674.100792217745</v>
      </c>
      <c r="AR129">
        <f>SQRT((INDEX('Station centroid'!$E$2:$E$51,MATCH(AR$1,'Station centroid'!$B$2:$B$51,0))-INDEX('Zone centroid'!$D$2:$D$169,MATCH($A129,'Zone centroid'!$C$2:$C$169,0)))^2+(INDEX('Station centroid'!$F$2:$F$51,MATCH(AR$1,'Station centroid'!$B$2:$B$51,0))-INDEX('Zone centroid'!$E$2:$E$169,MATCH($A129,'Zone centroid'!$C$2:$C$169,0)))^2)</f>
        <v>37066.023966457462</v>
      </c>
      <c r="AS129">
        <f>SQRT((INDEX('Station centroid'!$E$2:$E$51,MATCH(AS$1,'Station centroid'!$B$2:$B$51,0))-INDEX('Zone centroid'!$D$2:$D$169,MATCH($A129,'Zone centroid'!$C$2:$C$169,0)))^2+(INDEX('Station centroid'!$F$2:$F$51,MATCH(AS$1,'Station centroid'!$B$2:$B$51,0))-INDEX('Zone centroid'!$E$2:$E$169,MATCH($A129,'Zone centroid'!$C$2:$C$169,0)))^2)</f>
        <v>123540.48495622356</v>
      </c>
      <c r="AT129">
        <f>SQRT((INDEX('Station centroid'!$E$2:$E$51,MATCH(AT$1,'Station centroid'!$B$2:$B$51,0))-INDEX('Zone centroid'!$D$2:$D$169,MATCH($A129,'Zone centroid'!$C$2:$C$169,0)))^2+(INDEX('Station centroid'!$F$2:$F$51,MATCH(AT$1,'Station centroid'!$B$2:$B$51,0))-INDEX('Zone centroid'!$E$2:$E$169,MATCH($A129,'Zone centroid'!$C$2:$C$169,0)))^2)</f>
        <v>101693.23925306981</v>
      </c>
      <c r="AU129">
        <f>SQRT((INDEX('Station centroid'!$E$2:$E$51,MATCH(AU$1,'Station centroid'!$B$2:$B$51,0))-INDEX('Zone centroid'!$D$2:$D$169,MATCH($A129,'Zone centroid'!$C$2:$C$169,0)))^2+(INDEX('Station centroid'!$F$2:$F$51,MATCH(AU$1,'Station centroid'!$B$2:$B$51,0))-INDEX('Zone centroid'!$E$2:$E$169,MATCH($A129,'Zone centroid'!$C$2:$C$169,0)))^2)</f>
        <v>19339.108183018663</v>
      </c>
      <c r="AV129">
        <f>SQRT((INDEX('Station centroid'!$E$2:$E$51,MATCH(AV$1,'Station centroid'!$B$2:$B$51,0))-INDEX('Zone centroid'!$D$2:$D$169,MATCH($A129,'Zone centroid'!$C$2:$C$169,0)))^2+(INDEX('Station centroid'!$F$2:$F$51,MATCH(AV$1,'Station centroid'!$B$2:$B$51,0))-INDEX('Zone centroid'!$E$2:$E$169,MATCH($A129,'Zone centroid'!$C$2:$C$169,0)))^2)</f>
        <v>20994.637335138665</v>
      </c>
      <c r="AW129">
        <f>SQRT((INDEX('Station centroid'!$E$2:$E$51,MATCH(AW$1,'Station centroid'!$B$2:$B$51,0))-INDEX('Zone centroid'!$D$2:$D$169,MATCH($A129,'Zone centroid'!$C$2:$C$169,0)))^2+(INDEX('Station centroid'!$F$2:$F$51,MATCH(AW$1,'Station centroid'!$B$2:$B$51,0))-INDEX('Zone centroid'!$E$2:$E$169,MATCH($A129,'Zone centroid'!$C$2:$C$169,0)))^2)</f>
        <v>25101.841365358028</v>
      </c>
      <c r="AX129">
        <f>SQRT((INDEX('Station centroid'!$E$2:$E$51,MATCH(AX$1,'Station centroid'!$B$2:$B$51,0))-INDEX('Zone centroid'!$D$2:$D$169,MATCH($A129,'Zone centroid'!$C$2:$C$169,0)))^2+(INDEX('Station centroid'!$F$2:$F$51,MATCH(AX$1,'Station centroid'!$B$2:$B$51,0))-INDEX('Zone centroid'!$E$2:$E$169,MATCH($A129,'Zone centroid'!$C$2:$C$169,0)))^2)</f>
        <v>37933.078996639619</v>
      </c>
      <c r="AY129">
        <f>SQRT((INDEX('Station centroid'!$E$2:$E$51,MATCH(AY$1,'Station centroid'!$B$2:$B$51,0))-INDEX('Zone centroid'!$D$2:$D$169,MATCH($A129,'Zone centroid'!$C$2:$C$169,0)))^2+(INDEX('Station centroid'!$F$2:$F$51,MATCH(AY$1,'Station centroid'!$B$2:$B$51,0))-INDEX('Zone centroid'!$E$2:$E$169,MATCH($A129,'Zone centroid'!$C$2:$C$169,0)))^2)</f>
        <v>662160.10650672694</v>
      </c>
    </row>
    <row r="130" spans="1:51" x14ac:dyDescent="0.3">
      <c r="A130">
        <v>5110</v>
      </c>
      <c r="B130">
        <f>SQRT((INDEX('Station centroid'!$E$2:$E$51,MATCH(B$1,'Station centroid'!$B$2:$B$51,0))-INDEX('Zone centroid'!$D$2:$D$169,MATCH($A130,'Zone centroid'!$C$2:$C$169,0)))^2+(INDEX('Station centroid'!$F$2:$F$51,MATCH(B$1,'Station centroid'!$B$2:$B$51,0))-INDEX('Zone centroid'!$E$2:$E$169,MATCH($A130,'Zone centroid'!$C$2:$C$169,0)))^2)</f>
        <v>65773.109179911015</v>
      </c>
      <c r="C130">
        <f>SQRT((INDEX('Station centroid'!$E$2:$E$51,MATCH(C$1,'Station centroid'!$B$2:$B$51,0))-INDEX('Zone centroid'!$D$2:$D$169,MATCH($A130,'Zone centroid'!$C$2:$C$169,0)))^2+(INDEX('Station centroid'!$F$2:$F$51,MATCH(C$1,'Station centroid'!$B$2:$B$51,0))-INDEX('Zone centroid'!$E$2:$E$169,MATCH($A130,'Zone centroid'!$C$2:$C$169,0)))^2)</f>
        <v>86883.948528109599</v>
      </c>
      <c r="D130">
        <f>SQRT((INDEX('Station centroid'!$E$2:$E$51,MATCH(D$1,'Station centroid'!$B$2:$B$51,0))-INDEX('Zone centroid'!$D$2:$D$169,MATCH($A130,'Zone centroid'!$C$2:$C$169,0)))^2+(INDEX('Station centroid'!$F$2:$F$51,MATCH(D$1,'Station centroid'!$B$2:$B$51,0))-INDEX('Zone centroid'!$E$2:$E$169,MATCH($A130,'Zone centroid'!$C$2:$C$169,0)))^2)</f>
        <v>129556.99155878271</v>
      </c>
      <c r="E130">
        <f>SQRT((INDEX('Station centroid'!$E$2:$E$51,MATCH(E$1,'Station centroid'!$B$2:$B$51,0))-INDEX('Zone centroid'!$D$2:$D$169,MATCH($A130,'Zone centroid'!$C$2:$C$169,0)))^2+(INDEX('Station centroid'!$F$2:$F$51,MATCH(E$1,'Station centroid'!$B$2:$B$51,0))-INDEX('Zone centroid'!$E$2:$E$169,MATCH($A130,'Zone centroid'!$C$2:$C$169,0)))^2)</f>
        <v>74764.084209594919</v>
      </c>
      <c r="F130">
        <f>SQRT((INDEX('Station centroid'!$E$2:$E$51,MATCH(F$1,'Station centroid'!$B$2:$B$51,0))-INDEX('Zone centroid'!$D$2:$D$169,MATCH($A130,'Zone centroid'!$C$2:$C$169,0)))^2+(INDEX('Station centroid'!$F$2:$F$51,MATCH(F$1,'Station centroid'!$B$2:$B$51,0))-INDEX('Zone centroid'!$E$2:$E$169,MATCH($A130,'Zone centroid'!$C$2:$C$169,0)))^2)</f>
        <v>61917.712775292377</v>
      </c>
      <c r="G130">
        <f>SQRT((INDEX('Station centroid'!$E$2:$E$51,MATCH(G$1,'Station centroid'!$B$2:$B$51,0))-INDEX('Zone centroid'!$D$2:$D$169,MATCH($A130,'Zone centroid'!$C$2:$C$169,0)))^2+(INDEX('Station centroid'!$F$2:$F$51,MATCH(G$1,'Station centroid'!$B$2:$B$51,0))-INDEX('Zone centroid'!$E$2:$E$169,MATCH($A130,'Zone centroid'!$C$2:$C$169,0)))^2)</f>
        <v>637917.4966169215</v>
      </c>
      <c r="H130">
        <f>SQRT((INDEX('Station centroid'!$E$2:$E$51,MATCH(H$1,'Station centroid'!$B$2:$B$51,0))-INDEX('Zone centroid'!$D$2:$D$169,MATCH($A130,'Zone centroid'!$C$2:$C$169,0)))^2+(INDEX('Station centroid'!$F$2:$F$51,MATCH(H$1,'Station centroid'!$B$2:$B$51,0))-INDEX('Zone centroid'!$E$2:$E$169,MATCH($A130,'Zone centroid'!$C$2:$C$169,0)))^2)</f>
        <v>29732.83120332137</v>
      </c>
      <c r="I130">
        <f>SQRT((INDEX('Station centroid'!$E$2:$E$51,MATCH(I$1,'Station centroid'!$B$2:$B$51,0))-INDEX('Zone centroid'!$D$2:$D$169,MATCH($A130,'Zone centroid'!$C$2:$C$169,0)))^2+(INDEX('Station centroid'!$F$2:$F$51,MATCH(I$1,'Station centroid'!$B$2:$B$51,0))-INDEX('Zone centroid'!$E$2:$E$169,MATCH($A130,'Zone centroid'!$C$2:$C$169,0)))^2)</f>
        <v>38164.998160797782</v>
      </c>
      <c r="J130">
        <f>SQRT((INDEX('Station centroid'!$E$2:$E$51,MATCH(J$1,'Station centroid'!$B$2:$B$51,0))-INDEX('Zone centroid'!$D$2:$D$169,MATCH($A130,'Zone centroid'!$C$2:$C$169,0)))^2+(INDEX('Station centroid'!$F$2:$F$51,MATCH(J$1,'Station centroid'!$B$2:$B$51,0))-INDEX('Zone centroid'!$E$2:$E$169,MATCH($A130,'Zone centroid'!$C$2:$C$169,0)))^2)</f>
        <v>637917.4966169215</v>
      </c>
      <c r="K130">
        <f>SQRT((INDEX('Station centroid'!$E$2:$E$51,MATCH(K$1,'Station centroid'!$B$2:$B$51,0))-INDEX('Zone centroid'!$D$2:$D$169,MATCH($A130,'Zone centroid'!$C$2:$C$169,0)))^2+(INDEX('Station centroid'!$F$2:$F$51,MATCH(K$1,'Station centroid'!$B$2:$B$51,0))-INDEX('Zone centroid'!$E$2:$E$169,MATCH($A130,'Zone centroid'!$C$2:$C$169,0)))^2)</f>
        <v>93847.460301084851</v>
      </c>
      <c r="L130">
        <f>SQRT((INDEX('Station centroid'!$E$2:$E$51,MATCH(L$1,'Station centroid'!$B$2:$B$51,0))-INDEX('Zone centroid'!$D$2:$D$169,MATCH($A130,'Zone centroid'!$C$2:$C$169,0)))^2+(INDEX('Station centroid'!$F$2:$F$51,MATCH(L$1,'Station centroid'!$B$2:$B$51,0))-INDEX('Zone centroid'!$E$2:$E$169,MATCH($A130,'Zone centroid'!$C$2:$C$169,0)))^2)</f>
        <v>48988.765181682196</v>
      </c>
      <c r="M130">
        <f>SQRT((INDEX('Station centroid'!$E$2:$E$51,MATCH(M$1,'Station centroid'!$B$2:$B$51,0))-INDEX('Zone centroid'!$D$2:$D$169,MATCH($A130,'Zone centroid'!$C$2:$C$169,0)))^2+(INDEX('Station centroid'!$F$2:$F$51,MATCH(M$1,'Station centroid'!$B$2:$B$51,0))-INDEX('Zone centroid'!$E$2:$E$169,MATCH($A130,'Zone centroid'!$C$2:$C$169,0)))^2)</f>
        <v>53881.762817578659</v>
      </c>
      <c r="N130">
        <f>SQRT((INDEX('Station centroid'!$E$2:$E$51,MATCH(N$1,'Station centroid'!$B$2:$B$51,0))-INDEX('Zone centroid'!$D$2:$D$169,MATCH($A130,'Zone centroid'!$C$2:$C$169,0)))^2+(INDEX('Station centroid'!$F$2:$F$51,MATCH(N$1,'Station centroid'!$B$2:$B$51,0))-INDEX('Zone centroid'!$E$2:$E$169,MATCH($A130,'Zone centroid'!$C$2:$C$169,0)))^2)</f>
        <v>73331.689224727408</v>
      </c>
      <c r="O130">
        <f>SQRT((INDEX('Station centroid'!$E$2:$E$51,MATCH(O$1,'Station centroid'!$B$2:$B$51,0))-INDEX('Zone centroid'!$D$2:$D$169,MATCH($A130,'Zone centroid'!$C$2:$C$169,0)))^2+(INDEX('Station centroid'!$F$2:$F$51,MATCH(O$1,'Station centroid'!$B$2:$B$51,0))-INDEX('Zone centroid'!$E$2:$E$169,MATCH($A130,'Zone centroid'!$C$2:$C$169,0)))^2)</f>
        <v>95573.433222067513</v>
      </c>
      <c r="P130">
        <f>SQRT((INDEX('Station centroid'!$E$2:$E$51,MATCH(P$1,'Station centroid'!$B$2:$B$51,0))-INDEX('Zone centroid'!$D$2:$D$169,MATCH($A130,'Zone centroid'!$C$2:$C$169,0)))^2+(INDEX('Station centroid'!$F$2:$F$51,MATCH(P$1,'Station centroid'!$B$2:$B$51,0))-INDEX('Zone centroid'!$E$2:$E$169,MATCH($A130,'Zone centroid'!$C$2:$C$169,0)))^2)</f>
        <v>97919.575173936493</v>
      </c>
      <c r="Q130">
        <f>SQRT((INDEX('Station centroid'!$E$2:$E$51,MATCH(Q$1,'Station centroid'!$B$2:$B$51,0))-INDEX('Zone centroid'!$D$2:$D$169,MATCH($A130,'Zone centroid'!$C$2:$C$169,0)))^2+(INDEX('Station centroid'!$F$2:$F$51,MATCH(Q$1,'Station centroid'!$B$2:$B$51,0))-INDEX('Zone centroid'!$E$2:$E$169,MATCH($A130,'Zone centroid'!$C$2:$C$169,0)))^2)</f>
        <v>83461.617187090887</v>
      </c>
      <c r="R130">
        <f>SQRT((INDEX('Station centroid'!$E$2:$E$51,MATCH(R$1,'Station centroid'!$B$2:$B$51,0))-INDEX('Zone centroid'!$D$2:$D$169,MATCH($A130,'Zone centroid'!$C$2:$C$169,0)))^2+(INDEX('Station centroid'!$F$2:$F$51,MATCH(R$1,'Station centroid'!$B$2:$B$51,0))-INDEX('Zone centroid'!$E$2:$E$169,MATCH($A130,'Zone centroid'!$C$2:$C$169,0)))^2)</f>
        <v>81769.228233218004</v>
      </c>
      <c r="S130">
        <f>SQRT((INDEX('Station centroid'!$E$2:$E$51,MATCH(S$1,'Station centroid'!$B$2:$B$51,0))-INDEX('Zone centroid'!$D$2:$D$169,MATCH($A130,'Zone centroid'!$C$2:$C$169,0)))^2+(INDEX('Station centroid'!$F$2:$F$51,MATCH(S$1,'Station centroid'!$B$2:$B$51,0))-INDEX('Zone centroid'!$E$2:$E$169,MATCH($A130,'Zone centroid'!$C$2:$C$169,0)))^2)</f>
        <v>78173.020312547786</v>
      </c>
      <c r="T130">
        <f>SQRT((INDEX('Station centroid'!$E$2:$E$51,MATCH(T$1,'Station centroid'!$B$2:$B$51,0))-INDEX('Zone centroid'!$D$2:$D$169,MATCH($A130,'Zone centroid'!$C$2:$C$169,0)))^2+(INDEX('Station centroid'!$F$2:$F$51,MATCH(T$1,'Station centroid'!$B$2:$B$51,0))-INDEX('Zone centroid'!$E$2:$E$169,MATCH($A130,'Zone centroid'!$C$2:$C$169,0)))^2)</f>
        <v>72770.388391127839</v>
      </c>
      <c r="U130">
        <f>SQRT((INDEX('Station centroid'!$E$2:$E$51,MATCH(U$1,'Station centroid'!$B$2:$B$51,0))-INDEX('Zone centroid'!$D$2:$D$169,MATCH($A130,'Zone centroid'!$C$2:$C$169,0)))^2+(INDEX('Station centroid'!$F$2:$F$51,MATCH(U$1,'Station centroid'!$B$2:$B$51,0))-INDEX('Zone centroid'!$E$2:$E$169,MATCH($A130,'Zone centroid'!$C$2:$C$169,0)))^2)</f>
        <v>73060.140197281275</v>
      </c>
      <c r="V130">
        <f>SQRT((INDEX('Station centroid'!$E$2:$E$51,MATCH(V$1,'Station centroid'!$B$2:$B$51,0))-INDEX('Zone centroid'!$D$2:$D$169,MATCH($A130,'Zone centroid'!$C$2:$C$169,0)))^2+(INDEX('Station centroid'!$F$2:$F$51,MATCH(V$1,'Station centroid'!$B$2:$B$51,0))-INDEX('Zone centroid'!$E$2:$E$169,MATCH($A130,'Zone centroid'!$C$2:$C$169,0)))^2)</f>
        <v>71378.774647519036</v>
      </c>
      <c r="W130">
        <f>SQRT((INDEX('Station centroid'!$E$2:$E$51,MATCH(W$1,'Station centroid'!$B$2:$B$51,0))-INDEX('Zone centroid'!$D$2:$D$169,MATCH($A130,'Zone centroid'!$C$2:$C$169,0)))^2+(INDEX('Station centroid'!$F$2:$F$51,MATCH(W$1,'Station centroid'!$B$2:$B$51,0))-INDEX('Zone centroid'!$E$2:$E$169,MATCH($A130,'Zone centroid'!$C$2:$C$169,0)))^2)</f>
        <v>80168.484183998444</v>
      </c>
      <c r="X130">
        <f>SQRT((INDEX('Station centroid'!$E$2:$E$51,MATCH(X$1,'Station centroid'!$B$2:$B$51,0))-INDEX('Zone centroid'!$D$2:$D$169,MATCH($A130,'Zone centroid'!$C$2:$C$169,0)))^2+(INDEX('Station centroid'!$F$2:$F$51,MATCH(X$1,'Station centroid'!$B$2:$B$51,0))-INDEX('Zone centroid'!$E$2:$E$169,MATCH($A130,'Zone centroid'!$C$2:$C$169,0)))^2)</f>
        <v>68839.07033859838</v>
      </c>
      <c r="Y130">
        <f>SQRT((INDEX('Station centroid'!$E$2:$E$51,MATCH(Y$1,'Station centroid'!$B$2:$B$51,0))-INDEX('Zone centroid'!$D$2:$D$169,MATCH($A130,'Zone centroid'!$C$2:$C$169,0)))^2+(INDEX('Station centroid'!$F$2:$F$51,MATCH(Y$1,'Station centroid'!$B$2:$B$51,0))-INDEX('Zone centroid'!$E$2:$E$169,MATCH($A130,'Zone centroid'!$C$2:$C$169,0)))^2)</f>
        <v>67047.498868265087</v>
      </c>
      <c r="Z130">
        <f>SQRT((INDEX('Station centroid'!$E$2:$E$51,MATCH(Z$1,'Station centroid'!$B$2:$B$51,0))-INDEX('Zone centroid'!$D$2:$D$169,MATCH($A130,'Zone centroid'!$C$2:$C$169,0)))^2+(INDEX('Station centroid'!$F$2:$F$51,MATCH(Z$1,'Station centroid'!$B$2:$B$51,0))-INDEX('Zone centroid'!$E$2:$E$169,MATCH($A130,'Zone centroid'!$C$2:$C$169,0)))^2)</f>
        <v>29686.181174581863</v>
      </c>
      <c r="AA130">
        <f>SQRT((INDEX('Station centroid'!$E$2:$E$51,MATCH(AA$1,'Station centroid'!$B$2:$B$51,0))-INDEX('Zone centroid'!$D$2:$D$169,MATCH($A130,'Zone centroid'!$C$2:$C$169,0)))^2+(INDEX('Station centroid'!$F$2:$F$51,MATCH(AA$1,'Station centroid'!$B$2:$B$51,0))-INDEX('Zone centroid'!$E$2:$E$169,MATCH($A130,'Zone centroid'!$C$2:$C$169,0)))^2)</f>
        <v>53018.052022827091</v>
      </c>
      <c r="AB130">
        <f>SQRT((INDEX('Station centroid'!$E$2:$E$51,MATCH(AB$1,'Station centroid'!$B$2:$B$51,0))-INDEX('Zone centroid'!$D$2:$D$169,MATCH($A130,'Zone centroid'!$C$2:$C$169,0)))^2+(INDEX('Station centroid'!$F$2:$F$51,MATCH(AB$1,'Station centroid'!$B$2:$B$51,0))-INDEX('Zone centroid'!$E$2:$E$169,MATCH($A130,'Zone centroid'!$C$2:$C$169,0)))^2)</f>
        <v>637917.4966169215</v>
      </c>
      <c r="AC130">
        <f>SQRT((INDEX('Station centroid'!$E$2:$E$51,MATCH(AC$1,'Station centroid'!$B$2:$B$51,0))-INDEX('Zone centroid'!$D$2:$D$169,MATCH($A130,'Zone centroid'!$C$2:$C$169,0)))^2+(INDEX('Station centroid'!$F$2:$F$51,MATCH(AC$1,'Station centroid'!$B$2:$B$51,0))-INDEX('Zone centroid'!$E$2:$E$169,MATCH($A130,'Zone centroid'!$C$2:$C$169,0)))^2)</f>
        <v>40715.94591194953</v>
      </c>
      <c r="AD130">
        <f>SQRT((INDEX('Station centroid'!$E$2:$E$51,MATCH(AD$1,'Station centroid'!$B$2:$B$51,0))-INDEX('Zone centroid'!$D$2:$D$169,MATCH($A130,'Zone centroid'!$C$2:$C$169,0)))^2+(INDEX('Station centroid'!$F$2:$F$51,MATCH(AD$1,'Station centroid'!$B$2:$B$51,0))-INDEX('Zone centroid'!$E$2:$E$169,MATCH($A130,'Zone centroid'!$C$2:$C$169,0)))^2)</f>
        <v>126066.33218001743</v>
      </c>
      <c r="AE130">
        <f>SQRT((INDEX('Station centroid'!$E$2:$E$51,MATCH(AE$1,'Station centroid'!$B$2:$B$51,0))-INDEX('Zone centroid'!$D$2:$D$169,MATCH($A130,'Zone centroid'!$C$2:$C$169,0)))^2+(INDEX('Station centroid'!$F$2:$F$51,MATCH(AE$1,'Station centroid'!$B$2:$B$51,0))-INDEX('Zone centroid'!$E$2:$E$169,MATCH($A130,'Zone centroid'!$C$2:$C$169,0)))^2)</f>
        <v>90628.560768421143</v>
      </c>
      <c r="AF130">
        <f>SQRT((INDEX('Station centroid'!$E$2:$E$51,MATCH(AF$1,'Station centroid'!$B$2:$B$51,0))-INDEX('Zone centroid'!$D$2:$D$169,MATCH($A130,'Zone centroid'!$C$2:$C$169,0)))^2+(INDEX('Station centroid'!$F$2:$F$51,MATCH(AF$1,'Station centroid'!$B$2:$B$51,0))-INDEX('Zone centroid'!$E$2:$E$169,MATCH($A130,'Zone centroid'!$C$2:$C$169,0)))^2)</f>
        <v>88297.103288108468</v>
      </c>
      <c r="AG130">
        <f>SQRT((INDEX('Station centroid'!$E$2:$E$51,MATCH(AG$1,'Station centroid'!$B$2:$B$51,0))-INDEX('Zone centroid'!$D$2:$D$169,MATCH($A130,'Zone centroid'!$C$2:$C$169,0)))^2+(INDEX('Station centroid'!$F$2:$F$51,MATCH(AG$1,'Station centroid'!$B$2:$B$51,0))-INDEX('Zone centroid'!$E$2:$E$169,MATCH($A130,'Zone centroid'!$C$2:$C$169,0)))^2)</f>
        <v>71289.441907506189</v>
      </c>
      <c r="AH130">
        <f>SQRT((INDEX('Station centroid'!$E$2:$E$51,MATCH(AH$1,'Station centroid'!$B$2:$B$51,0))-INDEX('Zone centroid'!$D$2:$D$169,MATCH($A130,'Zone centroid'!$C$2:$C$169,0)))^2+(INDEX('Station centroid'!$F$2:$F$51,MATCH(AH$1,'Station centroid'!$B$2:$B$51,0))-INDEX('Zone centroid'!$E$2:$E$169,MATCH($A130,'Zone centroid'!$C$2:$C$169,0)))^2)</f>
        <v>102567.385942355</v>
      </c>
      <c r="AI130">
        <f>SQRT((INDEX('Station centroid'!$E$2:$E$51,MATCH(AI$1,'Station centroid'!$B$2:$B$51,0))-INDEX('Zone centroid'!$D$2:$D$169,MATCH($A130,'Zone centroid'!$C$2:$C$169,0)))^2+(INDEX('Station centroid'!$F$2:$F$51,MATCH(AI$1,'Station centroid'!$B$2:$B$51,0))-INDEX('Zone centroid'!$E$2:$E$169,MATCH($A130,'Zone centroid'!$C$2:$C$169,0)))^2)</f>
        <v>73425.17021255377</v>
      </c>
      <c r="AJ130">
        <f>SQRT((INDEX('Station centroid'!$E$2:$E$51,MATCH(AJ$1,'Station centroid'!$B$2:$B$51,0))-INDEX('Zone centroid'!$D$2:$D$169,MATCH($A130,'Zone centroid'!$C$2:$C$169,0)))^2+(INDEX('Station centroid'!$F$2:$F$51,MATCH(AJ$1,'Station centroid'!$B$2:$B$51,0))-INDEX('Zone centroid'!$E$2:$E$169,MATCH($A130,'Zone centroid'!$C$2:$C$169,0)))^2)</f>
        <v>72320.260081999819</v>
      </c>
      <c r="AK130">
        <f>SQRT((INDEX('Station centroid'!$E$2:$E$51,MATCH(AK$1,'Station centroid'!$B$2:$B$51,0))-INDEX('Zone centroid'!$D$2:$D$169,MATCH($A130,'Zone centroid'!$C$2:$C$169,0)))^2+(INDEX('Station centroid'!$F$2:$F$51,MATCH(AK$1,'Station centroid'!$B$2:$B$51,0))-INDEX('Zone centroid'!$E$2:$E$169,MATCH($A130,'Zone centroid'!$C$2:$C$169,0)))^2)</f>
        <v>71416.068530163408</v>
      </c>
      <c r="AL130">
        <f>SQRT((INDEX('Station centroid'!$E$2:$E$51,MATCH(AL$1,'Station centroid'!$B$2:$B$51,0))-INDEX('Zone centroid'!$D$2:$D$169,MATCH($A130,'Zone centroid'!$C$2:$C$169,0)))^2+(INDEX('Station centroid'!$F$2:$F$51,MATCH(AL$1,'Station centroid'!$B$2:$B$51,0))-INDEX('Zone centroid'!$E$2:$E$169,MATCH($A130,'Zone centroid'!$C$2:$C$169,0)))^2)</f>
        <v>19668.142867754414</v>
      </c>
      <c r="AM130">
        <f>SQRT((INDEX('Station centroid'!$E$2:$E$51,MATCH(AM$1,'Station centroid'!$B$2:$B$51,0))-INDEX('Zone centroid'!$D$2:$D$169,MATCH($A130,'Zone centroid'!$C$2:$C$169,0)))^2+(INDEX('Station centroid'!$F$2:$F$51,MATCH(AM$1,'Station centroid'!$B$2:$B$51,0))-INDEX('Zone centroid'!$E$2:$E$169,MATCH($A130,'Zone centroid'!$C$2:$C$169,0)))^2)</f>
        <v>87986.820891427298</v>
      </c>
      <c r="AN130">
        <f>SQRT((INDEX('Station centroid'!$E$2:$E$51,MATCH(AN$1,'Station centroid'!$B$2:$B$51,0))-INDEX('Zone centroid'!$D$2:$D$169,MATCH($A130,'Zone centroid'!$C$2:$C$169,0)))^2+(INDEX('Station centroid'!$F$2:$F$51,MATCH(AN$1,'Station centroid'!$B$2:$B$51,0))-INDEX('Zone centroid'!$E$2:$E$169,MATCH($A130,'Zone centroid'!$C$2:$C$169,0)))^2)</f>
        <v>47561.447631866678</v>
      </c>
      <c r="AO130">
        <f>SQRT((INDEX('Station centroid'!$E$2:$E$51,MATCH(AO$1,'Station centroid'!$B$2:$B$51,0))-INDEX('Zone centroid'!$D$2:$D$169,MATCH($A130,'Zone centroid'!$C$2:$C$169,0)))^2+(INDEX('Station centroid'!$F$2:$F$51,MATCH(AO$1,'Station centroid'!$B$2:$B$51,0))-INDEX('Zone centroid'!$E$2:$E$169,MATCH($A130,'Zone centroid'!$C$2:$C$169,0)))^2)</f>
        <v>44860.139328773861</v>
      </c>
      <c r="AP130">
        <f>SQRT((INDEX('Station centroid'!$E$2:$E$51,MATCH(AP$1,'Station centroid'!$B$2:$B$51,0))-INDEX('Zone centroid'!$D$2:$D$169,MATCH($A130,'Zone centroid'!$C$2:$C$169,0)))^2+(INDEX('Station centroid'!$F$2:$F$51,MATCH(AP$1,'Station centroid'!$B$2:$B$51,0))-INDEX('Zone centroid'!$E$2:$E$169,MATCH($A130,'Zone centroid'!$C$2:$C$169,0)))^2)</f>
        <v>52558.64322889717</v>
      </c>
      <c r="AQ130">
        <f>SQRT((INDEX('Station centroid'!$E$2:$E$51,MATCH(AQ$1,'Station centroid'!$B$2:$B$51,0))-INDEX('Zone centroid'!$D$2:$D$169,MATCH($A130,'Zone centroid'!$C$2:$C$169,0)))^2+(INDEX('Station centroid'!$F$2:$F$51,MATCH(AQ$1,'Station centroid'!$B$2:$B$51,0))-INDEX('Zone centroid'!$E$2:$E$169,MATCH($A130,'Zone centroid'!$C$2:$C$169,0)))^2)</f>
        <v>44667.797097284747</v>
      </c>
      <c r="AR130">
        <f>SQRT((INDEX('Station centroid'!$E$2:$E$51,MATCH(AR$1,'Station centroid'!$B$2:$B$51,0))-INDEX('Zone centroid'!$D$2:$D$169,MATCH($A130,'Zone centroid'!$C$2:$C$169,0)))^2+(INDEX('Station centroid'!$F$2:$F$51,MATCH(AR$1,'Station centroid'!$B$2:$B$51,0))-INDEX('Zone centroid'!$E$2:$E$169,MATCH($A130,'Zone centroid'!$C$2:$C$169,0)))^2)</f>
        <v>25511.285869630319</v>
      </c>
      <c r="AS130">
        <f>SQRT((INDEX('Station centroid'!$E$2:$E$51,MATCH(AS$1,'Station centroid'!$B$2:$B$51,0))-INDEX('Zone centroid'!$D$2:$D$169,MATCH($A130,'Zone centroid'!$C$2:$C$169,0)))^2+(INDEX('Station centroid'!$F$2:$F$51,MATCH(AS$1,'Station centroid'!$B$2:$B$51,0))-INDEX('Zone centroid'!$E$2:$E$169,MATCH($A130,'Zone centroid'!$C$2:$C$169,0)))^2)</f>
        <v>113937.87731136166</v>
      </c>
      <c r="AT130">
        <f>SQRT((INDEX('Station centroid'!$E$2:$E$51,MATCH(AT$1,'Station centroid'!$B$2:$B$51,0))-INDEX('Zone centroid'!$D$2:$D$169,MATCH($A130,'Zone centroid'!$C$2:$C$169,0)))^2+(INDEX('Station centroid'!$F$2:$F$51,MATCH(AT$1,'Station centroid'!$B$2:$B$51,0))-INDEX('Zone centroid'!$E$2:$E$169,MATCH($A130,'Zone centroid'!$C$2:$C$169,0)))^2)</f>
        <v>96684.471820774299</v>
      </c>
      <c r="AU130">
        <f>SQRT((INDEX('Station centroid'!$E$2:$E$51,MATCH(AU$1,'Station centroid'!$B$2:$B$51,0))-INDEX('Zone centroid'!$D$2:$D$169,MATCH($A130,'Zone centroid'!$C$2:$C$169,0)))^2+(INDEX('Station centroid'!$F$2:$F$51,MATCH(AU$1,'Station centroid'!$B$2:$B$51,0))-INDEX('Zone centroid'!$E$2:$E$169,MATCH($A130,'Zone centroid'!$C$2:$C$169,0)))^2)</f>
        <v>11919.397570116535</v>
      </c>
      <c r="AV130">
        <f>SQRT((INDEX('Station centroid'!$E$2:$E$51,MATCH(AV$1,'Station centroid'!$B$2:$B$51,0))-INDEX('Zone centroid'!$D$2:$D$169,MATCH($A130,'Zone centroid'!$C$2:$C$169,0)))^2+(INDEX('Station centroid'!$F$2:$F$51,MATCH(AV$1,'Station centroid'!$B$2:$B$51,0))-INDEX('Zone centroid'!$E$2:$E$169,MATCH($A130,'Zone centroid'!$C$2:$C$169,0)))^2)</f>
        <v>3775.8526128545141</v>
      </c>
      <c r="AW130">
        <f>SQRT((INDEX('Station centroid'!$E$2:$E$51,MATCH(AW$1,'Station centroid'!$B$2:$B$51,0))-INDEX('Zone centroid'!$D$2:$D$169,MATCH($A130,'Zone centroid'!$C$2:$C$169,0)))^2+(INDEX('Station centroid'!$F$2:$F$51,MATCH(AW$1,'Station centroid'!$B$2:$B$51,0))-INDEX('Zone centroid'!$E$2:$E$169,MATCH($A130,'Zone centroid'!$C$2:$C$169,0)))^2)</f>
        <v>5973.847012738087</v>
      </c>
      <c r="AX130">
        <f>SQRT((INDEX('Station centroid'!$E$2:$E$51,MATCH(AX$1,'Station centroid'!$B$2:$B$51,0))-INDEX('Zone centroid'!$D$2:$D$169,MATCH($A130,'Zone centroid'!$C$2:$C$169,0)))^2+(INDEX('Station centroid'!$F$2:$F$51,MATCH(AX$1,'Station centroid'!$B$2:$B$51,0))-INDEX('Zone centroid'!$E$2:$E$169,MATCH($A130,'Zone centroid'!$C$2:$C$169,0)))^2)</f>
        <v>21433.516363987063</v>
      </c>
      <c r="AY130">
        <f>SQRT((INDEX('Station centroid'!$E$2:$E$51,MATCH(AY$1,'Station centroid'!$B$2:$B$51,0))-INDEX('Zone centroid'!$D$2:$D$169,MATCH($A130,'Zone centroid'!$C$2:$C$169,0)))^2+(INDEX('Station centroid'!$F$2:$F$51,MATCH(AY$1,'Station centroid'!$B$2:$B$51,0))-INDEX('Zone centroid'!$E$2:$E$169,MATCH($A130,'Zone centroid'!$C$2:$C$169,0)))^2)</f>
        <v>637917.4966169215</v>
      </c>
    </row>
    <row r="131" spans="1:51" x14ac:dyDescent="0.3">
      <c r="A131">
        <v>5111</v>
      </c>
      <c r="B131">
        <f>SQRT((INDEX('Station centroid'!$E$2:$E$51,MATCH(B$1,'Station centroid'!$B$2:$B$51,0))-INDEX('Zone centroid'!$D$2:$D$169,MATCH($A131,'Zone centroid'!$C$2:$C$169,0)))^2+(INDEX('Station centroid'!$F$2:$F$51,MATCH(B$1,'Station centroid'!$B$2:$B$51,0))-INDEX('Zone centroid'!$E$2:$E$169,MATCH($A131,'Zone centroid'!$C$2:$C$169,0)))^2)</f>
        <v>65426.048318636014</v>
      </c>
      <c r="C131">
        <f>SQRT((INDEX('Station centroid'!$E$2:$E$51,MATCH(C$1,'Station centroid'!$B$2:$B$51,0))-INDEX('Zone centroid'!$D$2:$D$169,MATCH($A131,'Zone centroid'!$C$2:$C$169,0)))^2+(INDEX('Station centroid'!$F$2:$F$51,MATCH(C$1,'Station centroid'!$B$2:$B$51,0))-INDEX('Zone centroid'!$E$2:$E$169,MATCH($A131,'Zone centroid'!$C$2:$C$169,0)))^2)</f>
        <v>90171.222972272022</v>
      </c>
      <c r="D131">
        <f>SQRT((INDEX('Station centroid'!$E$2:$E$51,MATCH(D$1,'Station centroid'!$B$2:$B$51,0))-INDEX('Zone centroid'!$D$2:$D$169,MATCH($A131,'Zone centroid'!$C$2:$C$169,0)))^2+(INDEX('Station centroid'!$F$2:$F$51,MATCH(D$1,'Station centroid'!$B$2:$B$51,0))-INDEX('Zone centroid'!$E$2:$E$169,MATCH($A131,'Zone centroid'!$C$2:$C$169,0)))^2)</f>
        <v>134366.52124901683</v>
      </c>
      <c r="E131">
        <f>SQRT((INDEX('Station centroid'!$E$2:$E$51,MATCH(E$1,'Station centroid'!$B$2:$B$51,0))-INDEX('Zone centroid'!$D$2:$D$169,MATCH($A131,'Zone centroid'!$C$2:$C$169,0)))^2+(INDEX('Station centroid'!$F$2:$F$51,MATCH(E$1,'Station centroid'!$B$2:$B$51,0))-INDEX('Zone centroid'!$E$2:$E$169,MATCH($A131,'Zone centroid'!$C$2:$C$169,0)))^2)</f>
        <v>74415.3379489699</v>
      </c>
      <c r="F131">
        <f>SQRT((INDEX('Station centroid'!$E$2:$E$51,MATCH(F$1,'Station centroid'!$B$2:$B$51,0))-INDEX('Zone centroid'!$D$2:$D$169,MATCH($A131,'Zone centroid'!$C$2:$C$169,0)))^2+(INDEX('Station centroid'!$F$2:$F$51,MATCH(F$1,'Station centroid'!$B$2:$B$51,0))-INDEX('Zone centroid'!$E$2:$E$169,MATCH($A131,'Zone centroid'!$C$2:$C$169,0)))^2)</f>
        <v>63840.107892480919</v>
      </c>
      <c r="G131">
        <f>SQRT((INDEX('Station centroid'!$E$2:$E$51,MATCH(G$1,'Station centroid'!$B$2:$B$51,0))-INDEX('Zone centroid'!$D$2:$D$169,MATCH($A131,'Zone centroid'!$C$2:$C$169,0)))^2+(INDEX('Station centroid'!$F$2:$F$51,MATCH(G$1,'Station centroid'!$B$2:$B$51,0))-INDEX('Zone centroid'!$E$2:$E$169,MATCH($A131,'Zone centroid'!$C$2:$C$169,0)))^2)</f>
        <v>640742.39050807303</v>
      </c>
      <c r="H131">
        <f>SQRT((INDEX('Station centroid'!$E$2:$E$51,MATCH(H$1,'Station centroid'!$B$2:$B$51,0))-INDEX('Zone centroid'!$D$2:$D$169,MATCH($A131,'Zone centroid'!$C$2:$C$169,0)))^2+(INDEX('Station centroid'!$F$2:$F$51,MATCH(H$1,'Station centroid'!$B$2:$B$51,0))-INDEX('Zone centroid'!$E$2:$E$169,MATCH($A131,'Zone centroid'!$C$2:$C$169,0)))^2)</f>
        <v>34555.68574120909</v>
      </c>
      <c r="I131">
        <f>SQRT((INDEX('Station centroid'!$E$2:$E$51,MATCH(I$1,'Station centroid'!$B$2:$B$51,0))-INDEX('Zone centroid'!$D$2:$D$169,MATCH($A131,'Zone centroid'!$C$2:$C$169,0)))^2+(INDEX('Station centroid'!$F$2:$F$51,MATCH(I$1,'Station centroid'!$B$2:$B$51,0))-INDEX('Zone centroid'!$E$2:$E$169,MATCH($A131,'Zone centroid'!$C$2:$C$169,0)))^2)</f>
        <v>41099.461489582776</v>
      </c>
      <c r="J131">
        <f>SQRT((INDEX('Station centroid'!$E$2:$E$51,MATCH(J$1,'Station centroid'!$B$2:$B$51,0))-INDEX('Zone centroid'!$D$2:$D$169,MATCH($A131,'Zone centroid'!$C$2:$C$169,0)))^2+(INDEX('Station centroid'!$F$2:$F$51,MATCH(J$1,'Station centroid'!$B$2:$B$51,0))-INDEX('Zone centroid'!$E$2:$E$169,MATCH($A131,'Zone centroid'!$C$2:$C$169,0)))^2)</f>
        <v>640742.39050807303</v>
      </c>
      <c r="K131">
        <f>SQRT((INDEX('Station centroid'!$E$2:$E$51,MATCH(K$1,'Station centroid'!$B$2:$B$51,0))-INDEX('Zone centroid'!$D$2:$D$169,MATCH($A131,'Zone centroid'!$C$2:$C$169,0)))^2+(INDEX('Station centroid'!$F$2:$F$51,MATCH(K$1,'Station centroid'!$B$2:$B$51,0))-INDEX('Zone centroid'!$E$2:$E$169,MATCH($A131,'Zone centroid'!$C$2:$C$169,0)))^2)</f>
        <v>93447.75874810321</v>
      </c>
      <c r="L131">
        <f>SQRT((INDEX('Station centroid'!$E$2:$E$51,MATCH(L$1,'Station centroid'!$B$2:$B$51,0))-INDEX('Zone centroid'!$D$2:$D$169,MATCH($A131,'Zone centroid'!$C$2:$C$169,0)))^2+(INDEX('Station centroid'!$F$2:$F$51,MATCH(L$1,'Station centroid'!$B$2:$B$51,0))-INDEX('Zone centroid'!$E$2:$E$169,MATCH($A131,'Zone centroid'!$C$2:$C$169,0)))^2)</f>
        <v>50037.080357131133</v>
      </c>
      <c r="M131">
        <f>SQRT((INDEX('Station centroid'!$E$2:$E$51,MATCH(M$1,'Station centroid'!$B$2:$B$51,0))-INDEX('Zone centroid'!$D$2:$D$169,MATCH($A131,'Zone centroid'!$C$2:$C$169,0)))^2+(INDEX('Station centroid'!$F$2:$F$51,MATCH(M$1,'Station centroid'!$B$2:$B$51,0))-INDEX('Zone centroid'!$E$2:$E$169,MATCH($A131,'Zone centroid'!$C$2:$C$169,0)))^2)</f>
        <v>54244.116667983471</v>
      </c>
      <c r="N131">
        <f>SQRT((INDEX('Station centroid'!$E$2:$E$51,MATCH(N$1,'Station centroid'!$B$2:$B$51,0))-INDEX('Zone centroid'!$D$2:$D$169,MATCH($A131,'Zone centroid'!$C$2:$C$169,0)))^2+(INDEX('Station centroid'!$F$2:$F$51,MATCH(N$1,'Station centroid'!$B$2:$B$51,0))-INDEX('Zone centroid'!$E$2:$E$169,MATCH($A131,'Zone centroid'!$C$2:$C$169,0)))^2)</f>
        <v>72962.227523506997</v>
      </c>
      <c r="O131">
        <f>SQRT((INDEX('Station centroid'!$E$2:$E$51,MATCH(O$1,'Station centroid'!$B$2:$B$51,0))-INDEX('Zone centroid'!$D$2:$D$169,MATCH($A131,'Zone centroid'!$C$2:$C$169,0)))^2+(INDEX('Station centroid'!$F$2:$F$51,MATCH(O$1,'Station centroid'!$B$2:$B$51,0))-INDEX('Zone centroid'!$E$2:$E$169,MATCH($A131,'Zone centroid'!$C$2:$C$169,0)))^2)</f>
        <v>95928.275626600313</v>
      </c>
      <c r="P131">
        <f>SQRT((INDEX('Station centroid'!$E$2:$E$51,MATCH(P$1,'Station centroid'!$B$2:$B$51,0))-INDEX('Zone centroid'!$D$2:$D$169,MATCH($A131,'Zone centroid'!$C$2:$C$169,0)))^2+(INDEX('Station centroid'!$F$2:$F$51,MATCH(P$1,'Station centroid'!$B$2:$B$51,0))-INDEX('Zone centroid'!$E$2:$E$169,MATCH($A131,'Zone centroid'!$C$2:$C$169,0)))^2)</f>
        <v>98265.221971785126</v>
      </c>
      <c r="Q131">
        <f>SQRT((INDEX('Station centroid'!$E$2:$E$51,MATCH(Q$1,'Station centroid'!$B$2:$B$51,0))-INDEX('Zone centroid'!$D$2:$D$169,MATCH($A131,'Zone centroid'!$C$2:$C$169,0)))^2+(INDEX('Station centroid'!$F$2:$F$51,MATCH(Q$1,'Station centroid'!$B$2:$B$51,0))-INDEX('Zone centroid'!$E$2:$E$169,MATCH($A131,'Zone centroid'!$C$2:$C$169,0)))^2)</f>
        <v>83420.759866861117</v>
      </c>
      <c r="R131">
        <f>SQRT((INDEX('Station centroid'!$E$2:$E$51,MATCH(R$1,'Station centroid'!$B$2:$B$51,0))-INDEX('Zone centroid'!$D$2:$D$169,MATCH($A131,'Zone centroid'!$C$2:$C$169,0)))^2+(INDEX('Station centroid'!$F$2:$F$51,MATCH(R$1,'Station centroid'!$B$2:$B$51,0))-INDEX('Zone centroid'!$E$2:$E$169,MATCH($A131,'Zone centroid'!$C$2:$C$169,0)))^2)</f>
        <v>81281.722790896209</v>
      </c>
      <c r="S131">
        <f>SQRT((INDEX('Station centroid'!$E$2:$E$51,MATCH(S$1,'Station centroid'!$B$2:$B$51,0))-INDEX('Zone centroid'!$D$2:$D$169,MATCH($A131,'Zone centroid'!$C$2:$C$169,0)))^2+(INDEX('Station centroid'!$F$2:$F$51,MATCH(S$1,'Station centroid'!$B$2:$B$51,0))-INDEX('Zone centroid'!$E$2:$E$169,MATCH($A131,'Zone centroid'!$C$2:$C$169,0)))^2)</f>
        <v>77786.138204091403</v>
      </c>
      <c r="T131">
        <f>SQRT((INDEX('Station centroid'!$E$2:$E$51,MATCH(T$1,'Station centroid'!$B$2:$B$51,0))-INDEX('Zone centroid'!$D$2:$D$169,MATCH($A131,'Zone centroid'!$C$2:$C$169,0)))^2+(INDEX('Station centroid'!$F$2:$F$51,MATCH(T$1,'Station centroid'!$B$2:$B$51,0))-INDEX('Zone centroid'!$E$2:$E$169,MATCH($A131,'Zone centroid'!$C$2:$C$169,0)))^2)</f>
        <v>71730.578758822201</v>
      </c>
      <c r="U131">
        <f>SQRT((INDEX('Station centroid'!$E$2:$E$51,MATCH(U$1,'Station centroid'!$B$2:$B$51,0))-INDEX('Zone centroid'!$D$2:$D$169,MATCH($A131,'Zone centroid'!$C$2:$C$169,0)))^2+(INDEX('Station centroid'!$F$2:$F$51,MATCH(U$1,'Station centroid'!$B$2:$B$51,0))-INDEX('Zone centroid'!$E$2:$E$169,MATCH($A131,'Zone centroid'!$C$2:$C$169,0)))^2)</f>
        <v>71291.08257984581</v>
      </c>
      <c r="V131">
        <f>SQRT((INDEX('Station centroid'!$E$2:$E$51,MATCH(V$1,'Station centroid'!$B$2:$B$51,0))-INDEX('Zone centroid'!$D$2:$D$169,MATCH($A131,'Zone centroid'!$C$2:$C$169,0)))^2+(INDEX('Station centroid'!$F$2:$F$51,MATCH(V$1,'Station centroid'!$B$2:$B$51,0))-INDEX('Zone centroid'!$E$2:$E$169,MATCH($A131,'Zone centroid'!$C$2:$C$169,0)))^2)</f>
        <v>68770.746938951488</v>
      </c>
      <c r="W131">
        <f>SQRT((INDEX('Station centroid'!$E$2:$E$51,MATCH(W$1,'Station centroid'!$B$2:$B$51,0))-INDEX('Zone centroid'!$D$2:$D$169,MATCH($A131,'Zone centroid'!$C$2:$C$169,0)))^2+(INDEX('Station centroid'!$F$2:$F$51,MATCH(W$1,'Station centroid'!$B$2:$B$51,0))-INDEX('Zone centroid'!$E$2:$E$169,MATCH($A131,'Zone centroid'!$C$2:$C$169,0)))^2)</f>
        <v>80062.399228851544</v>
      </c>
      <c r="X131">
        <f>SQRT((INDEX('Station centroid'!$E$2:$E$51,MATCH(X$1,'Station centroid'!$B$2:$B$51,0))-INDEX('Zone centroid'!$D$2:$D$169,MATCH($A131,'Zone centroid'!$C$2:$C$169,0)))^2+(INDEX('Station centroid'!$F$2:$F$51,MATCH(X$1,'Station centroid'!$B$2:$B$51,0))-INDEX('Zone centroid'!$E$2:$E$169,MATCH($A131,'Zone centroid'!$C$2:$C$169,0)))^2)</f>
        <v>66123.859478727449</v>
      </c>
      <c r="Y131">
        <f>SQRT((INDEX('Station centroid'!$E$2:$E$51,MATCH(Y$1,'Station centroid'!$B$2:$B$51,0))-INDEX('Zone centroid'!$D$2:$D$169,MATCH($A131,'Zone centroid'!$C$2:$C$169,0)))^2+(INDEX('Station centroid'!$F$2:$F$51,MATCH(Y$1,'Station centroid'!$B$2:$B$51,0))-INDEX('Zone centroid'!$E$2:$E$169,MATCH($A131,'Zone centroid'!$C$2:$C$169,0)))^2)</f>
        <v>64237.240432711675</v>
      </c>
      <c r="Z131">
        <f>SQRT((INDEX('Station centroid'!$E$2:$E$51,MATCH(Z$1,'Station centroid'!$B$2:$B$51,0))-INDEX('Zone centroid'!$D$2:$D$169,MATCH($A131,'Zone centroid'!$C$2:$C$169,0)))^2+(INDEX('Station centroid'!$F$2:$F$51,MATCH(Z$1,'Station centroid'!$B$2:$B$51,0))-INDEX('Zone centroid'!$E$2:$E$169,MATCH($A131,'Zone centroid'!$C$2:$C$169,0)))^2)</f>
        <v>33003.250612782045</v>
      </c>
      <c r="AA131">
        <f>SQRT((INDEX('Station centroid'!$E$2:$E$51,MATCH(AA$1,'Station centroid'!$B$2:$B$51,0))-INDEX('Zone centroid'!$D$2:$D$169,MATCH($A131,'Zone centroid'!$C$2:$C$169,0)))^2+(INDEX('Station centroid'!$F$2:$F$51,MATCH(AA$1,'Station centroid'!$B$2:$B$51,0))-INDEX('Zone centroid'!$E$2:$E$169,MATCH($A131,'Zone centroid'!$C$2:$C$169,0)))^2)</f>
        <v>57814.451546090095</v>
      </c>
      <c r="AB131">
        <f>SQRT((INDEX('Station centroid'!$E$2:$E$51,MATCH(AB$1,'Station centroid'!$B$2:$B$51,0))-INDEX('Zone centroid'!$D$2:$D$169,MATCH($A131,'Zone centroid'!$C$2:$C$169,0)))^2+(INDEX('Station centroid'!$F$2:$F$51,MATCH(AB$1,'Station centroid'!$B$2:$B$51,0))-INDEX('Zone centroid'!$E$2:$E$169,MATCH($A131,'Zone centroid'!$C$2:$C$169,0)))^2)</f>
        <v>640742.39050807303</v>
      </c>
      <c r="AC131">
        <f>SQRT((INDEX('Station centroid'!$E$2:$E$51,MATCH(AC$1,'Station centroid'!$B$2:$B$51,0))-INDEX('Zone centroid'!$D$2:$D$169,MATCH($A131,'Zone centroid'!$C$2:$C$169,0)))^2+(INDEX('Station centroid'!$F$2:$F$51,MATCH(AC$1,'Station centroid'!$B$2:$B$51,0))-INDEX('Zone centroid'!$E$2:$E$169,MATCH($A131,'Zone centroid'!$C$2:$C$169,0)))^2)</f>
        <v>42683.18586123579</v>
      </c>
      <c r="AD131">
        <f>SQRT((INDEX('Station centroid'!$E$2:$E$51,MATCH(AD$1,'Station centroid'!$B$2:$B$51,0))-INDEX('Zone centroid'!$D$2:$D$169,MATCH($A131,'Zone centroid'!$C$2:$C$169,0)))^2+(INDEX('Station centroid'!$F$2:$F$51,MATCH(AD$1,'Station centroid'!$B$2:$B$51,0))-INDEX('Zone centroid'!$E$2:$E$169,MATCH($A131,'Zone centroid'!$C$2:$C$169,0)))^2)</f>
        <v>130885.96155861215</v>
      </c>
      <c r="AE131">
        <f>SQRT((INDEX('Station centroid'!$E$2:$E$51,MATCH(AE$1,'Station centroid'!$B$2:$B$51,0))-INDEX('Zone centroid'!$D$2:$D$169,MATCH($A131,'Zone centroid'!$C$2:$C$169,0)))^2+(INDEX('Station centroid'!$F$2:$F$51,MATCH(AE$1,'Station centroid'!$B$2:$B$51,0))-INDEX('Zone centroid'!$E$2:$E$169,MATCH($A131,'Zone centroid'!$C$2:$C$169,0)))^2)</f>
        <v>90851.79013291595</v>
      </c>
      <c r="AF131">
        <f>SQRT((INDEX('Station centroid'!$E$2:$E$51,MATCH(AF$1,'Station centroid'!$B$2:$B$51,0))-INDEX('Zone centroid'!$D$2:$D$169,MATCH($A131,'Zone centroid'!$C$2:$C$169,0)))^2+(INDEX('Station centroid'!$F$2:$F$51,MATCH(AF$1,'Station centroid'!$B$2:$B$51,0))-INDEX('Zone centroid'!$E$2:$E$169,MATCH($A131,'Zone centroid'!$C$2:$C$169,0)))^2)</f>
        <v>88430.697518853121</v>
      </c>
      <c r="AG131">
        <f>SQRT((INDEX('Station centroid'!$E$2:$E$51,MATCH(AG$1,'Station centroid'!$B$2:$B$51,0))-INDEX('Zone centroid'!$D$2:$D$169,MATCH($A131,'Zone centroid'!$C$2:$C$169,0)))^2+(INDEX('Station centroid'!$F$2:$F$51,MATCH(AG$1,'Station centroid'!$B$2:$B$51,0))-INDEX('Zone centroid'!$E$2:$E$169,MATCH($A131,'Zone centroid'!$C$2:$C$169,0)))^2)</f>
        <v>68766.244143210977</v>
      </c>
      <c r="AH131">
        <f>SQRT((INDEX('Station centroid'!$E$2:$E$51,MATCH(AH$1,'Station centroid'!$B$2:$B$51,0))-INDEX('Zone centroid'!$D$2:$D$169,MATCH($A131,'Zone centroid'!$C$2:$C$169,0)))^2+(INDEX('Station centroid'!$F$2:$F$51,MATCH(AH$1,'Station centroid'!$B$2:$B$51,0))-INDEX('Zone centroid'!$E$2:$E$169,MATCH($A131,'Zone centroid'!$C$2:$C$169,0)))^2)</f>
        <v>107259.94611600363</v>
      </c>
      <c r="AI131">
        <f>SQRT((INDEX('Station centroid'!$E$2:$E$51,MATCH(AI$1,'Station centroid'!$B$2:$B$51,0))-INDEX('Zone centroid'!$D$2:$D$169,MATCH($A131,'Zone centroid'!$C$2:$C$169,0)))^2+(INDEX('Station centroid'!$F$2:$F$51,MATCH(AI$1,'Station centroid'!$B$2:$B$51,0))-INDEX('Zone centroid'!$E$2:$E$169,MATCH($A131,'Zone centroid'!$C$2:$C$169,0)))^2)</f>
        <v>71941.503432597892</v>
      </c>
      <c r="AJ131">
        <f>SQRT((INDEX('Station centroid'!$E$2:$E$51,MATCH(AJ$1,'Station centroid'!$B$2:$B$51,0))-INDEX('Zone centroid'!$D$2:$D$169,MATCH($A131,'Zone centroid'!$C$2:$C$169,0)))^2+(INDEX('Station centroid'!$F$2:$F$51,MATCH(AJ$1,'Station centroid'!$B$2:$B$51,0))-INDEX('Zone centroid'!$E$2:$E$169,MATCH($A131,'Zone centroid'!$C$2:$C$169,0)))^2)</f>
        <v>70186.714339738799</v>
      </c>
      <c r="AK131">
        <f>SQRT((INDEX('Station centroid'!$E$2:$E$51,MATCH(AK$1,'Station centroid'!$B$2:$B$51,0))-INDEX('Zone centroid'!$D$2:$D$169,MATCH($A131,'Zone centroid'!$C$2:$C$169,0)))^2+(INDEX('Station centroid'!$F$2:$F$51,MATCH(AK$1,'Station centroid'!$B$2:$B$51,0))-INDEX('Zone centroid'!$E$2:$E$169,MATCH($A131,'Zone centroid'!$C$2:$C$169,0)))^2)</f>
        <v>70666.43450992131</v>
      </c>
      <c r="AL131">
        <f>SQRT((INDEX('Station centroid'!$E$2:$E$51,MATCH(AL$1,'Station centroid'!$B$2:$B$51,0))-INDEX('Zone centroid'!$D$2:$D$169,MATCH($A131,'Zone centroid'!$C$2:$C$169,0)))^2+(INDEX('Station centroid'!$F$2:$F$51,MATCH(AL$1,'Station centroid'!$B$2:$B$51,0))-INDEX('Zone centroid'!$E$2:$E$169,MATCH($A131,'Zone centroid'!$C$2:$C$169,0)))^2)</f>
        <v>23113.166418005105</v>
      </c>
      <c r="AM131">
        <f>SQRT((INDEX('Station centroid'!$E$2:$E$51,MATCH(AM$1,'Station centroid'!$B$2:$B$51,0))-INDEX('Zone centroid'!$D$2:$D$169,MATCH($A131,'Zone centroid'!$C$2:$C$169,0)))^2+(INDEX('Station centroid'!$F$2:$F$51,MATCH(AM$1,'Station centroid'!$B$2:$B$51,0))-INDEX('Zone centroid'!$E$2:$E$169,MATCH($A131,'Zone centroid'!$C$2:$C$169,0)))^2)</f>
        <v>87747.560820686675</v>
      </c>
      <c r="AN131">
        <f>SQRT((INDEX('Station centroid'!$E$2:$E$51,MATCH(AN$1,'Station centroid'!$B$2:$B$51,0))-INDEX('Zone centroid'!$D$2:$D$169,MATCH($A131,'Zone centroid'!$C$2:$C$169,0)))^2+(INDEX('Station centroid'!$F$2:$F$51,MATCH(AN$1,'Station centroid'!$B$2:$B$51,0))-INDEX('Zone centroid'!$E$2:$E$169,MATCH($A131,'Zone centroid'!$C$2:$C$169,0)))^2)</f>
        <v>49159.59022488691</v>
      </c>
      <c r="AO131">
        <f>SQRT((INDEX('Station centroid'!$E$2:$E$51,MATCH(AO$1,'Station centroid'!$B$2:$B$51,0))-INDEX('Zone centroid'!$D$2:$D$169,MATCH($A131,'Zone centroid'!$C$2:$C$169,0)))^2+(INDEX('Station centroid'!$F$2:$F$51,MATCH(AO$1,'Station centroid'!$B$2:$B$51,0))-INDEX('Zone centroid'!$E$2:$E$169,MATCH($A131,'Zone centroid'!$C$2:$C$169,0)))^2)</f>
        <v>46812.140234740422</v>
      </c>
      <c r="AP131">
        <f>SQRT((INDEX('Station centroid'!$E$2:$E$51,MATCH(AP$1,'Station centroid'!$B$2:$B$51,0))-INDEX('Zone centroid'!$D$2:$D$169,MATCH($A131,'Zone centroid'!$C$2:$C$169,0)))^2+(INDEX('Station centroid'!$F$2:$F$51,MATCH(AP$1,'Station centroid'!$B$2:$B$51,0))-INDEX('Zone centroid'!$E$2:$E$169,MATCH($A131,'Zone centroid'!$C$2:$C$169,0)))^2)</f>
        <v>53259.459434568969</v>
      </c>
      <c r="AQ131">
        <f>SQRT((INDEX('Station centroid'!$E$2:$E$51,MATCH(AQ$1,'Station centroid'!$B$2:$B$51,0))-INDEX('Zone centroid'!$D$2:$D$169,MATCH($A131,'Zone centroid'!$C$2:$C$169,0)))^2+(INDEX('Station centroid'!$F$2:$F$51,MATCH(AQ$1,'Station centroid'!$B$2:$B$51,0))-INDEX('Zone centroid'!$E$2:$E$169,MATCH($A131,'Zone centroid'!$C$2:$C$169,0)))^2)</f>
        <v>49481.581656654831</v>
      </c>
      <c r="AR131">
        <f>SQRT((INDEX('Station centroid'!$E$2:$E$51,MATCH(AR$1,'Station centroid'!$B$2:$B$51,0))-INDEX('Zone centroid'!$D$2:$D$169,MATCH($A131,'Zone centroid'!$C$2:$C$169,0)))^2+(INDEX('Station centroid'!$F$2:$F$51,MATCH(AR$1,'Station centroid'!$B$2:$B$51,0))-INDEX('Zone centroid'!$E$2:$E$169,MATCH($A131,'Zone centroid'!$C$2:$C$169,0)))^2)</f>
        <v>30080.710352017944</v>
      </c>
      <c r="AS131">
        <f>SQRT((INDEX('Station centroid'!$E$2:$E$51,MATCH(AS$1,'Station centroid'!$B$2:$B$51,0))-INDEX('Zone centroid'!$D$2:$D$169,MATCH($A131,'Zone centroid'!$C$2:$C$169,0)))^2+(INDEX('Station centroid'!$F$2:$F$51,MATCH(AS$1,'Station centroid'!$B$2:$B$51,0))-INDEX('Zone centroid'!$E$2:$E$169,MATCH($A131,'Zone centroid'!$C$2:$C$169,0)))^2)</f>
        <v>118712.1466844017</v>
      </c>
      <c r="AT131">
        <f>SQRT((INDEX('Station centroid'!$E$2:$E$51,MATCH(AT$1,'Station centroid'!$B$2:$B$51,0))-INDEX('Zone centroid'!$D$2:$D$169,MATCH($A131,'Zone centroid'!$C$2:$C$169,0)))^2+(INDEX('Station centroid'!$F$2:$F$51,MATCH(AT$1,'Station centroid'!$B$2:$B$51,0))-INDEX('Zone centroid'!$E$2:$E$169,MATCH($A131,'Zone centroid'!$C$2:$C$169,0)))^2)</f>
        <v>101201.00421528483</v>
      </c>
      <c r="AU131">
        <f>SQRT((INDEX('Station centroid'!$E$2:$E$51,MATCH(AU$1,'Station centroid'!$B$2:$B$51,0))-INDEX('Zone centroid'!$D$2:$D$169,MATCH($A131,'Zone centroid'!$C$2:$C$169,0)))^2+(INDEX('Station centroid'!$F$2:$F$51,MATCH(AU$1,'Station centroid'!$B$2:$B$51,0))-INDEX('Zone centroid'!$E$2:$E$169,MATCH($A131,'Zone centroid'!$C$2:$C$169,0)))^2)</f>
        <v>7326.6540190253299</v>
      </c>
      <c r="AV131">
        <f>SQRT((INDEX('Station centroid'!$E$2:$E$51,MATCH(AV$1,'Station centroid'!$B$2:$B$51,0))-INDEX('Zone centroid'!$D$2:$D$169,MATCH($A131,'Zone centroid'!$C$2:$C$169,0)))^2+(INDEX('Station centroid'!$F$2:$F$51,MATCH(AV$1,'Station centroid'!$B$2:$B$51,0))-INDEX('Zone centroid'!$E$2:$E$169,MATCH($A131,'Zone centroid'!$C$2:$C$169,0)))^2)</f>
        <v>3648.0458102935263</v>
      </c>
      <c r="AW131">
        <f>SQRT((INDEX('Station centroid'!$E$2:$E$51,MATCH(AW$1,'Station centroid'!$B$2:$B$51,0))-INDEX('Zone centroid'!$D$2:$D$169,MATCH($A131,'Zone centroid'!$C$2:$C$169,0)))^2+(INDEX('Station centroid'!$F$2:$F$51,MATCH(AW$1,'Station centroid'!$B$2:$B$51,0))-INDEX('Zone centroid'!$E$2:$E$169,MATCH($A131,'Zone centroid'!$C$2:$C$169,0)))^2)</f>
        <v>10484.195597736603</v>
      </c>
      <c r="AX131">
        <f>SQRT((INDEX('Station centroid'!$E$2:$E$51,MATCH(AX$1,'Station centroid'!$B$2:$B$51,0))-INDEX('Zone centroid'!$D$2:$D$169,MATCH($A131,'Zone centroid'!$C$2:$C$169,0)))^2+(INDEX('Station centroid'!$F$2:$F$51,MATCH(AX$1,'Station centroid'!$B$2:$B$51,0))-INDEX('Zone centroid'!$E$2:$E$169,MATCH($A131,'Zone centroid'!$C$2:$C$169,0)))^2)</f>
        <v>26242.077580963392</v>
      </c>
      <c r="AY131">
        <f>SQRT((INDEX('Station centroid'!$E$2:$E$51,MATCH(AY$1,'Station centroid'!$B$2:$B$51,0))-INDEX('Zone centroid'!$D$2:$D$169,MATCH($A131,'Zone centroid'!$C$2:$C$169,0)))^2+(INDEX('Station centroid'!$F$2:$F$51,MATCH(AY$1,'Station centroid'!$B$2:$B$51,0))-INDEX('Zone centroid'!$E$2:$E$169,MATCH($A131,'Zone centroid'!$C$2:$C$169,0)))^2)</f>
        <v>640742.39050807303</v>
      </c>
    </row>
    <row r="132" spans="1:51" x14ac:dyDescent="0.3">
      <c r="A132">
        <v>5112</v>
      </c>
      <c r="B132">
        <f>SQRT((INDEX('Station centroid'!$E$2:$E$51,MATCH(B$1,'Station centroid'!$B$2:$B$51,0))-INDEX('Zone centroid'!$D$2:$D$169,MATCH($A132,'Zone centroid'!$C$2:$C$169,0)))^2+(INDEX('Station centroid'!$F$2:$F$51,MATCH(B$1,'Station centroid'!$B$2:$B$51,0))-INDEX('Zone centroid'!$E$2:$E$169,MATCH($A132,'Zone centroid'!$C$2:$C$169,0)))^2)</f>
        <v>61138.864727704051</v>
      </c>
      <c r="C132">
        <f>SQRT((INDEX('Station centroid'!$E$2:$E$51,MATCH(C$1,'Station centroid'!$B$2:$B$51,0))-INDEX('Zone centroid'!$D$2:$D$169,MATCH($A132,'Zone centroid'!$C$2:$C$169,0)))^2+(INDEX('Station centroid'!$F$2:$F$51,MATCH(C$1,'Station centroid'!$B$2:$B$51,0))-INDEX('Zone centroid'!$E$2:$E$169,MATCH($A132,'Zone centroid'!$C$2:$C$169,0)))^2)</f>
        <v>90278.532114978458</v>
      </c>
      <c r="D132">
        <f>SQRT((INDEX('Station centroid'!$E$2:$E$51,MATCH(D$1,'Station centroid'!$B$2:$B$51,0))-INDEX('Zone centroid'!$D$2:$D$169,MATCH($A132,'Zone centroid'!$C$2:$C$169,0)))^2+(INDEX('Station centroid'!$F$2:$F$51,MATCH(D$1,'Station centroid'!$B$2:$B$51,0))-INDEX('Zone centroid'!$E$2:$E$169,MATCH($A132,'Zone centroid'!$C$2:$C$169,0)))^2)</f>
        <v>139003.5212779248</v>
      </c>
      <c r="E132">
        <f>SQRT((INDEX('Station centroid'!$E$2:$E$51,MATCH(E$1,'Station centroid'!$B$2:$B$51,0))-INDEX('Zone centroid'!$D$2:$D$169,MATCH($A132,'Zone centroid'!$C$2:$C$169,0)))^2+(INDEX('Station centroid'!$F$2:$F$51,MATCH(E$1,'Station centroid'!$B$2:$B$51,0))-INDEX('Zone centroid'!$E$2:$E$169,MATCH($A132,'Zone centroid'!$C$2:$C$169,0)))^2)</f>
        <v>70089.413402591701</v>
      </c>
      <c r="F132">
        <f>SQRT((INDEX('Station centroid'!$E$2:$E$51,MATCH(F$1,'Station centroid'!$B$2:$B$51,0))-INDEX('Zone centroid'!$D$2:$D$169,MATCH($A132,'Zone centroid'!$C$2:$C$169,0)))^2+(INDEX('Station centroid'!$F$2:$F$51,MATCH(F$1,'Station centroid'!$B$2:$B$51,0))-INDEX('Zone centroid'!$E$2:$E$169,MATCH($A132,'Zone centroid'!$C$2:$C$169,0)))^2)</f>
        <v>62081.74586852084</v>
      </c>
      <c r="G132">
        <f>SQRT((INDEX('Station centroid'!$E$2:$E$51,MATCH(G$1,'Station centroid'!$B$2:$B$51,0))-INDEX('Zone centroid'!$D$2:$D$169,MATCH($A132,'Zone centroid'!$C$2:$C$169,0)))^2+(INDEX('Station centroid'!$F$2:$F$51,MATCH(G$1,'Station centroid'!$B$2:$B$51,0))-INDEX('Zone centroid'!$E$2:$E$169,MATCH($A132,'Zone centroid'!$C$2:$C$169,0)))^2)</f>
        <v>646718.94153565657</v>
      </c>
      <c r="H132">
        <f>SQRT((INDEX('Station centroid'!$E$2:$E$51,MATCH(H$1,'Station centroid'!$B$2:$B$51,0))-INDEX('Zone centroid'!$D$2:$D$169,MATCH($A132,'Zone centroid'!$C$2:$C$169,0)))^2+(INDEX('Station centroid'!$F$2:$F$51,MATCH(H$1,'Station centroid'!$B$2:$B$51,0))-INDEX('Zone centroid'!$E$2:$E$169,MATCH($A132,'Zone centroid'!$C$2:$C$169,0)))^2)</f>
        <v>39102.751324749537</v>
      </c>
      <c r="I132">
        <f>SQRT((INDEX('Station centroid'!$E$2:$E$51,MATCH(I$1,'Station centroid'!$B$2:$B$51,0))-INDEX('Zone centroid'!$D$2:$D$169,MATCH($A132,'Zone centroid'!$C$2:$C$169,0)))^2+(INDEX('Station centroid'!$F$2:$F$51,MATCH(I$1,'Station centroid'!$B$2:$B$51,0))-INDEX('Zone centroid'!$E$2:$E$169,MATCH($A132,'Zone centroid'!$C$2:$C$169,0)))^2)</f>
        <v>41037.43223319044</v>
      </c>
      <c r="J132">
        <f>SQRT((INDEX('Station centroid'!$E$2:$E$51,MATCH(J$1,'Station centroid'!$B$2:$B$51,0))-INDEX('Zone centroid'!$D$2:$D$169,MATCH($A132,'Zone centroid'!$C$2:$C$169,0)))^2+(INDEX('Station centroid'!$F$2:$F$51,MATCH(J$1,'Station centroid'!$B$2:$B$51,0))-INDEX('Zone centroid'!$E$2:$E$169,MATCH($A132,'Zone centroid'!$C$2:$C$169,0)))^2)</f>
        <v>646718.94153565657</v>
      </c>
      <c r="K132">
        <f>SQRT((INDEX('Station centroid'!$E$2:$E$51,MATCH(K$1,'Station centroid'!$B$2:$B$51,0))-INDEX('Zone centroid'!$D$2:$D$169,MATCH($A132,'Zone centroid'!$C$2:$C$169,0)))^2+(INDEX('Station centroid'!$F$2:$F$51,MATCH(K$1,'Station centroid'!$B$2:$B$51,0))-INDEX('Zone centroid'!$E$2:$E$169,MATCH($A132,'Zone centroid'!$C$2:$C$169,0)))^2)</f>
        <v>89022.841657541459</v>
      </c>
      <c r="L132">
        <f>SQRT((INDEX('Station centroid'!$E$2:$E$51,MATCH(L$1,'Station centroid'!$B$2:$B$51,0))-INDEX('Zone centroid'!$D$2:$D$169,MATCH($A132,'Zone centroid'!$C$2:$C$169,0)))^2+(INDEX('Station centroid'!$F$2:$F$51,MATCH(L$1,'Station centroid'!$B$2:$B$51,0))-INDEX('Zone centroid'!$E$2:$E$169,MATCH($A132,'Zone centroid'!$C$2:$C$169,0)))^2)</f>
        <v>47328.468336361766</v>
      </c>
      <c r="M132">
        <f>SQRT((INDEX('Station centroid'!$E$2:$E$51,MATCH(M$1,'Station centroid'!$B$2:$B$51,0))-INDEX('Zone centroid'!$D$2:$D$169,MATCH($A132,'Zone centroid'!$C$2:$C$169,0)))^2+(INDEX('Station centroid'!$F$2:$F$51,MATCH(M$1,'Station centroid'!$B$2:$B$51,0))-INDEX('Zone centroid'!$E$2:$E$169,MATCH($A132,'Zone centroid'!$C$2:$C$169,0)))^2)</f>
        <v>50730.602120118805</v>
      </c>
      <c r="N132">
        <f>SQRT((INDEX('Station centroid'!$E$2:$E$51,MATCH(N$1,'Station centroid'!$B$2:$B$51,0))-INDEX('Zone centroid'!$D$2:$D$169,MATCH($A132,'Zone centroid'!$C$2:$C$169,0)))^2+(INDEX('Station centroid'!$F$2:$F$51,MATCH(N$1,'Station centroid'!$B$2:$B$51,0))-INDEX('Zone centroid'!$E$2:$E$169,MATCH($A132,'Zone centroid'!$C$2:$C$169,0)))^2)</f>
        <v>68622.839675081952</v>
      </c>
      <c r="O132">
        <f>SQRT((INDEX('Station centroid'!$E$2:$E$51,MATCH(O$1,'Station centroid'!$B$2:$B$51,0))-INDEX('Zone centroid'!$D$2:$D$169,MATCH($A132,'Zone centroid'!$C$2:$C$169,0)))^2+(INDEX('Station centroid'!$F$2:$F$51,MATCH(O$1,'Station centroid'!$B$2:$B$51,0))-INDEX('Zone centroid'!$E$2:$E$169,MATCH($A132,'Zone centroid'!$C$2:$C$169,0)))^2)</f>
        <v>92211.402026392578</v>
      </c>
      <c r="P132">
        <f>SQRT((INDEX('Station centroid'!$E$2:$E$51,MATCH(P$1,'Station centroid'!$B$2:$B$51,0))-INDEX('Zone centroid'!$D$2:$D$169,MATCH($A132,'Zone centroid'!$C$2:$C$169,0)))^2+(INDEX('Station centroid'!$F$2:$F$51,MATCH(P$1,'Station centroid'!$B$2:$B$51,0))-INDEX('Zone centroid'!$E$2:$E$169,MATCH($A132,'Zone centroid'!$C$2:$C$169,0)))^2)</f>
        <v>94533.237530638929</v>
      </c>
      <c r="Q132">
        <f>SQRT((INDEX('Station centroid'!$E$2:$E$51,MATCH(Q$1,'Station centroid'!$B$2:$B$51,0))-INDEX('Zone centroid'!$D$2:$D$169,MATCH($A132,'Zone centroid'!$C$2:$C$169,0)))^2+(INDEX('Station centroid'!$F$2:$F$51,MATCH(Q$1,'Station centroid'!$B$2:$B$51,0))-INDEX('Zone centroid'!$E$2:$E$169,MATCH($A132,'Zone centroid'!$C$2:$C$169,0)))^2)</f>
        <v>79351.030279540195</v>
      </c>
      <c r="R132">
        <f>SQRT((INDEX('Station centroid'!$E$2:$E$51,MATCH(R$1,'Station centroid'!$B$2:$B$51,0))-INDEX('Zone centroid'!$D$2:$D$169,MATCH($A132,'Zone centroid'!$C$2:$C$169,0)))^2+(INDEX('Station centroid'!$F$2:$F$51,MATCH(R$1,'Station centroid'!$B$2:$B$51,0))-INDEX('Zone centroid'!$E$2:$E$169,MATCH($A132,'Zone centroid'!$C$2:$C$169,0)))^2)</f>
        <v>76809.984502772146</v>
      </c>
      <c r="S132">
        <f>SQRT((INDEX('Station centroid'!$E$2:$E$51,MATCH(S$1,'Station centroid'!$B$2:$B$51,0))-INDEX('Zone centroid'!$D$2:$D$169,MATCH($A132,'Zone centroid'!$C$2:$C$169,0)))^2+(INDEX('Station centroid'!$F$2:$F$51,MATCH(S$1,'Station centroid'!$B$2:$B$51,0))-INDEX('Zone centroid'!$E$2:$E$169,MATCH($A132,'Zone centroid'!$C$2:$C$169,0)))^2)</f>
        <v>73414.268201392624</v>
      </c>
      <c r="T132">
        <f>SQRT((INDEX('Station centroid'!$E$2:$E$51,MATCH(T$1,'Station centroid'!$B$2:$B$51,0))-INDEX('Zone centroid'!$D$2:$D$169,MATCH($A132,'Zone centroid'!$C$2:$C$169,0)))^2+(INDEX('Station centroid'!$F$2:$F$51,MATCH(T$1,'Station centroid'!$B$2:$B$51,0))-INDEX('Zone centroid'!$E$2:$E$169,MATCH($A132,'Zone centroid'!$C$2:$C$169,0)))^2)</f>
        <v>66827.585293466924</v>
      </c>
      <c r="U132">
        <f>SQRT((INDEX('Station centroid'!$E$2:$E$51,MATCH(U$1,'Station centroid'!$B$2:$B$51,0))-INDEX('Zone centroid'!$D$2:$D$169,MATCH($A132,'Zone centroid'!$C$2:$C$169,0)))^2+(INDEX('Station centroid'!$F$2:$F$51,MATCH(U$1,'Station centroid'!$B$2:$B$51,0))-INDEX('Zone centroid'!$E$2:$E$169,MATCH($A132,'Zone centroid'!$C$2:$C$169,0)))^2)</f>
        <v>65870.879904297588</v>
      </c>
      <c r="V132">
        <f>SQRT((INDEX('Station centroid'!$E$2:$E$51,MATCH(V$1,'Station centroid'!$B$2:$B$51,0))-INDEX('Zone centroid'!$D$2:$D$169,MATCH($A132,'Zone centroid'!$C$2:$C$169,0)))^2+(INDEX('Station centroid'!$F$2:$F$51,MATCH(V$1,'Station centroid'!$B$2:$B$51,0))-INDEX('Zone centroid'!$E$2:$E$169,MATCH($A132,'Zone centroid'!$C$2:$C$169,0)))^2)</f>
        <v>62915.895126599804</v>
      </c>
      <c r="W132">
        <f>SQRT((INDEX('Station centroid'!$E$2:$E$51,MATCH(W$1,'Station centroid'!$B$2:$B$51,0))-INDEX('Zone centroid'!$D$2:$D$169,MATCH($A132,'Zone centroid'!$C$2:$C$169,0)))^2+(INDEX('Station centroid'!$F$2:$F$51,MATCH(W$1,'Station centroid'!$B$2:$B$51,0))-INDEX('Zone centroid'!$E$2:$E$169,MATCH($A132,'Zone centroid'!$C$2:$C$169,0)))^2)</f>
        <v>75941.626903299926</v>
      </c>
      <c r="X132">
        <f>SQRT((INDEX('Station centroid'!$E$2:$E$51,MATCH(X$1,'Station centroid'!$B$2:$B$51,0))-INDEX('Zone centroid'!$D$2:$D$169,MATCH($A132,'Zone centroid'!$C$2:$C$169,0)))^2+(INDEX('Station centroid'!$F$2:$F$51,MATCH(X$1,'Station centroid'!$B$2:$B$51,0))-INDEX('Zone centroid'!$E$2:$E$169,MATCH($A132,'Zone centroid'!$C$2:$C$169,0)))^2)</f>
        <v>60230.303303756446</v>
      </c>
      <c r="Y132">
        <f>SQRT((INDEX('Station centroid'!$E$2:$E$51,MATCH(Y$1,'Station centroid'!$B$2:$B$51,0))-INDEX('Zone centroid'!$D$2:$D$169,MATCH($A132,'Zone centroid'!$C$2:$C$169,0)))^2+(INDEX('Station centroid'!$F$2:$F$51,MATCH(Y$1,'Station centroid'!$B$2:$B$51,0))-INDEX('Zone centroid'!$E$2:$E$169,MATCH($A132,'Zone centroid'!$C$2:$C$169,0)))^2)</f>
        <v>58311.942103226218</v>
      </c>
      <c r="Z132">
        <f>SQRT((INDEX('Station centroid'!$E$2:$E$51,MATCH(Z$1,'Station centroid'!$B$2:$B$51,0))-INDEX('Zone centroid'!$D$2:$D$169,MATCH($A132,'Zone centroid'!$C$2:$C$169,0)))^2+(INDEX('Station centroid'!$F$2:$F$51,MATCH(Z$1,'Station centroid'!$B$2:$B$51,0))-INDEX('Zone centroid'!$E$2:$E$169,MATCH($A132,'Zone centroid'!$C$2:$C$169,0)))^2)</f>
        <v>33715.809038047693</v>
      </c>
      <c r="AA132">
        <f>SQRT((INDEX('Station centroid'!$E$2:$E$51,MATCH(AA$1,'Station centroid'!$B$2:$B$51,0))-INDEX('Zone centroid'!$D$2:$D$169,MATCH($A132,'Zone centroid'!$C$2:$C$169,0)))^2+(INDEX('Station centroid'!$F$2:$F$51,MATCH(AA$1,'Station centroid'!$B$2:$B$51,0))-INDEX('Zone centroid'!$E$2:$E$169,MATCH($A132,'Zone centroid'!$C$2:$C$169,0)))^2)</f>
        <v>62617.770971946928</v>
      </c>
      <c r="AB132">
        <f>SQRT((INDEX('Station centroid'!$E$2:$E$51,MATCH(AB$1,'Station centroid'!$B$2:$B$51,0))-INDEX('Zone centroid'!$D$2:$D$169,MATCH($A132,'Zone centroid'!$C$2:$C$169,0)))^2+(INDEX('Station centroid'!$F$2:$F$51,MATCH(AB$1,'Station centroid'!$B$2:$B$51,0))-INDEX('Zone centroid'!$E$2:$E$169,MATCH($A132,'Zone centroid'!$C$2:$C$169,0)))^2)</f>
        <v>646718.94153565657</v>
      </c>
      <c r="AC132">
        <f>SQRT((INDEX('Station centroid'!$E$2:$E$51,MATCH(AC$1,'Station centroid'!$B$2:$B$51,0))-INDEX('Zone centroid'!$D$2:$D$169,MATCH($A132,'Zone centroid'!$C$2:$C$169,0)))^2+(INDEX('Station centroid'!$F$2:$F$51,MATCH(AC$1,'Station centroid'!$B$2:$B$51,0))-INDEX('Zone centroid'!$E$2:$E$169,MATCH($A132,'Zone centroid'!$C$2:$C$169,0)))^2)</f>
        <v>48474.907871029507</v>
      </c>
      <c r="AD132">
        <f>SQRT((INDEX('Station centroid'!$E$2:$E$51,MATCH(AD$1,'Station centroid'!$B$2:$B$51,0))-INDEX('Zone centroid'!$D$2:$D$169,MATCH($A132,'Zone centroid'!$C$2:$C$169,0)))^2+(INDEX('Station centroid'!$F$2:$F$51,MATCH(AD$1,'Station centroid'!$B$2:$B$51,0))-INDEX('Zone centroid'!$E$2:$E$169,MATCH($A132,'Zone centroid'!$C$2:$C$169,0)))^2)</f>
        <v>135382.23643788169</v>
      </c>
      <c r="AE132">
        <f>SQRT((INDEX('Station centroid'!$E$2:$E$51,MATCH(AE$1,'Station centroid'!$B$2:$B$51,0))-INDEX('Zone centroid'!$D$2:$D$169,MATCH($A132,'Zone centroid'!$C$2:$C$169,0)))^2+(INDEX('Station centroid'!$F$2:$F$51,MATCH(AE$1,'Station centroid'!$B$2:$B$51,0))-INDEX('Zone centroid'!$E$2:$E$169,MATCH($A132,'Zone centroid'!$C$2:$C$169,0)))^2)</f>
        <v>87016.76798511541</v>
      </c>
      <c r="AF132">
        <f>SQRT((INDEX('Station centroid'!$E$2:$E$51,MATCH(AF$1,'Station centroid'!$B$2:$B$51,0))-INDEX('Zone centroid'!$D$2:$D$169,MATCH($A132,'Zone centroid'!$C$2:$C$169,0)))^2+(INDEX('Station centroid'!$F$2:$F$51,MATCH(AF$1,'Station centroid'!$B$2:$B$51,0))-INDEX('Zone centroid'!$E$2:$E$169,MATCH($A132,'Zone centroid'!$C$2:$C$169,0)))^2)</f>
        <v>84514.292789745916</v>
      </c>
      <c r="AG132">
        <f>SQRT((INDEX('Station centroid'!$E$2:$E$51,MATCH(AG$1,'Station centroid'!$B$2:$B$51,0))-INDEX('Zone centroid'!$D$2:$D$169,MATCH($A132,'Zone centroid'!$C$2:$C$169,0)))^2+(INDEX('Station centroid'!$F$2:$F$51,MATCH(AG$1,'Station centroid'!$B$2:$B$51,0))-INDEX('Zone centroid'!$E$2:$E$169,MATCH($A132,'Zone centroid'!$C$2:$C$169,0)))^2)</f>
        <v>62946.532194424333</v>
      </c>
      <c r="AH132">
        <f>SQRT((INDEX('Station centroid'!$E$2:$E$51,MATCH(AH$1,'Station centroid'!$B$2:$B$51,0))-INDEX('Zone centroid'!$D$2:$D$169,MATCH($A132,'Zone centroid'!$C$2:$C$169,0)))^2+(INDEX('Station centroid'!$F$2:$F$51,MATCH(AH$1,'Station centroid'!$B$2:$B$51,0))-INDEX('Zone centroid'!$E$2:$E$169,MATCH($A132,'Zone centroid'!$C$2:$C$169,0)))^2)</f>
        <v>110579.50341961208</v>
      </c>
      <c r="AI132">
        <f>SQRT((INDEX('Station centroid'!$E$2:$E$51,MATCH(AI$1,'Station centroid'!$B$2:$B$51,0))-INDEX('Zone centroid'!$D$2:$D$169,MATCH($A132,'Zone centroid'!$C$2:$C$169,0)))^2+(INDEX('Station centroid'!$F$2:$F$51,MATCH(AI$1,'Station centroid'!$B$2:$B$51,0))-INDEX('Zone centroid'!$E$2:$E$169,MATCH($A132,'Zone centroid'!$C$2:$C$169,0)))^2)</f>
        <v>66709.152403118525</v>
      </c>
      <c r="AJ132">
        <f>SQRT((INDEX('Station centroid'!$E$2:$E$51,MATCH(AJ$1,'Station centroid'!$B$2:$B$51,0))-INDEX('Zone centroid'!$D$2:$D$169,MATCH($A132,'Zone centroid'!$C$2:$C$169,0)))^2+(INDEX('Station centroid'!$F$2:$F$51,MATCH(AJ$1,'Station centroid'!$B$2:$B$51,0))-INDEX('Zone centroid'!$E$2:$E$169,MATCH($A132,'Zone centroid'!$C$2:$C$169,0)))^2)</f>
        <v>64554.559824137104</v>
      </c>
      <c r="AK132">
        <f>SQRT((INDEX('Station centroid'!$E$2:$E$51,MATCH(AK$1,'Station centroid'!$B$2:$B$51,0))-INDEX('Zone centroid'!$D$2:$D$169,MATCH($A132,'Zone centroid'!$C$2:$C$169,0)))^2+(INDEX('Station centroid'!$F$2:$F$51,MATCH(AK$1,'Station centroid'!$B$2:$B$51,0))-INDEX('Zone centroid'!$E$2:$E$169,MATCH($A132,'Zone centroid'!$C$2:$C$169,0)))^2)</f>
        <v>66003.009318704528</v>
      </c>
      <c r="AL132">
        <f>SQRT((INDEX('Station centroid'!$E$2:$E$51,MATCH(AL$1,'Station centroid'!$B$2:$B$51,0))-INDEX('Zone centroid'!$D$2:$D$169,MATCH($A132,'Zone centroid'!$C$2:$C$169,0)))^2+(INDEX('Station centroid'!$F$2:$F$51,MATCH(AL$1,'Station centroid'!$B$2:$B$51,0))-INDEX('Zone centroid'!$E$2:$E$169,MATCH($A132,'Zone centroid'!$C$2:$C$169,0)))^2)</f>
        <v>29145.153373183653</v>
      </c>
      <c r="AM132">
        <f>SQRT((INDEX('Station centroid'!$E$2:$E$51,MATCH(AM$1,'Station centroid'!$B$2:$B$51,0))-INDEX('Zone centroid'!$D$2:$D$169,MATCH($A132,'Zone centroid'!$C$2:$C$169,0)))^2+(INDEX('Station centroid'!$F$2:$F$51,MATCH(AM$1,'Station centroid'!$B$2:$B$51,0))-INDEX('Zone centroid'!$E$2:$E$169,MATCH($A132,'Zone centroid'!$C$2:$C$169,0)))^2)</f>
        <v>83480.345384647924</v>
      </c>
      <c r="AN132">
        <f>SQRT((INDEX('Station centroid'!$E$2:$E$51,MATCH(AN$1,'Station centroid'!$B$2:$B$51,0))-INDEX('Zone centroid'!$D$2:$D$169,MATCH($A132,'Zone centroid'!$C$2:$C$169,0)))^2+(INDEX('Station centroid'!$F$2:$F$51,MATCH(AN$1,'Station centroid'!$B$2:$B$51,0))-INDEX('Zone centroid'!$E$2:$E$169,MATCH($A132,'Zone centroid'!$C$2:$C$169,0)))^2)</f>
        <v>47128.181363158888</v>
      </c>
      <c r="AO132">
        <f>SQRT((INDEX('Station centroid'!$E$2:$E$51,MATCH(AO$1,'Station centroid'!$B$2:$B$51,0))-INDEX('Zone centroid'!$D$2:$D$169,MATCH($A132,'Zone centroid'!$C$2:$C$169,0)))^2+(INDEX('Station centroid'!$F$2:$F$51,MATCH(AO$1,'Station centroid'!$B$2:$B$51,0))-INDEX('Zone centroid'!$E$2:$E$169,MATCH($A132,'Zone centroid'!$C$2:$C$169,0)))^2)</f>
        <v>45267.873285333415</v>
      </c>
      <c r="AP132">
        <f>SQRT((INDEX('Station centroid'!$E$2:$E$51,MATCH(AP$1,'Station centroid'!$B$2:$B$51,0))-INDEX('Zone centroid'!$D$2:$D$169,MATCH($A132,'Zone centroid'!$C$2:$C$169,0)))^2+(INDEX('Station centroid'!$F$2:$F$51,MATCH(AP$1,'Station centroid'!$B$2:$B$51,0))-INDEX('Zone centroid'!$E$2:$E$169,MATCH($A132,'Zone centroid'!$C$2:$C$169,0)))^2)</f>
        <v>50121.249237848198</v>
      </c>
      <c r="AQ132">
        <f>SQRT((INDEX('Station centroid'!$E$2:$E$51,MATCH(AQ$1,'Station centroid'!$B$2:$B$51,0))-INDEX('Zone centroid'!$D$2:$D$169,MATCH($A132,'Zone centroid'!$C$2:$C$169,0)))^2+(INDEX('Station centroid'!$F$2:$F$51,MATCH(AQ$1,'Station centroid'!$B$2:$B$51,0))-INDEX('Zone centroid'!$E$2:$E$169,MATCH($A132,'Zone centroid'!$C$2:$C$169,0)))^2)</f>
        <v>54153.416303167796</v>
      </c>
      <c r="AR132">
        <f>SQRT((INDEX('Station centroid'!$E$2:$E$51,MATCH(AR$1,'Station centroid'!$B$2:$B$51,0))-INDEX('Zone centroid'!$D$2:$D$169,MATCH($A132,'Zone centroid'!$C$2:$C$169,0)))^2+(INDEX('Station centroid'!$F$2:$F$51,MATCH(AR$1,'Station centroid'!$B$2:$B$51,0))-INDEX('Zone centroid'!$E$2:$E$169,MATCH($A132,'Zone centroid'!$C$2:$C$169,0)))^2)</f>
        <v>33339.899086259989</v>
      </c>
      <c r="AS132">
        <f>SQRT((INDEX('Station centroid'!$E$2:$E$51,MATCH(AS$1,'Station centroid'!$B$2:$B$51,0))-INDEX('Zone centroid'!$D$2:$D$169,MATCH($A132,'Zone centroid'!$C$2:$C$169,0)))^2+(INDEX('Station centroid'!$F$2:$F$51,MATCH(AS$1,'Station centroid'!$B$2:$B$51,0))-INDEX('Zone centroid'!$E$2:$E$169,MATCH($A132,'Zone centroid'!$C$2:$C$169,0)))^2)</f>
        <v>122448.74237957246</v>
      </c>
      <c r="AT132">
        <f>SQRT((INDEX('Station centroid'!$E$2:$E$51,MATCH(AT$1,'Station centroid'!$B$2:$B$51,0))-INDEX('Zone centroid'!$D$2:$D$169,MATCH($A132,'Zone centroid'!$C$2:$C$169,0)))^2+(INDEX('Station centroid'!$F$2:$F$51,MATCH(AT$1,'Station centroid'!$B$2:$B$51,0))-INDEX('Zone centroid'!$E$2:$E$169,MATCH($A132,'Zone centroid'!$C$2:$C$169,0)))^2)</f>
        <v>103897.23299155805</v>
      </c>
      <c r="AU132">
        <f>SQRT((INDEX('Station centroid'!$E$2:$E$51,MATCH(AU$1,'Station centroid'!$B$2:$B$51,0))-INDEX('Zone centroid'!$D$2:$D$169,MATCH($A132,'Zone centroid'!$C$2:$C$169,0)))^2+(INDEX('Station centroid'!$F$2:$F$51,MATCH(AU$1,'Station centroid'!$B$2:$B$51,0))-INDEX('Zone centroid'!$E$2:$E$169,MATCH($A132,'Zone centroid'!$C$2:$C$169,0)))^2)</f>
        <v>2859.5506840236162</v>
      </c>
      <c r="AV132">
        <f>SQRT((INDEX('Station centroid'!$E$2:$E$51,MATCH(AV$1,'Station centroid'!$B$2:$B$51,0))-INDEX('Zone centroid'!$D$2:$D$169,MATCH($A132,'Zone centroid'!$C$2:$C$169,0)))^2+(INDEX('Station centroid'!$F$2:$F$51,MATCH(AV$1,'Station centroid'!$B$2:$B$51,0))-INDEX('Zone centroid'!$E$2:$E$169,MATCH($A132,'Zone centroid'!$C$2:$C$169,0)))^2)</f>
        <v>6749.9827106445055</v>
      </c>
      <c r="AW132">
        <f>SQRT((INDEX('Station centroid'!$E$2:$E$51,MATCH(AW$1,'Station centroid'!$B$2:$B$51,0))-INDEX('Zone centroid'!$D$2:$D$169,MATCH($A132,'Zone centroid'!$C$2:$C$169,0)))^2+(INDEX('Station centroid'!$F$2:$F$51,MATCH(AW$1,'Station centroid'!$B$2:$B$51,0))-INDEX('Zone centroid'!$E$2:$E$169,MATCH($A132,'Zone centroid'!$C$2:$C$169,0)))^2)</f>
        <v>14461.677986029124</v>
      </c>
      <c r="AX132">
        <f>SQRT((INDEX('Station centroid'!$E$2:$E$51,MATCH(AX$1,'Station centroid'!$B$2:$B$51,0))-INDEX('Zone centroid'!$D$2:$D$169,MATCH($A132,'Zone centroid'!$C$2:$C$169,0)))^2+(INDEX('Station centroid'!$F$2:$F$51,MATCH(AX$1,'Station centroid'!$B$2:$B$51,0))-INDEX('Zone centroid'!$E$2:$E$169,MATCH($A132,'Zone centroid'!$C$2:$C$169,0)))^2)</f>
        <v>30552.645628248003</v>
      </c>
      <c r="AY132">
        <f>SQRT((INDEX('Station centroid'!$E$2:$E$51,MATCH(AY$1,'Station centroid'!$B$2:$B$51,0))-INDEX('Zone centroid'!$D$2:$D$169,MATCH($A132,'Zone centroid'!$C$2:$C$169,0)))^2+(INDEX('Station centroid'!$F$2:$F$51,MATCH(AY$1,'Station centroid'!$B$2:$B$51,0))-INDEX('Zone centroid'!$E$2:$E$169,MATCH($A132,'Zone centroid'!$C$2:$C$169,0)))^2)</f>
        <v>646718.94153565657</v>
      </c>
    </row>
    <row r="133" spans="1:51" x14ac:dyDescent="0.3">
      <c r="A133">
        <v>5115</v>
      </c>
      <c r="B133">
        <f>SQRT((INDEX('Station centroid'!$E$2:$E$51,MATCH(B$1,'Station centroid'!$B$2:$B$51,0))-INDEX('Zone centroid'!$D$2:$D$169,MATCH($A133,'Zone centroid'!$C$2:$C$169,0)))^2+(INDEX('Station centroid'!$F$2:$F$51,MATCH(B$1,'Station centroid'!$B$2:$B$51,0))-INDEX('Zone centroid'!$E$2:$E$169,MATCH($A133,'Zone centroid'!$C$2:$C$169,0)))^2)</f>
        <v>52195.343742449819</v>
      </c>
      <c r="C133">
        <f>SQRT((INDEX('Station centroid'!$E$2:$E$51,MATCH(C$1,'Station centroid'!$B$2:$B$51,0))-INDEX('Zone centroid'!$D$2:$D$169,MATCH($A133,'Zone centroid'!$C$2:$C$169,0)))^2+(INDEX('Station centroid'!$F$2:$F$51,MATCH(C$1,'Station centroid'!$B$2:$B$51,0))-INDEX('Zone centroid'!$E$2:$E$169,MATCH($A133,'Zone centroid'!$C$2:$C$169,0)))^2)</f>
        <v>79235.650852852836</v>
      </c>
      <c r="D133">
        <f>SQRT((INDEX('Station centroid'!$E$2:$E$51,MATCH(D$1,'Station centroid'!$B$2:$B$51,0))-INDEX('Zone centroid'!$D$2:$D$169,MATCH($A133,'Zone centroid'!$C$2:$C$169,0)))^2+(INDEX('Station centroid'!$F$2:$F$51,MATCH(D$1,'Station centroid'!$B$2:$B$51,0))-INDEX('Zone centroid'!$E$2:$E$169,MATCH($A133,'Zone centroid'!$C$2:$C$169,0)))^2)</f>
        <v>133640.24685237042</v>
      </c>
      <c r="E133">
        <f>SQRT((INDEX('Station centroid'!$E$2:$E$51,MATCH(E$1,'Station centroid'!$B$2:$B$51,0))-INDEX('Zone centroid'!$D$2:$D$169,MATCH($A133,'Zone centroid'!$C$2:$C$169,0)))^2+(INDEX('Station centroid'!$F$2:$F$51,MATCH(E$1,'Station centroid'!$B$2:$B$51,0))-INDEX('Zone centroid'!$E$2:$E$169,MATCH($A133,'Zone centroid'!$C$2:$C$169,0)))^2)</f>
        <v>61189.896032428427</v>
      </c>
      <c r="F133">
        <f>SQRT((INDEX('Station centroid'!$E$2:$E$51,MATCH(F$1,'Station centroid'!$B$2:$B$51,0))-INDEX('Zone centroid'!$D$2:$D$169,MATCH($A133,'Zone centroid'!$C$2:$C$169,0)))^2+(INDEX('Station centroid'!$F$2:$F$51,MATCH(F$1,'Station centroid'!$B$2:$B$51,0))-INDEX('Zone centroid'!$E$2:$E$169,MATCH($A133,'Zone centroid'!$C$2:$C$169,0)))^2)</f>
        <v>50832.742526481925</v>
      </c>
      <c r="G133">
        <f>SQRT((INDEX('Station centroid'!$E$2:$E$51,MATCH(G$1,'Station centroid'!$B$2:$B$51,0))-INDEX('Zone centroid'!$D$2:$D$169,MATCH($A133,'Zone centroid'!$C$2:$C$169,0)))^2+(INDEX('Station centroid'!$F$2:$F$51,MATCH(G$1,'Station centroid'!$B$2:$B$51,0))-INDEX('Zone centroid'!$E$2:$E$169,MATCH($A133,'Zone centroid'!$C$2:$C$169,0)))^2)</f>
        <v>650240.69671622373</v>
      </c>
      <c r="H133">
        <f>SQRT((INDEX('Station centroid'!$E$2:$E$51,MATCH(H$1,'Station centroid'!$B$2:$B$51,0))-INDEX('Zone centroid'!$D$2:$D$169,MATCH($A133,'Zone centroid'!$C$2:$C$169,0)))^2+(INDEX('Station centroid'!$F$2:$F$51,MATCH(H$1,'Station centroid'!$B$2:$B$51,0))-INDEX('Zone centroid'!$E$2:$E$169,MATCH($A133,'Zone centroid'!$C$2:$C$169,0)))^2)</f>
        <v>34952.481491379149</v>
      </c>
      <c r="I133">
        <f>SQRT((INDEX('Station centroid'!$E$2:$E$51,MATCH(I$1,'Station centroid'!$B$2:$B$51,0))-INDEX('Zone centroid'!$D$2:$D$169,MATCH($A133,'Zone centroid'!$C$2:$C$169,0)))^2+(INDEX('Station centroid'!$F$2:$F$51,MATCH(I$1,'Station centroid'!$B$2:$B$51,0))-INDEX('Zone centroid'!$E$2:$E$169,MATCH($A133,'Zone centroid'!$C$2:$C$169,0)))^2)</f>
        <v>30088.656259356256</v>
      </c>
      <c r="J133">
        <f>SQRT((INDEX('Station centroid'!$E$2:$E$51,MATCH(J$1,'Station centroid'!$B$2:$B$51,0))-INDEX('Zone centroid'!$D$2:$D$169,MATCH($A133,'Zone centroid'!$C$2:$C$169,0)))^2+(INDEX('Station centroid'!$F$2:$F$51,MATCH(J$1,'Station centroid'!$B$2:$B$51,0))-INDEX('Zone centroid'!$E$2:$E$169,MATCH($A133,'Zone centroid'!$C$2:$C$169,0)))^2)</f>
        <v>650240.69671622373</v>
      </c>
      <c r="K133">
        <f>SQRT((INDEX('Station centroid'!$E$2:$E$51,MATCH(K$1,'Station centroid'!$B$2:$B$51,0))-INDEX('Zone centroid'!$D$2:$D$169,MATCH($A133,'Zone centroid'!$C$2:$C$169,0)))^2+(INDEX('Station centroid'!$F$2:$F$51,MATCH(K$1,'Station centroid'!$B$2:$B$51,0))-INDEX('Zone centroid'!$E$2:$E$169,MATCH($A133,'Zone centroid'!$C$2:$C$169,0)))^2)</f>
        <v>80266.726684745896</v>
      </c>
      <c r="L133">
        <f>SQRT((INDEX('Station centroid'!$E$2:$E$51,MATCH(L$1,'Station centroid'!$B$2:$B$51,0))-INDEX('Zone centroid'!$D$2:$D$169,MATCH($A133,'Zone centroid'!$C$2:$C$169,0)))^2+(INDEX('Station centroid'!$F$2:$F$51,MATCH(L$1,'Station centroid'!$B$2:$B$51,0))-INDEX('Zone centroid'!$E$2:$E$169,MATCH($A133,'Zone centroid'!$C$2:$C$169,0)))^2)</f>
        <v>36492.703288547949</v>
      </c>
      <c r="M133">
        <f>SQRT((INDEX('Station centroid'!$E$2:$E$51,MATCH(M$1,'Station centroid'!$B$2:$B$51,0))-INDEX('Zone centroid'!$D$2:$D$169,MATCH($A133,'Zone centroid'!$C$2:$C$169,0)))^2+(INDEX('Station centroid'!$F$2:$F$51,MATCH(M$1,'Station centroid'!$B$2:$B$51,0))-INDEX('Zone centroid'!$E$2:$E$169,MATCH($A133,'Zone centroid'!$C$2:$C$169,0)))^2)</f>
        <v>40656.880789969633</v>
      </c>
      <c r="N133">
        <f>SQRT((INDEX('Station centroid'!$E$2:$E$51,MATCH(N$1,'Station centroid'!$B$2:$B$51,0))-INDEX('Zone centroid'!$D$2:$D$169,MATCH($A133,'Zone centroid'!$C$2:$C$169,0)))^2+(INDEX('Station centroid'!$F$2:$F$51,MATCH(N$1,'Station centroid'!$B$2:$B$51,0))-INDEX('Zone centroid'!$E$2:$E$169,MATCH($A133,'Zone centroid'!$C$2:$C$169,0)))^2)</f>
        <v>59751.830744773019</v>
      </c>
      <c r="O133">
        <f>SQRT((INDEX('Station centroid'!$E$2:$E$51,MATCH(O$1,'Station centroid'!$B$2:$B$51,0))-INDEX('Zone centroid'!$D$2:$D$169,MATCH($A133,'Zone centroid'!$C$2:$C$169,0)))^2+(INDEX('Station centroid'!$F$2:$F$51,MATCH(O$1,'Station centroid'!$B$2:$B$51,0))-INDEX('Zone centroid'!$E$2:$E$169,MATCH($A133,'Zone centroid'!$C$2:$C$169,0)))^2)</f>
        <v>82359.833161881761</v>
      </c>
      <c r="P133">
        <f>SQRT((INDEX('Station centroid'!$E$2:$E$51,MATCH(P$1,'Station centroid'!$B$2:$B$51,0))-INDEX('Zone centroid'!$D$2:$D$169,MATCH($A133,'Zone centroid'!$C$2:$C$169,0)))^2+(INDEX('Station centroid'!$F$2:$F$51,MATCH(P$1,'Station centroid'!$B$2:$B$51,0))-INDEX('Zone centroid'!$E$2:$E$169,MATCH($A133,'Zone centroid'!$C$2:$C$169,0)))^2)</f>
        <v>84699.759166860691</v>
      </c>
      <c r="Q133">
        <f>SQRT((INDEX('Station centroid'!$E$2:$E$51,MATCH(Q$1,'Station centroid'!$B$2:$B$51,0))-INDEX('Zone centroid'!$D$2:$D$169,MATCH($A133,'Zone centroid'!$C$2:$C$169,0)))^2+(INDEX('Station centroid'!$F$2:$F$51,MATCH(Q$1,'Station centroid'!$B$2:$B$51,0))-INDEX('Zone centroid'!$E$2:$E$169,MATCH($A133,'Zone centroid'!$C$2:$C$169,0)))^2)</f>
        <v>70003.421456986704</v>
      </c>
      <c r="R133">
        <f>SQRT((INDEX('Station centroid'!$E$2:$E$51,MATCH(R$1,'Station centroid'!$B$2:$B$51,0))-INDEX('Zone centroid'!$D$2:$D$169,MATCH($A133,'Zone centroid'!$C$2:$C$169,0)))^2+(INDEX('Station centroid'!$F$2:$F$51,MATCH(R$1,'Station centroid'!$B$2:$B$51,0))-INDEX('Zone centroid'!$E$2:$E$169,MATCH($A133,'Zone centroid'!$C$2:$C$169,0)))^2)</f>
        <v>68168.370700025509</v>
      </c>
      <c r="S133">
        <f>SQRT((INDEX('Station centroid'!$E$2:$E$51,MATCH(S$1,'Station centroid'!$B$2:$B$51,0))-INDEX('Zone centroid'!$D$2:$D$169,MATCH($A133,'Zone centroid'!$C$2:$C$169,0)))^2+(INDEX('Station centroid'!$F$2:$F$51,MATCH(S$1,'Station centroid'!$B$2:$B$51,0))-INDEX('Zone centroid'!$E$2:$E$169,MATCH($A133,'Zone centroid'!$C$2:$C$169,0)))^2)</f>
        <v>64590.842106184122</v>
      </c>
      <c r="T133">
        <f>SQRT((INDEX('Station centroid'!$E$2:$E$51,MATCH(T$1,'Station centroid'!$B$2:$B$51,0))-INDEX('Zone centroid'!$D$2:$D$169,MATCH($A133,'Zone centroid'!$C$2:$C$169,0)))^2+(INDEX('Station centroid'!$F$2:$F$51,MATCH(T$1,'Station centroid'!$B$2:$B$51,0))-INDEX('Zone centroid'!$E$2:$E$169,MATCH($A133,'Zone centroid'!$C$2:$C$169,0)))^2)</f>
        <v>59193.680729243351</v>
      </c>
      <c r="U133">
        <f>SQRT((INDEX('Station centroid'!$E$2:$E$51,MATCH(U$1,'Station centroid'!$B$2:$B$51,0))-INDEX('Zone centroid'!$D$2:$D$169,MATCH($A133,'Zone centroid'!$C$2:$C$169,0)))^2+(INDEX('Station centroid'!$F$2:$F$51,MATCH(U$1,'Station centroid'!$B$2:$B$51,0))-INDEX('Zone centroid'!$E$2:$E$169,MATCH($A133,'Zone centroid'!$C$2:$C$169,0)))^2)</f>
        <v>59872.82223017716</v>
      </c>
      <c r="V133">
        <f>SQRT((INDEX('Station centroid'!$E$2:$E$51,MATCH(V$1,'Station centroid'!$B$2:$B$51,0))-INDEX('Zone centroid'!$D$2:$D$169,MATCH($A133,'Zone centroid'!$C$2:$C$169,0)))^2+(INDEX('Station centroid'!$F$2:$F$51,MATCH(V$1,'Station centroid'!$B$2:$B$51,0))-INDEX('Zone centroid'!$E$2:$E$169,MATCH($A133,'Zone centroid'!$C$2:$C$169,0)))^2)</f>
        <v>59215.254465900114</v>
      </c>
      <c r="W133">
        <f>SQRT((INDEX('Station centroid'!$E$2:$E$51,MATCH(W$1,'Station centroid'!$B$2:$B$51,0))-INDEX('Zone centroid'!$D$2:$D$169,MATCH($A133,'Zone centroid'!$C$2:$C$169,0)))^2+(INDEX('Station centroid'!$F$2:$F$51,MATCH(W$1,'Station centroid'!$B$2:$B$51,0))-INDEX('Zone centroid'!$E$2:$E$169,MATCH($A133,'Zone centroid'!$C$2:$C$169,0)))^2)</f>
        <v>66679.494763832816</v>
      </c>
      <c r="X133">
        <f>SQRT((INDEX('Station centroid'!$E$2:$E$51,MATCH(X$1,'Station centroid'!$B$2:$B$51,0))-INDEX('Zone centroid'!$D$2:$D$169,MATCH($A133,'Zone centroid'!$C$2:$C$169,0)))^2+(INDEX('Station centroid'!$F$2:$F$51,MATCH(X$1,'Station centroid'!$B$2:$B$51,0))-INDEX('Zone centroid'!$E$2:$E$169,MATCH($A133,'Zone centroid'!$C$2:$C$169,0)))^2)</f>
        <v>56876.767877952552</v>
      </c>
      <c r="Y133">
        <f>SQRT((INDEX('Station centroid'!$E$2:$E$51,MATCH(Y$1,'Station centroid'!$B$2:$B$51,0))-INDEX('Zone centroid'!$D$2:$D$169,MATCH($A133,'Zone centroid'!$C$2:$C$169,0)))^2+(INDEX('Station centroid'!$F$2:$F$51,MATCH(Y$1,'Station centroid'!$B$2:$B$51,0))-INDEX('Zone centroid'!$E$2:$E$169,MATCH($A133,'Zone centroid'!$C$2:$C$169,0)))^2)</f>
        <v>55274.412417410698</v>
      </c>
      <c r="Z133">
        <f>SQRT((INDEX('Station centroid'!$E$2:$E$51,MATCH(Z$1,'Station centroid'!$B$2:$B$51,0))-INDEX('Zone centroid'!$D$2:$D$169,MATCH($A133,'Zone centroid'!$C$2:$C$169,0)))^2+(INDEX('Station centroid'!$F$2:$F$51,MATCH(Z$1,'Station centroid'!$B$2:$B$51,0))-INDEX('Zone centroid'!$E$2:$E$169,MATCH($A133,'Zone centroid'!$C$2:$C$169,0)))^2)</f>
        <v>23475.388559299692</v>
      </c>
      <c r="AA133">
        <f>SQRT((INDEX('Station centroid'!$E$2:$E$51,MATCH(AA$1,'Station centroid'!$B$2:$B$51,0))-INDEX('Zone centroid'!$D$2:$D$169,MATCH($A133,'Zone centroid'!$C$2:$C$169,0)))^2+(INDEX('Station centroid'!$F$2:$F$51,MATCH(AA$1,'Station centroid'!$B$2:$B$51,0))-INDEX('Zone centroid'!$E$2:$E$169,MATCH($A133,'Zone centroid'!$C$2:$C$169,0)))^2)</f>
        <v>58369.108060130566</v>
      </c>
      <c r="AB133">
        <f>SQRT((INDEX('Station centroid'!$E$2:$E$51,MATCH(AB$1,'Station centroid'!$B$2:$B$51,0))-INDEX('Zone centroid'!$D$2:$D$169,MATCH($A133,'Zone centroid'!$C$2:$C$169,0)))^2+(INDEX('Station centroid'!$F$2:$F$51,MATCH(AB$1,'Station centroid'!$B$2:$B$51,0))-INDEX('Zone centroid'!$E$2:$E$169,MATCH($A133,'Zone centroid'!$C$2:$C$169,0)))^2)</f>
        <v>650240.69671622373</v>
      </c>
      <c r="AC133">
        <f>SQRT((INDEX('Station centroid'!$E$2:$E$51,MATCH(AC$1,'Station centroid'!$B$2:$B$51,0))-INDEX('Zone centroid'!$D$2:$D$169,MATCH($A133,'Zone centroid'!$C$2:$C$169,0)))^2+(INDEX('Station centroid'!$F$2:$F$51,MATCH(AC$1,'Station centroid'!$B$2:$B$51,0))-INDEX('Zone centroid'!$E$2:$E$169,MATCH($A133,'Zone centroid'!$C$2:$C$169,0)))^2)</f>
        <v>54154.623097061616</v>
      </c>
      <c r="AD133">
        <f>SQRT((INDEX('Station centroid'!$E$2:$E$51,MATCH(AD$1,'Station centroid'!$B$2:$B$51,0))-INDEX('Zone centroid'!$D$2:$D$169,MATCH($A133,'Zone centroid'!$C$2:$C$169,0)))^2+(INDEX('Station centroid'!$F$2:$F$51,MATCH(AD$1,'Station centroid'!$B$2:$B$51,0))-INDEX('Zone centroid'!$E$2:$E$169,MATCH($A133,'Zone centroid'!$C$2:$C$169,0)))^2)</f>
        <v>129681.57328673375</v>
      </c>
      <c r="AE133">
        <f>SQRT((INDEX('Station centroid'!$E$2:$E$51,MATCH(AE$1,'Station centroid'!$B$2:$B$51,0))-INDEX('Zone centroid'!$D$2:$D$169,MATCH($A133,'Zone centroid'!$C$2:$C$169,0)))^2+(INDEX('Station centroid'!$F$2:$F$51,MATCH(AE$1,'Station centroid'!$B$2:$B$51,0))-INDEX('Zone centroid'!$E$2:$E$169,MATCH($A133,'Zone centroid'!$C$2:$C$169,0)))^2)</f>
        <v>77321.853276000853</v>
      </c>
      <c r="AF133">
        <f>SQRT((INDEX('Station centroid'!$E$2:$E$51,MATCH(AF$1,'Station centroid'!$B$2:$B$51,0))-INDEX('Zone centroid'!$D$2:$D$169,MATCH($A133,'Zone centroid'!$C$2:$C$169,0)))^2+(INDEX('Station centroid'!$F$2:$F$51,MATCH(AF$1,'Station centroid'!$B$2:$B$51,0))-INDEX('Zone centroid'!$E$2:$E$169,MATCH($A133,'Zone centroid'!$C$2:$C$169,0)))^2)</f>
        <v>74933.780020701597</v>
      </c>
      <c r="AG133">
        <f>SQRT((INDEX('Station centroid'!$E$2:$E$51,MATCH(AG$1,'Station centroid'!$B$2:$B$51,0))-INDEX('Zone centroid'!$D$2:$D$169,MATCH($A133,'Zone centroid'!$C$2:$C$169,0)))^2+(INDEX('Station centroid'!$F$2:$F$51,MATCH(AG$1,'Station centroid'!$B$2:$B$51,0))-INDEX('Zone centroid'!$E$2:$E$169,MATCH($A133,'Zone centroid'!$C$2:$C$169,0)))^2)</f>
        <v>58992.400588581739</v>
      </c>
      <c r="AH133">
        <f>SQRT((INDEX('Station centroid'!$E$2:$E$51,MATCH(AH$1,'Station centroid'!$B$2:$B$51,0))-INDEX('Zone centroid'!$D$2:$D$169,MATCH($A133,'Zone centroid'!$C$2:$C$169,0)))^2+(INDEX('Station centroid'!$F$2:$F$51,MATCH(AH$1,'Station centroid'!$B$2:$B$51,0))-INDEX('Zone centroid'!$E$2:$E$169,MATCH($A133,'Zone centroid'!$C$2:$C$169,0)))^2)</f>
        <v>102651.92306746134</v>
      </c>
      <c r="AI133">
        <f>SQRT((INDEX('Station centroid'!$E$2:$E$51,MATCH(AI$1,'Station centroid'!$B$2:$B$51,0))-INDEX('Zone centroid'!$D$2:$D$169,MATCH($A133,'Zone centroid'!$C$2:$C$169,0)))^2+(INDEX('Station centroid'!$F$2:$F$51,MATCH(AI$1,'Station centroid'!$B$2:$B$51,0))-INDEX('Zone centroid'!$E$2:$E$169,MATCH($A133,'Zone centroid'!$C$2:$C$169,0)))^2)</f>
        <v>60034.516091516009</v>
      </c>
      <c r="AJ133">
        <f>SQRT((INDEX('Station centroid'!$E$2:$E$51,MATCH(AJ$1,'Station centroid'!$B$2:$B$51,0))-INDEX('Zone centroid'!$D$2:$D$169,MATCH($A133,'Zone centroid'!$C$2:$C$169,0)))^2+(INDEX('Station centroid'!$F$2:$F$51,MATCH(AJ$1,'Station centroid'!$B$2:$B$51,0))-INDEX('Zone centroid'!$E$2:$E$169,MATCH($A133,'Zone centroid'!$C$2:$C$169,0)))^2)</f>
        <v>59495.411678616845</v>
      </c>
      <c r="AK133">
        <f>SQRT((INDEX('Station centroid'!$E$2:$E$51,MATCH(AK$1,'Station centroid'!$B$2:$B$51,0))-INDEX('Zone centroid'!$D$2:$D$169,MATCH($A133,'Zone centroid'!$C$2:$C$169,0)))^2+(INDEX('Station centroid'!$F$2:$F$51,MATCH(AK$1,'Station centroid'!$B$2:$B$51,0))-INDEX('Zone centroid'!$E$2:$E$169,MATCH($A133,'Zone centroid'!$C$2:$C$169,0)))^2)</f>
        <v>57797.682899100691</v>
      </c>
      <c r="AL133">
        <f>SQRT((INDEX('Station centroid'!$E$2:$E$51,MATCH(AL$1,'Station centroid'!$B$2:$B$51,0))-INDEX('Zone centroid'!$D$2:$D$169,MATCH($A133,'Zone centroid'!$C$2:$C$169,0)))^2+(INDEX('Station centroid'!$F$2:$F$51,MATCH(AL$1,'Station centroid'!$B$2:$B$51,0))-INDEX('Zone centroid'!$E$2:$E$169,MATCH($A133,'Zone centroid'!$C$2:$C$169,0)))^2)</f>
        <v>32144.251003661568</v>
      </c>
      <c r="AM133">
        <f>SQRT((INDEX('Station centroid'!$E$2:$E$51,MATCH(AM$1,'Station centroid'!$B$2:$B$51,0))-INDEX('Zone centroid'!$D$2:$D$169,MATCH($A133,'Zone centroid'!$C$2:$C$169,0)))^2+(INDEX('Station centroid'!$F$2:$F$51,MATCH(AM$1,'Station centroid'!$B$2:$B$51,0))-INDEX('Zone centroid'!$E$2:$E$169,MATCH($A133,'Zone centroid'!$C$2:$C$169,0)))^2)</f>
        <v>74449.958796631356</v>
      </c>
      <c r="AN133">
        <f>SQRT((INDEX('Station centroid'!$E$2:$E$51,MATCH(AN$1,'Station centroid'!$B$2:$B$51,0))-INDEX('Zone centroid'!$D$2:$D$169,MATCH($A133,'Zone centroid'!$C$2:$C$169,0)))^2+(INDEX('Station centroid'!$F$2:$F$51,MATCH(AN$1,'Station centroid'!$B$2:$B$51,0))-INDEX('Zone centroid'!$E$2:$E$169,MATCH($A133,'Zone centroid'!$C$2:$C$169,0)))^2)</f>
        <v>35940.5043676184</v>
      </c>
      <c r="AO133">
        <f>SQRT((INDEX('Station centroid'!$E$2:$E$51,MATCH(AO$1,'Station centroid'!$B$2:$B$51,0))-INDEX('Zone centroid'!$D$2:$D$169,MATCH($A133,'Zone centroid'!$C$2:$C$169,0)))^2+(INDEX('Station centroid'!$F$2:$F$51,MATCH(AO$1,'Station centroid'!$B$2:$B$51,0))-INDEX('Zone centroid'!$E$2:$E$169,MATCH($A133,'Zone centroid'!$C$2:$C$169,0)))^2)</f>
        <v>33968.587000300766</v>
      </c>
      <c r="AP133">
        <f>SQRT((INDEX('Station centroid'!$E$2:$E$51,MATCH(AP$1,'Station centroid'!$B$2:$B$51,0))-INDEX('Zone centroid'!$D$2:$D$169,MATCH($A133,'Zone centroid'!$C$2:$C$169,0)))^2+(INDEX('Station centroid'!$F$2:$F$51,MATCH(AP$1,'Station centroid'!$B$2:$B$51,0))-INDEX('Zone centroid'!$E$2:$E$169,MATCH($A133,'Zone centroid'!$C$2:$C$169,0)))^2)</f>
        <v>39643.145423420916</v>
      </c>
      <c r="AQ133">
        <f>SQRT((INDEX('Station centroid'!$E$2:$E$51,MATCH(AQ$1,'Station centroid'!$B$2:$B$51,0))-INDEX('Zone centroid'!$D$2:$D$169,MATCH($A133,'Zone centroid'!$C$2:$C$169,0)))^2+(INDEX('Station centroid'!$F$2:$F$51,MATCH(AQ$1,'Station centroid'!$B$2:$B$51,0))-INDEX('Zone centroid'!$E$2:$E$169,MATCH($A133,'Zone centroid'!$C$2:$C$169,0)))^2)</f>
        <v>49742.506858864675</v>
      </c>
      <c r="AR133">
        <f>SQRT((INDEX('Station centroid'!$E$2:$E$51,MATCH(AR$1,'Station centroid'!$B$2:$B$51,0))-INDEX('Zone centroid'!$D$2:$D$169,MATCH($A133,'Zone centroid'!$C$2:$C$169,0)))^2+(INDEX('Station centroid'!$F$2:$F$51,MATCH(AR$1,'Station centroid'!$B$2:$B$51,0))-INDEX('Zone centroid'!$E$2:$E$169,MATCH($A133,'Zone centroid'!$C$2:$C$169,0)))^2)</f>
        <v>26727.134613384944</v>
      </c>
      <c r="AS133">
        <f>SQRT((INDEX('Station centroid'!$E$2:$E$51,MATCH(AS$1,'Station centroid'!$B$2:$B$51,0))-INDEX('Zone centroid'!$D$2:$D$169,MATCH($A133,'Zone centroid'!$C$2:$C$169,0)))^2+(INDEX('Station centroid'!$F$2:$F$51,MATCH(AS$1,'Station centroid'!$B$2:$B$51,0))-INDEX('Zone centroid'!$E$2:$E$169,MATCH($A133,'Zone centroid'!$C$2:$C$169,0)))^2)</f>
        <v>115193.71467531942</v>
      </c>
      <c r="AT133">
        <f>SQRT((INDEX('Station centroid'!$E$2:$E$51,MATCH(AT$1,'Station centroid'!$B$2:$B$51,0))-INDEX('Zone centroid'!$D$2:$D$169,MATCH($A133,'Zone centroid'!$C$2:$C$169,0)))^2+(INDEX('Station centroid'!$F$2:$F$51,MATCH(AT$1,'Station centroid'!$B$2:$B$51,0))-INDEX('Zone centroid'!$E$2:$E$169,MATCH($A133,'Zone centroid'!$C$2:$C$169,0)))^2)</f>
        <v>95074.566121450684</v>
      </c>
      <c r="AU133">
        <f>SQRT((INDEX('Station centroid'!$E$2:$E$51,MATCH(AU$1,'Station centroid'!$B$2:$B$51,0))-INDEX('Zone centroid'!$D$2:$D$169,MATCH($A133,'Zone centroid'!$C$2:$C$169,0)))^2+(INDEX('Station centroid'!$F$2:$F$51,MATCH(AU$1,'Station centroid'!$B$2:$B$51,0))-INDEX('Zone centroid'!$E$2:$E$169,MATCH($A133,'Zone centroid'!$C$2:$C$169,0)))^2)</f>
        <v>13977.736533305369</v>
      </c>
      <c r="AV133">
        <f>SQRT((INDEX('Station centroid'!$E$2:$E$51,MATCH(AV$1,'Station centroid'!$B$2:$B$51,0))-INDEX('Zone centroid'!$D$2:$D$169,MATCH($A133,'Zone centroid'!$C$2:$C$169,0)))^2+(INDEX('Station centroid'!$F$2:$F$51,MATCH(AV$1,'Station centroid'!$B$2:$B$51,0))-INDEX('Zone centroid'!$E$2:$E$169,MATCH($A133,'Zone centroid'!$C$2:$C$169,0)))^2)</f>
        <v>10582.969477136332</v>
      </c>
      <c r="AW133">
        <f>SQRT((INDEX('Station centroid'!$E$2:$E$51,MATCH(AW$1,'Station centroid'!$B$2:$B$51,0))-INDEX('Zone centroid'!$D$2:$D$169,MATCH($A133,'Zone centroid'!$C$2:$C$169,0)))^2+(INDEX('Station centroid'!$F$2:$F$51,MATCH(AW$1,'Station centroid'!$B$2:$B$51,0))-INDEX('Zone centroid'!$E$2:$E$169,MATCH($A133,'Zone centroid'!$C$2:$C$169,0)))^2)</f>
        <v>13114.727549270694</v>
      </c>
      <c r="AX133">
        <f>SQRT((INDEX('Station centroid'!$E$2:$E$51,MATCH(AX$1,'Station centroid'!$B$2:$B$51,0))-INDEX('Zone centroid'!$D$2:$D$169,MATCH($A133,'Zone centroid'!$C$2:$C$169,0)))^2+(INDEX('Station centroid'!$F$2:$F$51,MATCH(AX$1,'Station centroid'!$B$2:$B$51,0))-INDEX('Zone centroid'!$E$2:$E$169,MATCH($A133,'Zone centroid'!$C$2:$C$169,0)))^2)</f>
        <v>26434.048064670333</v>
      </c>
      <c r="AY133">
        <f>SQRT((INDEX('Station centroid'!$E$2:$E$51,MATCH(AY$1,'Station centroid'!$B$2:$B$51,0))-INDEX('Zone centroid'!$D$2:$D$169,MATCH($A133,'Zone centroid'!$C$2:$C$169,0)))^2+(INDEX('Station centroid'!$F$2:$F$51,MATCH(AY$1,'Station centroid'!$B$2:$B$51,0))-INDEX('Zone centroid'!$E$2:$E$169,MATCH($A133,'Zone centroid'!$C$2:$C$169,0)))^2)</f>
        <v>650240.69671622373</v>
      </c>
    </row>
    <row r="134" spans="1:51" x14ac:dyDescent="0.3">
      <c r="A134">
        <v>5116</v>
      </c>
      <c r="B134">
        <f>SQRT((INDEX('Station centroid'!$E$2:$E$51,MATCH(B$1,'Station centroid'!$B$2:$B$51,0))-INDEX('Zone centroid'!$D$2:$D$169,MATCH($A134,'Zone centroid'!$C$2:$C$169,0)))^2+(INDEX('Station centroid'!$F$2:$F$51,MATCH(B$1,'Station centroid'!$B$2:$B$51,0))-INDEX('Zone centroid'!$E$2:$E$169,MATCH($A134,'Zone centroid'!$C$2:$C$169,0)))^2)</f>
        <v>29783.662682626888</v>
      </c>
      <c r="C134">
        <f>SQRT((INDEX('Station centroid'!$E$2:$E$51,MATCH(C$1,'Station centroid'!$B$2:$B$51,0))-INDEX('Zone centroid'!$D$2:$D$169,MATCH($A134,'Zone centroid'!$C$2:$C$169,0)))^2+(INDEX('Station centroid'!$F$2:$F$51,MATCH(C$1,'Station centroid'!$B$2:$B$51,0))-INDEX('Zone centroid'!$E$2:$E$169,MATCH($A134,'Zone centroid'!$C$2:$C$169,0)))^2)</f>
        <v>50899.161110525187</v>
      </c>
      <c r="D134">
        <f>SQRT((INDEX('Station centroid'!$E$2:$E$51,MATCH(D$1,'Station centroid'!$B$2:$B$51,0))-INDEX('Zone centroid'!$D$2:$D$169,MATCH($A134,'Zone centroid'!$C$2:$C$169,0)))^2+(INDEX('Station centroid'!$F$2:$F$51,MATCH(D$1,'Station centroid'!$B$2:$B$51,0))-INDEX('Zone centroid'!$E$2:$E$169,MATCH($A134,'Zone centroid'!$C$2:$C$169,0)))^2)</f>
        <v>152131.58005148862</v>
      </c>
      <c r="E134">
        <f>SQRT((INDEX('Station centroid'!$E$2:$E$51,MATCH(E$1,'Station centroid'!$B$2:$B$51,0))-INDEX('Zone centroid'!$D$2:$D$169,MATCH($A134,'Zone centroid'!$C$2:$C$169,0)))^2+(INDEX('Station centroid'!$F$2:$F$51,MATCH(E$1,'Station centroid'!$B$2:$B$51,0))-INDEX('Zone centroid'!$E$2:$E$169,MATCH($A134,'Zone centroid'!$C$2:$C$169,0)))^2)</f>
        <v>24351.183066524722</v>
      </c>
      <c r="F134">
        <f>SQRT((INDEX('Station centroid'!$E$2:$E$51,MATCH(F$1,'Station centroid'!$B$2:$B$51,0))-INDEX('Zone centroid'!$D$2:$D$169,MATCH($A134,'Zone centroid'!$C$2:$C$169,0)))^2+(INDEX('Station centroid'!$F$2:$F$51,MATCH(F$1,'Station centroid'!$B$2:$B$51,0))-INDEX('Zone centroid'!$E$2:$E$169,MATCH($A134,'Zone centroid'!$C$2:$C$169,0)))^2)</f>
        <v>31792.882563926112</v>
      </c>
      <c r="G134">
        <f>SQRT((INDEX('Station centroid'!$E$2:$E$51,MATCH(G$1,'Station centroid'!$B$2:$B$51,0))-INDEX('Zone centroid'!$D$2:$D$169,MATCH($A134,'Zone centroid'!$C$2:$C$169,0)))^2+(INDEX('Station centroid'!$F$2:$F$51,MATCH(G$1,'Station centroid'!$B$2:$B$51,0))-INDEX('Zone centroid'!$E$2:$E$169,MATCH($A134,'Zone centroid'!$C$2:$C$169,0)))^2)</f>
        <v>704581.29791955161</v>
      </c>
      <c r="H134">
        <f>SQRT((INDEX('Station centroid'!$E$2:$E$51,MATCH(H$1,'Station centroid'!$B$2:$B$51,0))-INDEX('Zone centroid'!$D$2:$D$169,MATCH($A134,'Zone centroid'!$C$2:$C$169,0)))^2+(INDEX('Station centroid'!$F$2:$F$51,MATCH(H$1,'Station centroid'!$B$2:$B$51,0))-INDEX('Zone centroid'!$E$2:$E$169,MATCH($A134,'Zone centroid'!$C$2:$C$169,0)))^2)</f>
        <v>89744.402644873655</v>
      </c>
      <c r="I134">
        <f>SQRT((INDEX('Station centroid'!$E$2:$E$51,MATCH(I$1,'Station centroid'!$B$2:$B$51,0))-INDEX('Zone centroid'!$D$2:$D$169,MATCH($A134,'Zone centroid'!$C$2:$C$169,0)))^2+(INDEX('Station centroid'!$F$2:$F$51,MATCH(I$1,'Station centroid'!$B$2:$B$51,0))-INDEX('Zone centroid'!$E$2:$E$169,MATCH($A134,'Zone centroid'!$C$2:$C$169,0)))^2)</f>
        <v>57110.432159927674</v>
      </c>
      <c r="J134">
        <f>SQRT((INDEX('Station centroid'!$E$2:$E$51,MATCH(J$1,'Station centroid'!$B$2:$B$51,0))-INDEX('Zone centroid'!$D$2:$D$169,MATCH($A134,'Zone centroid'!$C$2:$C$169,0)))^2+(INDEX('Station centroid'!$F$2:$F$51,MATCH(J$1,'Station centroid'!$B$2:$B$51,0))-INDEX('Zone centroid'!$E$2:$E$169,MATCH($A134,'Zone centroid'!$C$2:$C$169,0)))^2)</f>
        <v>704581.29791955161</v>
      </c>
      <c r="K134">
        <f>SQRT((INDEX('Station centroid'!$E$2:$E$51,MATCH(K$1,'Station centroid'!$B$2:$B$51,0))-INDEX('Zone centroid'!$D$2:$D$169,MATCH($A134,'Zone centroid'!$C$2:$C$169,0)))^2+(INDEX('Station centroid'!$F$2:$F$51,MATCH(K$1,'Station centroid'!$B$2:$B$51,0))-INDEX('Zone centroid'!$E$2:$E$169,MATCH($A134,'Zone centroid'!$C$2:$C$169,0)))^2)</f>
        <v>23360.020609659143</v>
      </c>
      <c r="L134">
        <f>SQRT((INDEX('Station centroid'!$E$2:$E$51,MATCH(L$1,'Station centroid'!$B$2:$B$51,0))-INDEX('Zone centroid'!$D$2:$D$169,MATCH($A134,'Zone centroid'!$C$2:$C$169,0)))^2+(INDEX('Station centroid'!$F$2:$F$51,MATCH(L$1,'Station centroid'!$B$2:$B$51,0))-INDEX('Zone centroid'!$E$2:$E$169,MATCH($A134,'Zone centroid'!$C$2:$C$169,0)))^2)</f>
        <v>39710.54811742092</v>
      </c>
      <c r="M134">
        <f>SQRT((INDEX('Station centroid'!$E$2:$E$51,MATCH(M$1,'Station centroid'!$B$2:$B$51,0))-INDEX('Zone centroid'!$D$2:$D$169,MATCH($A134,'Zone centroid'!$C$2:$C$169,0)))^2+(INDEX('Station centroid'!$F$2:$F$51,MATCH(M$1,'Station centroid'!$B$2:$B$51,0))-INDEX('Zone centroid'!$E$2:$E$169,MATCH($A134,'Zone centroid'!$C$2:$C$169,0)))^2)</f>
        <v>35606.791101836163</v>
      </c>
      <c r="N134">
        <f>SQRT((INDEX('Station centroid'!$E$2:$E$51,MATCH(N$1,'Station centroid'!$B$2:$B$51,0))-INDEX('Zone centroid'!$D$2:$D$169,MATCH($A134,'Zone centroid'!$C$2:$C$169,0)))^2+(INDEX('Station centroid'!$F$2:$F$51,MATCH(N$1,'Station centroid'!$B$2:$B$51,0))-INDEX('Zone centroid'!$E$2:$E$169,MATCH($A134,'Zone centroid'!$C$2:$C$169,0)))^2)</f>
        <v>25356.075262390284</v>
      </c>
      <c r="O134">
        <f>SQRT((INDEX('Station centroid'!$E$2:$E$51,MATCH(O$1,'Station centroid'!$B$2:$B$51,0))-INDEX('Zone centroid'!$D$2:$D$169,MATCH($A134,'Zone centroid'!$C$2:$C$169,0)))^2+(INDEX('Station centroid'!$F$2:$F$51,MATCH(O$1,'Station centroid'!$B$2:$B$51,0))-INDEX('Zone centroid'!$E$2:$E$169,MATCH($A134,'Zone centroid'!$C$2:$C$169,0)))^2)</f>
        <v>11023.721005767513</v>
      </c>
      <c r="P134">
        <f>SQRT((INDEX('Station centroid'!$E$2:$E$51,MATCH(P$1,'Station centroid'!$B$2:$B$51,0))-INDEX('Zone centroid'!$D$2:$D$169,MATCH($A134,'Zone centroid'!$C$2:$C$169,0)))^2+(INDEX('Station centroid'!$F$2:$F$51,MATCH(P$1,'Station centroid'!$B$2:$B$51,0))-INDEX('Zone centroid'!$E$2:$E$169,MATCH($A134,'Zone centroid'!$C$2:$C$169,0)))^2)</f>
        <v>12784.820465074998</v>
      </c>
      <c r="Q134">
        <f>SQRT((INDEX('Station centroid'!$E$2:$E$51,MATCH(Q$1,'Station centroid'!$B$2:$B$51,0))-INDEX('Zone centroid'!$D$2:$D$169,MATCH($A134,'Zone centroid'!$C$2:$C$169,0)))^2+(INDEX('Station centroid'!$F$2:$F$51,MATCH(Q$1,'Station centroid'!$B$2:$B$51,0))-INDEX('Zone centroid'!$E$2:$E$169,MATCH($A134,'Zone centroid'!$C$2:$C$169,0)))^2)</f>
        <v>16237.660786101562</v>
      </c>
      <c r="R134">
        <f>SQRT((INDEX('Station centroid'!$E$2:$E$51,MATCH(R$1,'Station centroid'!$B$2:$B$51,0))-INDEX('Zone centroid'!$D$2:$D$169,MATCH($A134,'Zone centroid'!$C$2:$C$169,0)))^2+(INDEX('Station centroid'!$F$2:$F$51,MATCH(R$1,'Station centroid'!$B$2:$B$51,0))-INDEX('Zone centroid'!$E$2:$E$169,MATCH($A134,'Zone centroid'!$C$2:$C$169,0)))^2)</f>
        <v>24121.427873492488</v>
      </c>
      <c r="S134">
        <f>SQRT((INDEX('Station centroid'!$E$2:$E$51,MATCH(S$1,'Station centroid'!$B$2:$B$51,0))-INDEX('Zone centroid'!$D$2:$D$169,MATCH($A134,'Zone centroid'!$C$2:$C$169,0)))^2+(INDEX('Station centroid'!$F$2:$F$51,MATCH(S$1,'Station centroid'!$B$2:$B$51,0))-INDEX('Zone centroid'!$E$2:$E$169,MATCH($A134,'Zone centroid'!$C$2:$C$169,0)))^2)</f>
        <v>23461.510634782211</v>
      </c>
      <c r="T134">
        <f>SQRT((INDEX('Station centroid'!$E$2:$E$51,MATCH(T$1,'Station centroid'!$B$2:$B$51,0))-INDEX('Zone centroid'!$D$2:$D$169,MATCH($A134,'Zone centroid'!$C$2:$C$169,0)))^2+(INDEX('Station centroid'!$F$2:$F$51,MATCH(T$1,'Station centroid'!$B$2:$B$51,0))-INDEX('Zone centroid'!$E$2:$E$169,MATCH($A134,'Zone centroid'!$C$2:$C$169,0)))^2)</f>
        <v>35050.116423709631</v>
      </c>
      <c r="U134">
        <f>SQRT((INDEX('Station centroid'!$E$2:$E$51,MATCH(U$1,'Station centroid'!$B$2:$B$51,0))-INDEX('Zone centroid'!$D$2:$D$169,MATCH($A134,'Zone centroid'!$C$2:$C$169,0)))^2+(INDEX('Station centroid'!$F$2:$F$51,MATCH(U$1,'Station centroid'!$B$2:$B$51,0))-INDEX('Zone centroid'!$E$2:$E$169,MATCH($A134,'Zone centroid'!$C$2:$C$169,0)))^2)</f>
        <v>46273.530990042273</v>
      </c>
      <c r="V134">
        <f>SQRT((INDEX('Station centroid'!$E$2:$E$51,MATCH(V$1,'Station centroid'!$B$2:$B$51,0))-INDEX('Zone centroid'!$D$2:$D$169,MATCH($A134,'Zone centroid'!$C$2:$C$169,0)))^2+(INDEX('Station centroid'!$F$2:$F$51,MATCH(V$1,'Station centroid'!$B$2:$B$51,0))-INDEX('Zone centroid'!$E$2:$E$169,MATCH($A134,'Zone centroid'!$C$2:$C$169,0)))^2)</f>
        <v>60191.890762969859</v>
      </c>
      <c r="W134">
        <f>SQRT((INDEX('Station centroid'!$E$2:$E$51,MATCH(W$1,'Station centroid'!$B$2:$B$51,0))-INDEX('Zone centroid'!$D$2:$D$169,MATCH($A134,'Zone centroid'!$C$2:$C$169,0)))^2+(INDEX('Station centroid'!$F$2:$F$51,MATCH(W$1,'Station centroid'!$B$2:$B$51,0))-INDEX('Zone centroid'!$E$2:$E$169,MATCH($A134,'Zone centroid'!$C$2:$C$169,0)))^2)</f>
        <v>18388.009920597713</v>
      </c>
      <c r="X134">
        <f>SQRT((INDEX('Station centroid'!$E$2:$E$51,MATCH(X$1,'Station centroid'!$B$2:$B$51,0))-INDEX('Zone centroid'!$D$2:$D$169,MATCH($A134,'Zone centroid'!$C$2:$C$169,0)))^2+(INDEX('Station centroid'!$F$2:$F$51,MATCH(X$1,'Station centroid'!$B$2:$B$51,0))-INDEX('Zone centroid'!$E$2:$E$169,MATCH($A134,'Zone centroid'!$C$2:$C$169,0)))^2)</f>
        <v>61859.689755142681</v>
      </c>
      <c r="Y134">
        <f>SQRT((INDEX('Station centroid'!$E$2:$E$51,MATCH(Y$1,'Station centroid'!$B$2:$B$51,0))-INDEX('Zone centroid'!$D$2:$D$169,MATCH($A134,'Zone centroid'!$C$2:$C$169,0)))^2+(INDEX('Station centroid'!$F$2:$F$51,MATCH(Y$1,'Station centroid'!$B$2:$B$51,0))-INDEX('Zone centroid'!$E$2:$E$169,MATCH($A134,'Zone centroid'!$C$2:$C$169,0)))^2)</f>
        <v>63365.554341219162</v>
      </c>
      <c r="Z134">
        <f>SQRT((INDEX('Station centroid'!$E$2:$E$51,MATCH(Z$1,'Station centroid'!$B$2:$B$51,0))-INDEX('Zone centroid'!$D$2:$D$169,MATCH($A134,'Zone centroid'!$C$2:$C$169,0)))^2+(INDEX('Station centroid'!$F$2:$F$51,MATCH(Z$1,'Station centroid'!$B$2:$B$51,0))-INDEX('Zone centroid'!$E$2:$E$169,MATCH($A134,'Zone centroid'!$C$2:$C$169,0)))^2)</f>
        <v>65411.411731058834</v>
      </c>
      <c r="AA134">
        <f>SQRT((INDEX('Station centroid'!$E$2:$E$51,MATCH(AA$1,'Station centroid'!$B$2:$B$51,0))-INDEX('Zone centroid'!$D$2:$D$169,MATCH($A134,'Zone centroid'!$C$2:$C$169,0)))^2+(INDEX('Station centroid'!$F$2:$F$51,MATCH(AA$1,'Station centroid'!$B$2:$B$51,0))-INDEX('Zone centroid'!$E$2:$E$169,MATCH($A134,'Zone centroid'!$C$2:$C$169,0)))^2)</f>
        <v>101838.28117861769</v>
      </c>
      <c r="AB134">
        <f>SQRT((INDEX('Station centroid'!$E$2:$E$51,MATCH(AB$1,'Station centroid'!$B$2:$B$51,0))-INDEX('Zone centroid'!$D$2:$D$169,MATCH($A134,'Zone centroid'!$C$2:$C$169,0)))^2+(INDEX('Station centroid'!$F$2:$F$51,MATCH(AB$1,'Station centroid'!$B$2:$B$51,0))-INDEX('Zone centroid'!$E$2:$E$169,MATCH($A134,'Zone centroid'!$C$2:$C$169,0)))^2)</f>
        <v>704581.29791955161</v>
      </c>
      <c r="AC134">
        <f>SQRT((INDEX('Station centroid'!$E$2:$E$51,MATCH(AC$1,'Station centroid'!$B$2:$B$51,0))-INDEX('Zone centroid'!$D$2:$D$169,MATCH($A134,'Zone centroid'!$C$2:$C$169,0)))^2+(INDEX('Station centroid'!$F$2:$F$51,MATCH(AC$1,'Station centroid'!$B$2:$B$51,0))-INDEX('Zone centroid'!$E$2:$E$169,MATCH($A134,'Zone centroid'!$C$2:$C$169,0)))^2)</f>
        <v>125789.11081069299</v>
      </c>
      <c r="AD134">
        <f>SQRT((INDEX('Station centroid'!$E$2:$E$51,MATCH(AD$1,'Station centroid'!$B$2:$B$51,0))-INDEX('Zone centroid'!$D$2:$D$169,MATCH($A134,'Zone centroid'!$C$2:$C$169,0)))^2+(INDEX('Station centroid'!$F$2:$F$51,MATCH(AD$1,'Station centroid'!$B$2:$B$51,0))-INDEX('Zone centroid'!$E$2:$E$169,MATCH($A134,'Zone centroid'!$C$2:$C$169,0)))^2)</f>
        <v>146460.25301945404</v>
      </c>
      <c r="AE134">
        <f>SQRT((INDEX('Station centroid'!$E$2:$E$51,MATCH(AE$1,'Station centroid'!$B$2:$B$51,0))-INDEX('Zone centroid'!$D$2:$D$169,MATCH($A134,'Zone centroid'!$C$2:$C$169,0)))^2+(INDEX('Station centroid'!$F$2:$F$51,MATCH(AE$1,'Station centroid'!$B$2:$B$51,0))-INDEX('Zone centroid'!$E$2:$E$169,MATCH($A134,'Zone centroid'!$C$2:$C$169,0)))^2)</f>
        <v>11106.422293222953</v>
      </c>
      <c r="AF134">
        <f>SQRT((INDEX('Station centroid'!$E$2:$E$51,MATCH(AF$1,'Station centroid'!$B$2:$B$51,0))-INDEX('Zone centroid'!$D$2:$D$169,MATCH($A134,'Zone centroid'!$C$2:$C$169,0)))^2+(INDEX('Station centroid'!$F$2:$F$51,MATCH(AF$1,'Station centroid'!$B$2:$B$51,0))-INDEX('Zone centroid'!$E$2:$E$169,MATCH($A134,'Zone centroid'!$C$2:$C$169,0)))^2)</f>
        <v>12498.586314895747</v>
      </c>
      <c r="AG134">
        <f>SQRT((INDEX('Station centroid'!$E$2:$E$51,MATCH(AG$1,'Station centroid'!$B$2:$B$51,0))-INDEX('Zone centroid'!$D$2:$D$169,MATCH($A134,'Zone centroid'!$C$2:$C$169,0)))^2+(INDEX('Station centroid'!$F$2:$F$51,MATCH(AG$1,'Station centroid'!$B$2:$B$51,0))-INDEX('Zone centroid'!$E$2:$E$169,MATCH($A134,'Zone centroid'!$C$2:$C$169,0)))^2)</f>
        <v>58736.931732971039</v>
      </c>
      <c r="AH134">
        <f>SQRT((INDEX('Station centroid'!$E$2:$E$51,MATCH(AH$1,'Station centroid'!$B$2:$B$51,0))-INDEX('Zone centroid'!$D$2:$D$169,MATCH($A134,'Zone centroid'!$C$2:$C$169,0)))^2+(INDEX('Station centroid'!$F$2:$F$51,MATCH(AH$1,'Station centroid'!$B$2:$B$51,0))-INDEX('Zone centroid'!$E$2:$E$169,MATCH($A134,'Zone centroid'!$C$2:$C$169,0)))^2)</f>
        <v>107837.36543744006</v>
      </c>
      <c r="AI134">
        <f>SQRT((INDEX('Station centroid'!$E$2:$E$51,MATCH(AI$1,'Station centroid'!$B$2:$B$51,0))-INDEX('Zone centroid'!$D$2:$D$169,MATCH($A134,'Zone centroid'!$C$2:$C$169,0)))^2+(INDEX('Station centroid'!$F$2:$F$51,MATCH(AI$1,'Station centroid'!$B$2:$B$51,0))-INDEX('Zone centroid'!$E$2:$E$169,MATCH($A134,'Zone centroid'!$C$2:$C$169,0)))^2)</f>
        <v>41693.04657065135</v>
      </c>
      <c r="AJ134">
        <f>SQRT((INDEX('Station centroid'!$E$2:$E$51,MATCH(AJ$1,'Station centroid'!$B$2:$B$51,0))-INDEX('Zone centroid'!$D$2:$D$169,MATCH($A134,'Zone centroid'!$C$2:$C$169,0)))^2+(INDEX('Station centroid'!$F$2:$F$51,MATCH(AJ$1,'Station centroid'!$B$2:$B$51,0))-INDEX('Zone centroid'!$E$2:$E$169,MATCH($A134,'Zone centroid'!$C$2:$C$169,0)))^2)</f>
        <v>52240.362125928106</v>
      </c>
      <c r="AK134">
        <f>SQRT((INDEX('Station centroid'!$E$2:$E$51,MATCH(AK$1,'Station centroid'!$B$2:$B$51,0))-INDEX('Zone centroid'!$D$2:$D$169,MATCH($A134,'Zone centroid'!$C$2:$C$169,0)))^2+(INDEX('Station centroid'!$F$2:$F$51,MATCH(AK$1,'Station centroid'!$B$2:$B$51,0))-INDEX('Zone centroid'!$E$2:$E$169,MATCH($A134,'Zone centroid'!$C$2:$C$169,0)))^2)</f>
        <v>31391.337532271573</v>
      </c>
      <c r="AL134">
        <f>SQRT((INDEX('Station centroid'!$E$2:$E$51,MATCH(AL$1,'Station centroid'!$B$2:$B$51,0))-INDEX('Zone centroid'!$D$2:$D$169,MATCH($A134,'Zone centroid'!$C$2:$C$169,0)))^2+(INDEX('Station centroid'!$F$2:$F$51,MATCH(AL$1,'Station centroid'!$B$2:$B$51,0))-INDEX('Zone centroid'!$E$2:$E$169,MATCH($A134,'Zone centroid'!$C$2:$C$169,0)))^2)</f>
        <v>102638.20383398372</v>
      </c>
      <c r="AM134">
        <f>SQRT((INDEX('Station centroid'!$E$2:$E$51,MATCH(AM$1,'Station centroid'!$B$2:$B$51,0))-INDEX('Zone centroid'!$D$2:$D$169,MATCH($A134,'Zone centroid'!$C$2:$C$169,0)))^2+(INDEX('Station centroid'!$F$2:$F$51,MATCH(AM$1,'Station centroid'!$B$2:$B$51,0))-INDEX('Zone centroid'!$E$2:$E$169,MATCH($A134,'Zone centroid'!$C$2:$C$169,0)))^2)</f>
        <v>19293.613424656873</v>
      </c>
      <c r="AN134">
        <f>SQRT((INDEX('Station centroid'!$E$2:$E$51,MATCH(AN$1,'Station centroid'!$B$2:$B$51,0))-INDEX('Zone centroid'!$D$2:$D$169,MATCH($A134,'Zone centroid'!$C$2:$C$169,0)))^2+(INDEX('Station centroid'!$F$2:$F$51,MATCH(AN$1,'Station centroid'!$B$2:$B$51,0))-INDEX('Zone centroid'!$E$2:$E$169,MATCH($A134,'Zone centroid'!$C$2:$C$169,0)))^2)</f>
        <v>42204.887804599159</v>
      </c>
      <c r="AO134">
        <f>SQRT((INDEX('Station centroid'!$E$2:$E$51,MATCH(AO$1,'Station centroid'!$B$2:$B$51,0))-INDEX('Zone centroid'!$D$2:$D$169,MATCH($A134,'Zone centroid'!$C$2:$C$169,0)))^2+(INDEX('Station centroid'!$F$2:$F$51,MATCH(AO$1,'Station centroid'!$B$2:$B$51,0))-INDEX('Zone centroid'!$E$2:$E$169,MATCH($A134,'Zone centroid'!$C$2:$C$169,0)))^2)</f>
        <v>46048.36561743528</v>
      </c>
      <c r="AP134">
        <f>SQRT((INDEX('Station centroid'!$E$2:$E$51,MATCH(AP$1,'Station centroid'!$B$2:$B$51,0))-INDEX('Zone centroid'!$D$2:$D$169,MATCH($A134,'Zone centroid'!$C$2:$C$169,0)))^2+(INDEX('Station centroid'!$F$2:$F$51,MATCH(AP$1,'Station centroid'!$B$2:$B$51,0))-INDEX('Zone centroid'!$E$2:$E$169,MATCH($A134,'Zone centroid'!$C$2:$C$169,0)))^2)</f>
        <v>36202.155500225417</v>
      </c>
      <c r="AQ134">
        <f>SQRT((INDEX('Station centroid'!$E$2:$E$51,MATCH(AQ$1,'Station centroid'!$B$2:$B$51,0))-INDEX('Zone centroid'!$D$2:$D$169,MATCH($A134,'Zone centroid'!$C$2:$C$169,0)))^2+(INDEX('Station centroid'!$F$2:$F$51,MATCH(AQ$1,'Station centroid'!$B$2:$B$51,0))-INDEX('Zone centroid'!$E$2:$E$169,MATCH($A134,'Zone centroid'!$C$2:$C$169,0)))^2)</f>
        <v>96178.369838567101</v>
      </c>
      <c r="AR134">
        <f>SQRT((INDEX('Station centroid'!$E$2:$E$51,MATCH(AR$1,'Station centroid'!$B$2:$B$51,0))-INDEX('Zone centroid'!$D$2:$D$169,MATCH($A134,'Zone centroid'!$C$2:$C$169,0)))^2+(INDEX('Station centroid'!$F$2:$F$51,MATCH(AR$1,'Station centroid'!$B$2:$B$51,0))-INDEX('Zone centroid'!$E$2:$E$169,MATCH($A134,'Zone centroid'!$C$2:$C$169,0)))^2)</f>
        <v>79719.645795512653</v>
      </c>
      <c r="AS134">
        <f>SQRT((INDEX('Station centroid'!$E$2:$E$51,MATCH(AS$1,'Station centroid'!$B$2:$B$51,0))-INDEX('Zone centroid'!$D$2:$D$169,MATCH($A134,'Zone centroid'!$C$2:$C$169,0)))^2+(INDEX('Station centroid'!$F$2:$F$51,MATCH(AS$1,'Station centroid'!$B$2:$B$51,0))-INDEX('Zone centroid'!$E$2:$E$169,MATCH($A134,'Zone centroid'!$C$2:$C$169,0)))^2)</f>
        <v>122964.05466077839</v>
      </c>
      <c r="AT134">
        <f>SQRT((INDEX('Station centroid'!$E$2:$E$51,MATCH(AT$1,'Station centroid'!$B$2:$B$51,0))-INDEX('Zone centroid'!$D$2:$D$169,MATCH($A134,'Zone centroid'!$C$2:$C$169,0)))^2+(INDEX('Station centroid'!$F$2:$F$51,MATCH(AT$1,'Station centroid'!$B$2:$B$51,0))-INDEX('Zone centroid'!$E$2:$E$169,MATCH($A134,'Zone centroid'!$C$2:$C$169,0)))^2)</f>
        <v>94104.873307082788</v>
      </c>
      <c r="AU134">
        <f>SQRT((INDEX('Station centroid'!$E$2:$E$51,MATCH(AU$1,'Station centroid'!$B$2:$B$51,0))-INDEX('Zone centroid'!$D$2:$D$169,MATCH($A134,'Zone centroid'!$C$2:$C$169,0)))^2+(INDEX('Station centroid'!$F$2:$F$51,MATCH(AU$1,'Station centroid'!$B$2:$B$51,0))-INDEX('Zone centroid'!$E$2:$E$169,MATCH($A134,'Zone centroid'!$C$2:$C$169,0)))^2)</f>
        <v>88271.048535488109</v>
      </c>
      <c r="AV134">
        <f>SQRT((INDEX('Station centroid'!$E$2:$E$51,MATCH(AV$1,'Station centroid'!$B$2:$B$51,0))-INDEX('Zone centroid'!$D$2:$D$169,MATCH($A134,'Zone centroid'!$C$2:$C$169,0)))^2+(INDEX('Station centroid'!$F$2:$F$51,MATCH(AV$1,'Station centroid'!$B$2:$B$51,0))-INDEX('Zone centroid'!$E$2:$E$169,MATCH($A134,'Zone centroid'!$C$2:$C$169,0)))^2)</f>
        <v>86261.685650548214</v>
      </c>
      <c r="AW134">
        <f>SQRT((INDEX('Station centroid'!$E$2:$E$51,MATCH(AW$1,'Station centroid'!$B$2:$B$51,0))-INDEX('Zone centroid'!$D$2:$D$169,MATCH($A134,'Zone centroid'!$C$2:$C$169,0)))^2+(INDEX('Station centroid'!$F$2:$F$51,MATCH(AW$1,'Station centroid'!$B$2:$B$51,0))-INDEX('Zone centroid'!$E$2:$E$169,MATCH($A134,'Zone centroid'!$C$2:$C$169,0)))^2)</f>
        <v>85283.349770817513</v>
      </c>
      <c r="AX134">
        <f>SQRT((INDEX('Station centroid'!$E$2:$E$51,MATCH(AX$1,'Station centroid'!$B$2:$B$51,0))-INDEX('Zone centroid'!$D$2:$D$169,MATCH($A134,'Zone centroid'!$C$2:$C$169,0)))^2+(INDEX('Station centroid'!$F$2:$F$51,MATCH(AX$1,'Station centroid'!$B$2:$B$51,0))-INDEX('Zone centroid'!$E$2:$E$169,MATCH($A134,'Zone centroid'!$C$2:$C$169,0)))^2)</f>
        <v>86375.81980326034</v>
      </c>
      <c r="AY134">
        <f>SQRT((INDEX('Station centroid'!$E$2:$E$51,MATCH(AY$1,'Station centroid'!$B$2:$B$51,0))-INDEX('Zone centroid'!$D$2:$D$169,MATCH($A134,'Zone centroid'!$C$2:$C$169,0)))^2+(INDEX('Station centroid'!$F$2:$F$51,MATCH(AY$1,'Station centroid'!$B$2:$B$51,0))-INDEX('Zone centroid'!$E$2:$E$169,MATCH($A134,'Zone centroid'!$C$2:$C$169,0)))^2)</f>
        <v>704581.29791955161</v>
      </c>
    </row>
    <row r="135" spans="1:51" x14ac:dyDescent="0.3">
      <c r="A135">
        <v>5117</v>
      </c>
      <c r="B135">
        <f>SQRT((INDEX('Station centroid'!$E$2:$E$51,MATCH(B$1,'Station centroid'!$B$2:$B$51,0))-INDEX('Zone centroid'!$D$2:$D$169,MATCH($A135,'Zone centroid'!$C$2:$C$169,0)))^2+(INDEX('Station centroid'!$F$2:$F$51,MATCH(B$1,'Station centroid'!$B$2:$B$51,0))-INDEX('Zone centroid'!$E$2:$E$169,MATCH($A135,'Zone centroid'!$C$2:$C$169,0)))^2)</f>
        <v>75081.583911718946</v>
      </c>
      <c r="C135">
        <f>SQRT((INDEX('Station centroid'!$E$2:$E$51,MATCH(C$1,'Station centroid'!$B$2:$B$51,0))-INDEX('Zone centroid'!$D$2:$D$169,MATCH($A135,'Zone centroid'!$C$2:$C$169,0)))^2+(INDEX('Station centroid'!$F$2:$F$51,MATCH(C$1,'Station centroid'!$B$2:$B$51,0))-INDEX('Zone centroid'!$E$2:$E$169,MATCH($A135,'Zone centroid'!$C$2:$C$169,0)))^2)</f>
        <v>57213.417653861572</v>
      </c>
      <c r="D135">
        <f>SQRT((INDEX('Station centroid'!$E$2:$E$51,MATCH(D$1,'Station centroid'!$B$2:$B$51,0))-INDEX('Zone centroid'!$D$2:$D$169,MATCH($A135,'Zone centroid'!$C$2:$C$169,0)))^2+(INDEX('Station centroid'!$F$2:$F$51,MATCH(D$1,'Station centroid'!$B$2:$B$51,0))-INDEX('Zone centroid'!$E$2:$E$169,MATCH($A135,'Zone centroid'!$C$2:$C$169,0)))^2)</f>
        <v>88309.93244682331</v>
      </c>
      <c r="E135">
        <f>SQRT((INDEX('Station centroid'!$E$2:$E$51,MATCH(E$1,'Station centroid'!$B$2:$B$51,0))-INDEX('Zone centroid'!$D$2:$D$169,MATCH($A135,'Zone centroid'!$C$2:$C$169,0)))^2+(INDEX('Station centroid'!$F$2:$F$51,MATCH(E$1,'Station centroid'!$B$2:$B$51,0))-INDEX('Zone centroid'!$E$2:$E$169,MATCH($A135,'Zone centroid'!$C$2:$C$169,0)))^2)</f>
        <v>82389.240462571339</v>
      </c>
      <c r="F135">
        <f>SQRT((INDEX('Station centroid'!$E$2:$E$51,MATCH(F$1,'Station centroid'!$B$2:$B$51,0))-INDEX('Zone centroid'!$D$2:$D$169,MATCH($A135,'Zone centroid'!$C$2:$C$169,0)))^2+(INDEX('Station centroid'!$F$2:$F$51,MATCH(F$1,'Station centroid'!$B$2:$B$51,0))-INDEX('Zone centroid'!$E$2:$E$169,MATCH($A135,'Zone centroid'!$C$2:$C$169,0)))^2)</f>
        <v>52246.394583010268</v>
      </c>
      <c r="G135">
        <f>SQRT((INDEX('Station centroid'!$E$2:$E$51,MATCH(G$1,'Station centroid'!$B$2:$B$51,0))-INDEX('Zone centroid'!$D$2:$D$169,MATCH($A135,'Zone centroid'!$C$2:$C$169,0)))^2+(INDEX('Station centroid'!$F$2:$F$51,MATCH(G$1,'Station centroid'!$B$2:$B$51,0))-INDEX('Zone centroid'!$E$2:$E$169,MATCH($A135,'Zone centroid'!$C$2:$C$169,0)))^2)</f>
        <v>621874.13632100832</v>
      </c>
      <c r="H135">
        <f>SQRT((INDEX('Station centroid'!$E$2:$E$51,MATCH(H$1,'Station centroid'!$B$2:$B$51,0))-INDEX('Zone centroid'!$D$2:$D$169,MATCH($A135,'Zone centroid'!$C$2:$C$169,0)))^2+(INDEX('Station centroid'!$F$2:$F$51,MATCH(H$1,'Station centroid'!$B$2:$B$51,0))-INDEX('Zone centroid'!$E$2:$E$169,MATCH($A135,'Zone centroid'!$C$2:$C$169,0)))^2)</f>
        <v>16537.386557893606</v>
      </c>
      <c r="I135">
        <f>SQRT((INDEX('Station centroid'!$E$2:$E$51,MATCH(I$1,'Station centroid'!$B$2:$B$51,0))-INDEX('Zone centroid'!$D$2:$D$169,MATCH($A135,'Zone centroid'!$C$2:$C$169,0)))^2+(INDEX('Station centroid'!$F$2:$F$51,MATCH(I$1,'Station centroid'!$B$2:$B$51,0))-INDEX('Zone centroid'!$E$2:$E$169,MATCH($A135,'Zone centroid'!$C$2:$C$169,0)))^2)</f>
        <v>30551.984258206539</v>
      </c>
      <c r="J135">
        <f>SQRT((INDEX('Station centroid'!$E$2:$E$51,MATCH(J$1,'Station centroid'!$B$2:$B$51,0))-INDEX('Zone centroid'!$D$2:$D$169,MATCH($A135,'Zone centroid'!$C$2:$C$169,0)))^2+(INDEX('Station centroid'!$F$2:$F$51,MATCH(J$1,'Station centroid'!$B$2:$B$51,0))-INDEX('Zone centroid'!$E$2:$E$169,MATCH($A135,'Zone centroid'!$C$2:$C$169,0)))^2)</f>
        <v>621874.13632100832</v>
      </c>
      <c r="K135">
        <f>SQRT((INDEX('Station centroid'!$E$2:$E$51,MATCH(K$1,'Station centroid'!$B$2:$B$51,0))-INDEX('Zone centroid'!$D$2:$D$169,MATCH($A135,'Zone centroid'!$C$2:$C$169,0)))^2+(INDEX('Station centroid'!$F$2:$F$51,MATCH(K$1,'Station centroid'!$B$2:$B$51,0))-INDEX('Zone centroid'!$E$2:$E$169,MATCH($A135,'Zone centroid'!$C$2:$C$169,0)))^2)</f>
        <v>99241.696211641305</v>
      </c>
      <c r="L135">
        <f>SQRT((INDEX('Station centroid'!$E$2:$E$51,MATCH(L$1,'Station centroid'!$B$2:$B$51,0))-INDEX('Zone centroid'!$D$2:$D$169,MATCH($A135,'Zone centroid'!$C$2:$C$169,0)))^2+(INDEX('Station centroid'!$F$2:$F$51,MATCH(L$1,'Station centroid'!$B$2:$B$51,0))-INDEX('Zone centroid'!$E$2:$E$169,MATCH($A135,'Zone centroid'!$C$2:$C$169,0)))^2)</f>
        <v>52004.361930764971</v>
      </c>
      <c r="M135">
        <f>SQRT((INDEX('Station centroid'!$E$2:$E$51,MATCH(M$1,'Station centroid'!$B$2:$B$51,0))-INDEX('Zone centroid'!$D$2:$D$169,MATCH($A135,'Zone centroid'!$C$2:$C$169,0)))^2+(INDEX('Station centroid'!$F$2:$F$51,MATCH(M$1,'Station centroid'!$B$2:$B$51,0))-INDEX('Zone centroid'!$E$2:$E$169,MATCH($A135,'Zone centroid'!$C$2:$C$169,0)))^2)</f>
        <v>60647.167879710621</v>
      </c>
      <c r="N135">
        <f>SQRT((INDEX('Station centroid'!$E$2:$E$51,MATCH(N$1,'Station centroid'!$B$2:$B$51,0))-INDEX('Zone centroid'!$D$2:$D$169,MATCH($A135,'Zone centroid'!$C$2:$C$169,0)))^2+(INDEX('Station centroid'!$F$2:$F$51,MATCH(N$1,'Station centroid'!$B$2:$B$51,0))-INDEX('Zone centroid'!$E$2:$E$169,MATCH($A135,'Zone centroid'!$C$2:$C$169,0)))^2)</f>
        <v>81374.218553249433</v>
      </c>
      <c r="O135">
        <f>SQRT((INDEX('Station centroid'!$E$2:$E$51,MATCH(O$1,'Station centroid'!$B$2:$B$51,0))-INDEX('Zone centroid'!$D$2:$D$169,MATCH($A135,'Zone centroid'!$C$2:$C$169,0)))^2+(INDEX('Station centroid'!$F$2:$F$51,MATCH(O$1,'Station centroid'!$B$2:$B$51,0))-INDEX('Zone centroid'!$E$2:$E$169,MATCH($A135,'Zone centroid'!$C$2:$C$169,0)))^2)</f>
        <v>94130.455809759034</v>
      </c>
      <c r="P135">
        <f>SQRT((INDEX('Station centroid'!$E$2:$E$51,MATCH(P$1,'Station centroid'!$B$2:$B$51,0))-INDEX('Zone centroid'!$D$2:$D$169,MATCH($A135,'Zone centroid'!$C$2:$C$169,0)))^2+(INDEX('Station centroid'!$F$2:$F$51,MATCH(P$1,'Station centroid'!$B$2:$B$51,0))-INDEX('Zone centroid'!$E$2:$E$169,MATCH($A135,'Zone centroid'!$C$2:$C$169,0)))^2)</f>
        <v>96286.312468305696</v>
      </c>
      <c r="Q135">
        <f>SQRT((INDEX('Station centroid'!$E$2:$E$51,MATCH(Q$1,'Station centroid'!$B$2:$B$51,0))-INDEX('Zone centroid'!$D$2:$D$169,MATCH($A135,'Zone centroid'!$C$2:$C$169,0)))^2+(INDEX('Station centroid'!$F$2:$F$51,MATCH(Q$1,'Station centroid'!$B$2:$B$51,0))-INDEX('Zone centroid'!$E$2:$E$169,MATCH($A135,'Zone centroid'!$C$2:$C$169,0)))^2)</f>
        <v>87112.848068953113</v>
      </c>
      <c r="R135">
        <f>SQRT((INDEX('Station centroid'!$E$2:$E$51,MATCH(R$1,'Station centroid'!$B$2:$B$51,0))-INDEX('Zone centroid'!$D$2:$D$169,MATCH($A135,'Zone centroid'!$C$2:$C$169,0)))^2+(INDEX('Station centroid'!$F$2:$F$51,MATCH(R$1,'Station centroid'!$B$2:$B$51,0))-INDEX('Zone centroid'!$E$2:$E$169,MATCH($A135,'Zone centroid'!$C$2:$C$169,0)))^2)</f>
        <v>89452.079687708188</v>
      </c>
      <c r="S135">
        <f>SQRT((INDEX('Station centroid'!$E$2:$E$51,MATCH(S$1,'Station centroid'!$B$2:$B$51,0))-INDEX('Zone centroid'!$D$2:$D$169,MATCH($A135,'Zone centroid'!$C$2:$C$169,0)))^2+(INDEX('Station centroid'!$F$2:$F$51,MATCH(S$1,'Station centroid'!$B$2:$B$51,0))-INDEX('Zone centroid'!$E$2:$E$169,MATCH($A135,'Zone centroid'!$C$2:$C$169,0)))^2)</f>
        <v>85557.027201662437</v>
      </c>
      <c r="T135">
        <f>SQRT((INDEX('Station centroid'!$E$2:$E$51,MATCH(T$1,'Station centroid'!$B$2:$B$51,0))-INDEX('Zone centroid'!$D$2:$D$169,MATCH($A135,'Zone centroid'!$C$2:$C$169,0)))^2+(INDEX('Station centroid'!$F$2:$F$51,MATCH(T$1,'Station centroid'!$B$2:$B$51,0))-INDEX('Zone centroid'!$E$2:$E$169,MATCH($A135,'Zone centroid'!$C$2:$C$169,0)))^2)</f>
        <v>86274.580642247078</v>
      </c>
      <c r="U135">
        <f>SQRT((INDEX('Station centroid'!$E$2:$E$51,MATCH(U$1,'Station centroid'!$B$2:$B$51,0))-INDEX('Zone centroid'!$D$2:$D$169,MATCH($A135,'Zone centroid'!$C$2:$C$169,0)))^2+(INDEX('Station centroid'!$F$2:$F$51,MATCH(U$1,'Station centroid'!$B$2:$B$51,0))-INDEX('Zone centroid'!$E$2:$E$169,MATCH($A135,'Zone centroid'!$C$2:$C$169,0)))^2)</f>
        <v>92130.734564782426</v>
      </c>
      <c r="V135">
        <f>SQRT((INDEX('Station centroid'!$E$2:$E$51,MATCH(V$1,'Station centroid'!$B$2:$B$51,0))-INDEX('Zone centroid'!$D$2:$D$169,MATCH($A135,'Zone centroid'!$C$2:$C$169,0)))^2+(INDEX('Station centroid'!$F$2:$F$51,MATCH(V$1,'Station centroid'!$B$2:$B$51,0))-INDEX('Zone centroid'!$E$2:$E$169,MATCH($A135,'Zone centroid'!$C$2:$C$169,0)))^2)</f>
        <v>96870.375405906743</v>
      </c>
      <c r="W135">
        <f>SQRT((INDEX('Station centroid'!$E$2:$E$51,MATCH(W$1,'Station centroid'!$B$2:$B$51,0))-INDEX('Zone centroid'!$D$2:$D$169,MATCH($A135,'Zone centroid'!$C$2:$C$169,0)))^2+(INDEX('Station centroid'!$F$2:$F$51,MATCH(W$1,'Station centroid'!$B$2:$B$51,0))-INDEX('Zone centroid'!$E$2:$E$169,MATCH($A135,'Zone centroid'!$C$2:$C$169,0)))^2)</f>
        <v>84877.837485176366</v>
      </c>
      <c r="X135">
        <f>SQRT((INDEX('Station centroid'!$E$2:$E$51,MATCH(X$1,'Station centroid'!$B$2:$B$51,0))-INDEX('Zone centroid'!$D$2:$D$169,MATCH($A135,'Zone centroid'!$C$2:$C$169,0)))^2+(INDEX('Station centroid'!$F$2:$F$51,MATCH(X$1,'Station centroid'!$B$2:$B$51,0))-INDEX('Zone centroid'!$E$2:$E$169,MATCH($A135,'Zone centroid'!$C$2:$C$169,0)))^2)</f>
        <v>95375.885661326873</v>
      </c>
      <c r="Y135">
        <f>SQRT((INDEX('Station centroid'!$E$2:$E$51,MATCH(Y$1,'Station centroid'!$B$2:$B$51,0))-INDEX('Zone centroid'!$D$2:$D$169,MATCH($A135,'Zone centroid'!$C$2:$C$169,0)))^2+(INDEX('Station centroid'!$F$2:$F$51,MATCH(Y$1,'Station centroid'!$B$2:$B$51,0))-INDEX('Zone centroid'!$E$2:$E$169,MATCH($A135,'Zone centroid'!$C$2:$C$169,0)))^2)</f>
        <v>94453.586031923682</v>
      </c>
      <c r="Z135">
        <f>SQRT((INDEX('Station centroid'!$E$2:$E$51,MATCH(Z$1,'Station centroid'!$B$2:$B$51,0))-INDEX('Zone centroid'!$D$2:$D$169,MATCH($A135,'Zone centroid'!$C$2:$C$169,0)))^2+(INDEX('Station centroid'!$F$2:$F$51,MATCH(Z$1,'Station centroid'!$B$2:$B$51,0))-INDEX('Zone centroid'!$E$2:$E$169,MATCH($A135,'Zone centroid'!$C$2:$C$169,0)))^2)</f>
        <v>27272.550937345422</v>
      </c>
      <c r="AA135">
        <f>SQRT((INDEX('Station centroid'!$E$2:$E$51,MATCH(AA$1,'Station centroid'!$B$2:$B$51,0))-INDEX('Zone centroid'!$D$2:$D$169,MATCH($A135,'Zone centroid'!$C$2:$C$169,0)))^2+(INDEX('Station centroid'!$F$2:$F$51,MATCH(AA$1,'Station centroid'!$B$2:$B$51,0))-INDEX('Zone centroid'!$E$2:$E$169,MATCH($A135,'Zone centroid'!$C$2:$C$169,0)))^2)</f>
        <v>18128.136503656395</v>
      </c>
      <c r="AB135">
        <f>SQRT((INDEX('Station centroid'!$E$2:$E$51,MATCH(AB$1,'Station centroid'!$B$2:$B$51,0))-INDEX('Zone centroid'!$D$2:$D$169,MATCH($A135,'Zone centroid'!$C$2:$C$169,0)))^2+(INDEX('Station centroid'!$F$2:$F$51,MATCH(AB$1,'Station centroid'!$B$2:$B$51,0))-INDEX('Zone centroid'!$E$2:$E$169,MATCH($A135,'Zone centroid'!$C$2:$C$169,0)))^2)</f>
        <v>621874.13632100832</v>
      </c>
      <c r="AC135">
        <f>SQRT((INDEX('Station centroid'!$E$2:$E$51,MATCH(AC$1,'Station centroid'!$B$2:$B$51,0))-INDEX('Zone centroid'!$D$2:$D$169,MATCH($A135,'Zone centroid'!$C$2:$C$169,0)))^2+(INDEX('Station centroid'!$F$2:$F$51,MATCH(AC$1,'Station centroid'!$B$2:$B$51,0))-INDEX('Zone centroid'!$E$2:$E$169,MATCH($A135,'Zone centroid'!$C$2:$C$169,0)))^2)</f>
        <v>55380.847150479749</v>
      </c>
      <c r="AD135">
        <f>SQRT((INDEX('Station centroid'!$E$2:$E$51,MATCH(AD$1,'Station centroid'!$B$2:$B$51,0))-INDEX('Zone centroid'!$D$2:$D$169,MATCH($A135,'Zone centroid'!$C$2:$C$169,0)))^2+(INDEX('Station centroid'!$F$2:$F$51,MATCH(AD$1,'Station centroid'!$B$2:$B$51,0))-INDEX('Zone centroid'!$E$2:$E$169,MATCH($A135,'Zone centroid'!$C$2:$C$169,0)))^2)</f>
        <v>84182.700632745793</v>
      </c>
      <c r="AE135">
        <f>SQRT((INDEX('Station centroid'!$E$2:$E$51,MATCH(AE$1,'Station centroid'!$B$2:$B$51,0))-INDEX('Zone centroid'!$D$2:$D$169,MATCH($A135,'Zone centroid'!$C$2:$C$169,0)))^2+(INDEX('Station centroid'!$F$2:$F$51,MATCH(AE$1,'Station centroid'!$B$2:$B$51,0))-INDEX('Zone centroid'!$E$2:$E$169,MATCH($A135,'Zone centroid'!$C$2:$C$169,0)))^2)</f>
        <v>90977.576438677483</v>
      </c>
      <c r="AF135">
        <f>SQRT((INDEX('Station centroid'!$E$2:$E$51,MATCH(AF$1,'Station centroid'!$B$2:$B$51,0))-INDEX('Zone centroid'!$D$2:$D$169,MATCH($A135,'Zone centroid'!$C$2:$C$169,0)))^2+(INDEX('Station centroid'!$F$2:$F$51,MATCH(AF$1,'Station centroid'!$B$2:$B$51,0))-INDEX('Zone centroid'!$E$2:$E$169,MATCH($A135,'Zone centroid'!$C$2:$C$169,0)))^2)</f>
        <v>89747.346419662426</v>
      </c>
      <c r="AG135">
        <f>SQRT((INDEX('Station centroid'!$E$2:$E$51,MATCH(AG$1,'Station centroid'!$B$2:$B$51,0))-INDEX('Zone centroid'!$D$2:$D$169,MATCH($A135,'Zone centroid'!$C$2:$C$169,0)))^2+(INDEX('Station centroid'!$F$2:$F$51,MATCH(AG$1,'Station centroid'!$B$2:$B$51,0))-INDEX('Zone centroid'!$E$2:$E$169,MATCH($A135,'Zone centroid'!$C$2:$C$169,0)))^2)</f>
        <v>96171.632301233709</v>
      </c>
      <c r="AH135">
        <f>SQRT((INDEX('Station centroid'!$E$2:$E$51,MATCH(AH$1,'Station centroid'!$B$2:$B$51,0))-INDEX('Zone centroid'!$D$2:$D$169,MATCH($A135,'Zone centroid'!$C$2:$C$169,0)))^2+(INDEX('Station centroid'!$F$2:$F$51,MATCH(AH$1,'Station centroid'!$B$2:$B$51,0))-INDEX('Zone centroid'!$E$2:$E$169,MATCH($A135,'Zone centroid'!$C$2:$C$169,0)))^2)</f>
        <v>58516.993022950184</v>
      </c>
      <c r="AI135">
        <f>SQRT((INDEX('Station centroid'!$E$2:$E$51,MATCH(AI$1,'Station centroid'!$B$2:$B$51,0))-INDEX('Zone centroid'!$D$2:$D$169,MATCH($A135,'Zone centroid'!$C$2:$C$169,0)))^2+(INDEX('Station centroid'!$F$2:$F$51,MATCH(AI$1,'Station centroid'!$B$2:$B$51,0))-INDEX('Zone centroid'!$E$2:$E$169,MATCH($A135,'Zone centroid'!$C$2:$C$169,0)))^2)</f>
        <v>90272.638979053314</v>
      </c>
      <c r="AJ135">
        <f>SQRT((INDEX('Station centroid'!$E$2:$E$51,MATCH(AJ$1,'Station centroid'!$B$2:$B$51,0))-INDEX('Zone centroid'!$D$2:$D$169,MATCH($A135,'Zone centroid'!$C$2:$C$169,0)))^2+(INDEX('Station centroid'!$F$2:$F$51,MATCH(AJ$1,'Station centroid'!$B$2:$B$51,0))-INDEX('Zone centroid'!$E$2:$E$169,MATCH($A135,'Zone centroid'!$C$2:$C$169,0)))^2)</f>
        <v>94215.089403068021</v>
      </c>
      <c r="AK135">
        <f>SQRT((INDEX('Station centroid'!$E$2:$E$51,MATCH(AK$1,'Station centroid'!$B$2:$B$51,0))-INDEX('Zone centroid'!$D$2:$D$169,MATCH($A135,'Zone centroid'!$C$2:$C$169,0)))^2+(INDEX('Station centroid'!$F$2:$F$51,MATCH(AK$1,'Station centroid'!$B$2:$B$51,0))-INDEX('Zone centroid'!$E$2:$E$169,MATCH($A135,'Zone centroid'!$C$2:$C$169,0)))^2)</f>
        <v>82854.799978064024</v>
      </c>
      <c r="AL135">
        <f>SQRT((INDEX('Station centroid'!$E$2:$E$51,MATCH(AL$1,'Station centroid'!$B$2:$B$51,0))-INDEX('Zone centroid'!$D$2:$D$169,MATCH($A135,'Zone centroid'!$C$2:$C$169,0)))^2+(INDEX('Station centroid'!$F$2:$F$51,MATCH(AL$1,'Station centroid'!$B$2:$B$51,0))-INDEX('Zone centroid'!$E$2:$E$169,MATCH($A135,'Zone centroid'!$C$2:$C$169,0)))^2)</f>
        <v>38789.049571578798</v>
      </c>
      <c r="AM135">
        <f>SQRT((INDEX('Station centroid'!$E$2:$E$51,MATCH(AM$1,'Station centroid'!$B$2:$B$51,0))-INDEX('Zone centroid'!$D$2:$D$169,MATCH($A135,'Zone centroid'!$C$2:$C$169,0)))^2+(INDEX('Station centroid'!$F$2:$F$51,MATCH(AM$1,'Station centroid'!$B$2:$B$51,0))-INDEX('Zone centroid'!$E$2:$E$169,MATCH($A135,'Zone centroid'!$C$2:$C$169,0)))^2)</f>
        <v>92717.227210913217</v>
      </c>
      <c r="AN135">
        <f>SQRT((INDEX('Station centroid'!$E$2:$E$51,MATCH(AN$1,'Station centroid'!$B$2:$B$51,0))-INDEX('Zone centroid'!$D$2:$D$169,MATCH($A135,'Zone centroid'!$C$2:$C$169,0)))^2+(INDEX('Station centroid'!$F$2:$F$51,MATCH(AN$1,'Station centroid'!$B$2:$B$51,0))-INDEX('Zone centroid'!$E$2:$E$169,MATCH($A135,'Zone centroid'!$C$2:$C$169,0)))^2)</f>
        <v>46531.390370789464</v>
      </c>
      <c r="AO135">
        <f>SQRT((INDEX('Station centroid'!$E$2:$E$51,MATCH(AO$1,'Station centroid'!$B$2:$B$51,0))-INDEX('Zone centroid'!$D$2:$D$169,MATCH($A135,'Zone centroid'!$C$2:$C$169,0)))^2+(INDEX('Station centroid'!$F$2:$F$51,MATCH(AO$1,'Station centroid'!$B$2:$B$51,0))-INDEX('Zone centroid'!$E$2:$E$169,MATCH($A135,'Zone centroid'!$C$2:$C$169,0)))^2)</f>
        <v>42057.303152924636</v>
      </c>
      <c r="AP135">
        <f>SQRT((INDEX('Station centroid'!$E$2:$E$51,MATCH(AP$1,'Station centroid'!$B$2:$B$51,0))-INDEX('Zone centroid'!$D$2:$D$169,MATCH($A135,'Zone centroid'!$C$2:$C$169,0)))^2+(INDEX('Station centroid'!$F$2:$F$51,MATCH(AP$1,'Station centroid'!$B$2:$B$51,0))-INDEX('Zone centroid'!$E$2:$E$169,MATCH($A135,'Zone centroid'!$C$2:$C$169,0)))^2)</f>
        <v>57052.156322636023</v>
      </c>
      <c r="AQ135">
        <f>SQRT((INDEX('Station centroid'!$E$2:$E$51,MATCH(AQ$1,'Station centroid'!$B$2:$B$51,0))-INDEX('Zone centroid'!$D$2:$D$169,MATCH($A135,'Zone centroid'!$C$2:$C$169,0)))^2+(INDEX('Station centroid'!$F$2:$F$51,MATCH(AQ$1,'Station centroid'!$B$2:$B$51,0))-INDEX('Zone centroid'!$E$2:$E$169,MATCH($A135,'Zone centroid'!$C$2:$C$169,0)))^2)</f>
        <v>12531.346576653252</v>
      </c>
      <c r="AR135">
        <f>SQRT((INDEX('Station centroid'!$E$2:$E$51,MATCH(AR$1,'Station centroid'!$B$2:$B$51,0))-INDEX('Zone centroid'!$D$2:$D$169,MATCH($A135,'Zone centroid'!$C$2:$C$169,0)))^2+(INDEX('Station centroid'!$F$2:$F$51,MATCH(AR$1,'Station centroid'!$B$2:$B$51,0))-INDEX('Zone centroid'!$E$2:$E$169,MATCH($A135,'Zone centroid'!$C$2:$C$169,0)))^2)</f>
        <v>19115.990215576079</v>
      </c>
      <c r="AS135">
        <f>SQRT((INDEX('Station centroid'!$E$2:$E$51,MATCH(AS$1,'Station centroid'!$B$2:$B$51,0))-INDEX('Zone centroid'!$D$2:$D$169,MATCH($A135,'Zone centroid'!$C$2:$C$169,0)))^2+(INDEX('Station centroid'!$F$2:$F$51,MATCH(AS$1,'Station centroid'!$B$2:$B$51,0))-INDEX('Zone centroid'!$E$2:$E$169,MATCH($A135,'Zone centroid'!$C$2:$C$169,0)))^2)</f>
        <v>70058.132054165573</v>
      </c>
      <c r="AT135">
        <f>SQRT((INDEX('Station centroid'!$E$2:$E$51,MATCH(AT$1,'Station centroid'!$B$2:$B$51,0))-INDEX('Zone centroid'!$D$2:$D$169,MATCH($A135,'Zone centroid'!$C$2:$C$169,0)))^2+(INDEX('Station centroid'!$F$2:$F$51,MATCH(AT$1,'Station centroid'!$B$2:$B$51,0))-INDEX('Zone centroid'!$E$2:$E$169,MATCH($A135,'Zone centroid'!$C$2:$C$169,0)))^2)</f>
        <v>53512.012393126264</v>
      </c>
      <c r="AU135">
        <f>SQRT((INDEX('Station centroid'!$E$2:$E$51,MATCH(AU$1,'Station centroid'!$B$2:$B$51,0))-INDEX('Zone centroid'!$D$2:$D$169,MATCH($A135,'Zone centroid'!$C$2:$C$169,0)))^2+(INDEX('Station centroid'!$F$2:$F$51,MATCH(AU$1,'Station centroid'!$B$2:$B$51,0))-INDEX('Zone centroid'!$E$2:$E$169,MATCH($A135,'Zone centroid'!$C$2:$C$169,0)))^2)</f>
        <v>55008.459508829175</v>
      </c>
      <c r="AV135">
        <f>SQRT((INDEX('Station centroid'!$E$2:$E$51,MATCH(AV$1,'Station centroid'!$B$2:$B$51,0))-INDEX('Zone centroid'!$D$2:$D$169,MATCH($A135,'Zone centroid'!$C$2:$C$169,0)))^2+(INDEX('Station centroid'!$F$2:$F$51,MATCH(AV$1,'Station centroid'!$B$2:$B$51,0))-INDEX('Zone centroid'!$E$2:$E$169,MATCH($A135,'Zone centroid'!$C$2:$C$169,0)))^2)</f>
        <v>46026.894530850121</v>
      </c>
      <c r="AW135">
        <f>SQRT((INDEX('Station centroid'!$E$2:$E$51,MATCH(AW$1,'Station centroid'!$B$2:$B$51,0))-INDEX('Zone centroid'!$D$2:$D$169,MATCH($A135,'Zone centroid'!$C$2:$C$169,0)))^2+(INDEX('Station centroid'!$F$2:$F$51,MATCH(AW$1,'Station centroid'!$B$2:$B$51,0))-INDEX('Zone centroid'!$E$2:$E$169,MATCH($A135,'Zone centroid'!$C$2:$C$169,0)))^2)</f>
        <v>38338.721294946728</v>
      </c>
      <c r="AX135">
        <f>SQRT((INDEX('Station centroid'!$E$2:$E$51,MATCH(AX$1,'Station centroid'!$B$2:$B$51,0))-INDEX('Zone centroid'!$D$2:$D$169,MATCH($A135,'Zone centroid'!$C$2:$C$169,0)))^2+(INDEX('Station centroid'!$F$2:$F$51,MATCH(AX$1,'Station centroid'!$B$2:$B$51,0))-INDEX('Zone centroid'!$E$2:$E$169,MATCH($A135,'Zone centroid'!$C$2:$C$169,0)))^2)</f>
        <v>22992.535902446663</v>
      </c>
      <c r="AY135">
        <f>SQRT((INDEX('Station centroid'!$E$2:$E$51,MATCH(AY$1,'Station centroid'!$B$2:$B$51,0))-INDEX('Zone centroid'!$D$2:$D$169,MATCH($A135,'Zone centroid'!$C$2:$C$169,0)))^2+(INDEX('Station centroid'!$F$2:$F$51,MATCH(AY$1,'Station centroid'!$B$2:$B$51,0))-INDEX('Zone centroid'!$E$2:$E$169,MATCH($A135,'Zone centroid'!$C$2:$C$169,0)))^2)</f>
        <v>621874.13632100832</v>
      </c>
    </row>
    <row r="136" spans="1:51" x14ac:dyDescent="0.3">
      <c r="A136">
        <v>5118</v>
      </c>
      <c r="B136">
        <f>SQRT((INDEX('Station centroid'!$E$2:$E$51,MATCH(B$1,'Station centroid'!$B$2:$B$51,0))-INDEX('Zone centroid'!$D$2:$D$169,MATCH($A136,'Zone centroid'!$C$2:$C$169,0)))^2+(INDEX('Station centroid'!$F$2:$F$51,MATCH(B$1,'Station centroid'!$B$2:$B$51,0))-INDEX('Zone centroid'!$E$2:$E$169,MATCH($A136,'Zone centroid'!$C$2:$C$169,0)))^2)</f>
        <v>52567.019617746046</v>
      </c>
      <c r="C136">
        <f>SQRT((INDEX('Station centroid'!$E$2:$E$51,MATCH(C$1,'Station centroid'!$B$2:$B$51,0))-INDEX('Zone centroid'!$D$2:$D$169,MATCH($A136,'Zone centroid'!$C$2:$C$169,0)))^2+(INDEX('Station centroid'!$F$2:$F$51,MATCH(C$1,'Station centroid'!$B$2:$B$51,0))-INDEX('Zone centroid'!$E$2:$E$169,MATCH($A136,'Zone centroid'!$C$2:$C$169,0)))^2)</f>
        <v>15203.111727380012</v>
      </c>
      <c r="D136">
        <f>SQRT((INDEX('Station centroid'!$E$2:$E$51,MATCH(D$1,'Station centroid'!$B$2:$B$51,0))-INDEX('Zone centroid'!$D$2:$D$169,MATCH($A136,'Zone centroid'!$C$2:$C$169,0)))^2+(INDEX('Station centroid'!$F$2:$F$51,MATCH(D$1,'Station centroid'!$B$2:$B$51,0))-INDEX('Zone centroid'!$E$2:$E$169,MATCH($A136,'Zone centroid'!$C$2:$C$169,0)))^2)</f>
        <v>107762.54990933767</v>
      </c>
      <c r="E136">
        <f>SQRT((INDEX('Station centroid'!$E$2:$E$51,MATCH(E$1,'Station centroid'!$B$2:$B$51,0))-INDEX('Zone centroid'!$D$2:$D$169,MATCH($A136,'Zone centroid'!$C$2:$C$169,0)))^2+(INDEX('Station centroid'!$F$2:$F$51,MATCH(E$1,'Station centroid'!$B$2:$B$51,0))-INDEX('Zone centroid'!$E$2:$E$169,MATCH($A136,'Zone centroid'!$C$2:$C$169,0)))^2)</f>
        <v>55338.908039456306</v>
      </c>
      <c r="F136">
        <f>SQRT((INDEX('Station centroid'!$E$2:$E$51,MATCH(F$1,'Station centroid'!$B$2:$B$51,0))-INDEX('Zone centroid'!$D$2:$D$169,MATCH($A136,'Zone centroid'!$C$2:$C$169,0)))^2+(INDEX('Station centroid'!$F$2:$F$51,MATCH(F$1,'Station centroid'!$B$2:$B$51,0))-INDEX('Zone centroid'!$E$2:$E$169,MATCH($A136,'Zone centroid'!$C$2:$C$169,0)))^2)</f>
        <v>22135.924601506944</v>
      </c>
      <c r="G136">
        <f>SQRT((INDEX('Station centroid'!$E$2:$E$51,MATCH(G$1,'Station centroid'!$B$2:$B$51,0))-INDEX('Zone centroid'!$D$2:$D$169,MATCH($A136,'Zone centroid'!$C$2:$C$169,0)))^2+(INDEX('Station centroid'!$F$2:$F$51,MATCH(G$1,'Station centroid'!$B$2:$B$51,0))-INDEX('Zone centroid'!$E$2:$E$169,MATCH($A136,'Zone centroid'!$C$2:$C$169,0)))^2)</f>
        <v>661877.57606448641</v>
      </c>
      <c r="H136">
        <f>SQRT((INDEX('Station centroid'!$E$2:$E$51,MATCH(H$1,'Station centroid'!$B$2:$B$51,0))-INDEX('Zone centroid'!$D$2:$D$169,MATCH($A136,'Zone centroid'!$C$2:$C$169,0)))^2+(INDEX('Station centroid'!$F$2:$F$51,MATCH(H$1,'Station centroid'!$B$2:$B$51,0))-INDEX('Zone centroid'!$E$2:$E$169,MATCH($A136,'Zone centroid'!$C$2:$C$169,0)))^2)</f>
        <v>59374.120240431381</v>
      </c>
      <c r="I136">
        <f>SQRT((INDEX('Station centroid'!$E$2:$E$51,MATCH(I$1,'Station centroid'!$B$2:$B$51,0))-INDEX('Zone centroid'!$D$2:$D$169,MATCH($A136,'Zone centroid'!$C$2:$C$169,0)))^2+(INDEX('Station centroid'!$F$2:$F$51,MATCH(I$1,'Station centroid'!$B$2:$B$51,0))-INDEX('Zone centroid'!$E$2:$E$169,MATCH($A136,'Zone centroid'!$C$2:$C$169,0)))^2)</f>
        <v>34559.865177307933</v>
      </c>
      <c r="J136">
        <f>SQRT((INDEX('Station centroid'!$E$2:$E$51,MATCH(J$1,'Station centroid'!$B$2:$B$51,0))-INDEX('Zone centroid'!$D$2:$D$169,MATCH($A136,'Zone centroid'!$C$2:$C$169,0)))^2+(INDEX('Station centroid'!$F$2:$F$51,MATCH(J$1,'Station centroid'!$B$2:$B$51,0))-INDEX('Zone centroid'!$E$2:$E$169,MATCH($A136,'Zone centroid'!$C$2:$C$169,0)))^2)</f>
        <v>661877.57606448641</v>
      </c>
      <c r="K136">
        <f>SQRT((INDEX('Station centroid'!$E$2:$E$51,MATCH(K$1,'Station centroid'!$B$2:$B$51,0))-INDEX('Zone centroid'!$D$2:$D$169,MATCH($A136,'Zone centroid'!$C$2:$C$169,0)))^2+(INDEX('Station centroid'!$F$2:$F$51,MATCH(K$1,'Station centroid'!$B$2:$B$51,0))-INDEX('Zone centroid'!$E$2:$E$169,MATCH($A136,'Zone centroid'!$C$2:$C$169,0)))^2)</f>
        <v>65791.900287221521</v>
      </c>
      <c r="L136">
        <f>SQRT((INDEX('Station centroid'!$E$2:$E$51,MATCH(L$1,'Station centroid'!$B$2:$B$51,0))-INDEX('Zone centroid'!$D$2:$D$169,MATCH($A136,'Zone centroid'!$C$2:$C$169,0)))^2+(INDEX('Station centroid'!$F$2:$F$51,MATCH(L$1,'Station centroid'!$B$2:$B$51,0))-INDEX('Zone centroid'!$E$2:$E$169,MATCH($A136,'Zone centroid'!$C$2:$C$169,0)))^2)</f>
        <v>37489.422146333483</v>
      </c>
      <c r="M136">
        <f>SQRT((INDEX('Station centroid'!$E$2:$E$51,MATCH(M$1,'Station centroid'!$B$2:$B$51,0))-INDEX('Zone centroid'!$D$2:$D$169,MATCH($A136,'Zone centroid'!$C$2:$C$169,0)))^2+(INDEX('Station centroid'!$F$2:$F$51,MATCH(M$1,'Station centroid'!$B$2:$B$51,0))-INDEX('Zone centroid'!$E$2:$E$169,MATCH($A136,'Zone centroid'!$C$2:$C$169,0)))^2)</f>
        <v>43253.967481721273</v>
      </c>
      <c r="N136">
        <f>SQRT((INDEX('Station centroid'!$E$2:$E$51,MATCH(N$1,'Station centroid'!$B$2:$B$51,0))-INDEX('Zone centroid'!$D$2:$D$169,MATCH($A136,'Zone centroid'!$C$2:$C$169,0)))^2+(INDEX('Station centroid'!$F$2:$F$51,MATCH(N$1,'Station centroid'!$B$2:$B$51,0))-INDEX('Zone centroid'!$E$2:$E$169,MATCH($A136,'Zone centroid'!$C$2:$C$169,0)))^2)</f>
        <v>55101.792236841109</v>
      </c>
      <c r="O136">
        <f>SQRT((INDEX('Station centroid'!$E$2:$E$51,MATCH(O$1,'Station centroid'!$B$2:$B$51,0))-INDEX('Zone centroid'!$D$2:$D$169,MATCH($A136,'Zone centroid'!$C$2:$C$169,0)))^2+(INDEX('Station centroid'!$F$2:$F$51,MATCH(O$1,'Station centroid'!$B$2:$B$51,0))-INDEX('Zone centroid'!$E$2:$E$169,MATCH($A136,'Zone centroid'!$C$2:$C$169,0)))^2)</f>
        <v>55515.895040186457</v>
      </c>
      <c r="P136">
        <f>SQRT((INDEX('Station centroid'!$E$2:$E$51,MATCH(P$1,'Station centroid'!$B$2:$B$51,0))-INDEX('Zone centroid'!$D$2:$D$169,MATCH($A136,'Zone centroid'!$C$2:$C$169,0)))^2+(INDEX('Station centroid'!$F$2:$F$51,MATCH(P$1,'Station centroid'!$B$2:$B$51,0))-INDEX('Zone centroid'!$E$2:$E$169,MATCH($A136,'Zone centroid'!$C$2:$C$169,0)))^2)</f>
        <v>57174.243840248579</v>
      </c>
      <c r="Q136">
        <f>SQRT((INDEX('Station centroid'!$E$2:$E$51,MATCH(Q$1,'Station centroid'!$B$2:$B$51,0))-INDEX('Zone centroid'!$D$2:$D$169,MATCH($A136,'Zone centroid'!$C$2:$C$169,0)))^2+(INDEX('Station centroid'!$F$2:$F$51,MATCH(Q$1,'Station centroid'!$B$2:$B$51,0))-INDEX('Zone centroid'!$E$2:$E$169,MATCH($A136,'Zone centroid'!$C$2:$C$169,0)))^2)</f>
        <v>54637.367326807609</v>
      </c>
      <c r="R136">
        <f>SQRT((INDEX('Station centroid'!$E$2:$E$51,MATCH(R$1,'Station centroid'!$B$2:$B$51,0))-INDEX('Zone centroid'!$D$2:$D$169,MATCH($A136,'Zone centroid'!$C$2:$C$169,0)))^2+(INDEX('Station centroid'!$F$2:$F$51,MATCH(R$1,'Station centroid'!$B$2:$B$51,0))-INDEX('Zone centroid'!$E$2:$E$169,MATCH($A136,'Zone centroid'!$C$2:$C$169,0)))^2)</f>
        <v>60387.067195684365</v>
      </c>
      <c r="S136">
        <f>SQRT((INDEX('Station centroid'!$E$2:$E$51,MATCH(S$1,'Station centroid'!$B$2:$B$51,0))-INDEX('Zone centroid'!$D$2:$D$169,MATCH($A136,'Zone centroid'!$C$2:$C$169,0)))^2+(INDEX('Station centroid'!$F$2:$F$51,MATCH(S$1,'Station centroid'!$B$2:$B$51,0))-INDEX('Zone centroid'!$E$2:$E$169,MATCH($A136,'Zone centroid'!$C$2:$C$169,0)))^2)</f>
        <v>57270.232338152789</v>
      </c>
      <c r="T136">
        <f>SQRT((INDEX('Station centroid'!$E$2:$E$51,MATCH(T$1,'Station centroid'!$B$2:$B$51,0))-INDEX('Zone centroid'!$D$2:$D$169,MATCH($A136,'Zone centroid'!$C$2:$C$169,0)))^2+(INDEX('Station centroid'!$F$2:$F$51,MATCH(T$1,'Station centroid'!$B$2:$B$51,0))-INDEX('Zone centroid'!$E$2:$E$169,MATCH($A136,'Zone centroid'!$C$2:$C$169,0)))^2)</f>
        <v>64182.035625208984</v>
      </c>
      <c r="U136">
        <f>SQRT((INDEX('Station centroid'!$E$2:$E$51,MATCH(U$1,'Station centroid'!$B$2:$B$51,0))-INDEX('Zone centroid'!$D$2:$D$169,MATCH($A136,'Zone centroid'!$C$2:$C$169,0)))^2+(INDEX('Station centroid'!$F$2:$F$51,MATCH(U$1,'Station centroid'!$B$2:$B$51,0))-INDEX('Zone centroid'!$E$2:$E$169,MATCH($A136,'Zone centroid'!$C$2:$C$169,0)))^2)</f>
        <v>74339.935777793085</v>
      </c>
      <c r="V136">
        <f>SQRT((INDEX('Station centroid'!$E$2:$E$51,MATCH(V$1,'Station centroid'!$B$2:$B$51,0))-INDEX('Zone centroid'!$D$2:$D$169,MATCH($A136,'Zone centroid'!$C$2:$C$169,0)))^2+(INDEX('Station centroid'!$F$2:$F$51,MATCH(V$1,'Station centroid'!$B$2:$B$51,0))-INDEX('Zone centroid'!$E$2:$E$169,MATCH($A136,'Zone centroid'!$C$2:$C$169,0)))^2)</f>
        <v>85103.457408035421</v>
      </c>
      <c r="W136">
        <f>SQRT((INDEX('Station centroid'!$E$2:$E$51,MATCH(W$1,'Station centroid'!$B$2:$B$51,0))-INDEX('Zone centroid'!$D$2:$D$169,MATCH($A136,'Zone centroid'!$C$2:$C$169,0)))^2+(INDEX('Station centroid'!$F$2:$F$51,MATCH(W$1,'Station centroid'!$B$2:$B$51,0))-INDEX('Zone centroid'!$E$2:$E$169,MATCH($A136,'Zone centroid'!$C$2:$C$169,0)))^2)</f>
        <v>54063.494513765982</v>
      </c>
      <c r="X136">
        <f>SQRT((INDEX('Station centroid'!$E$2:$E$51,MATCH(X$1,'Station centroid'!$B$2:$B$51,0))-INDEX('Zone centroid'!$D$2:$D$169,MATCH($A136,'Zone centroid'!$C$2:$C$169,0)))^2+(INDEX('Station centroid'!$F$2:$F$51,MATCH(X$1,'Station centroid'!$B$2:$B$51,0))-INDEX('Zone centroid'!$E$2:$E$169,MATCH($A136,'Zone centroid'!$C$2:$C$169,0)))^2)</f>
        <v>85193.117318023418</v>
      </c>
      <c r="Y136">
        <f>SQRT((INDEX('Station centroid'!$E$2:$E$51,MATCH(Y$1,'Station centroid'!$B$2:$B$51,0))-INDEX('Zone centroid'!$D$2:$D$169,MATCH($A136,'Zone centroid'!$C$2:$C$169,0)))^2+(INDEX('Station centroid'!$F$2:$F$51,MATCH(Y$1,'Station centroid'!$B$2:$B$51,0))-INDEX('Zone centroid'!$E$2:$E$169,MATCH($A136,'Zone centroid'!$C$2:$C$169,0)))^2)</f>
        <v>85524.910494954645</v>
      </c>
      <c r="Z136">
        <f>SQRT((INDEX('Station centroid'!$E$2:$E$51,MATCH(Z$1,'Station centroid'!$B$2:$B$51,0))-INDEX('Zone centroid'!$D$2:$D$169,MATCH($A136,'Zone centroid'!$C$2:$C$169,0)))^2+(INDEX('Station centroid'!$F$2:$F$51,MATCH(Z$1,'Station centroid'!$B$2:$B$51,0))-INDEX('Zone centroid'!$E$2:$E$169,MATCH($A136,'Zone centroid'!$C$2:$C$169,0)))^2)</f>
        <v>42926.362382923871</v>
      </c>
      <c r="AA136">
        <f>SQRT((INDEX('Station centroid'!$E$2:$E$51,MATCH(AA$1,'Station centroid'!$B$2:$B$51,0))-INDEX('Zone centroid'!$D$2:$D$169,MATCH($A136,'Zone centroid'!$C$2:$C$169,0)))^2+(INDEX('Station centroid'!$F$2:$F$51,MATCH(AA$1,'Station centroid'!$B$2:$B$51,0))-INDEX('Zone centroid'!$E$2:$E$169,MATCH($A136,'Zone centroid'!$C$2:$C$169,0)))^2)</f>
        <v>63430.857096961874</v>
      </c>
      <c r="AB136">
        <f>SQRT((INDEX('Station centroid'!$E$2:$E$51,MATCH(AB$1,'Station centroid'!$B$2:$B$51,0))-INDEX('Zone centroid'!$D$2:$D$169,MATCH($A136,'Zone centroid'!$C$2:$C$169,0)))^2+(INDEX('Station centroid'!$F$2:$F$51,MATCH(AB$1,'Station centroid'!$B$2:$B$51,0))-INDEX('Zone centroid'!$E$2:$E$169,MATCH($A136,'Zone centroid'!$C$2:$C$169,0)))^2)</f>
        <v>661877.57606448641</v>
      </c>
      <c r="AC136">
        <f>SQRT((INDEX('Station centroid'!$E$2:$E$51,MATCH(AC$1,'Station centroid'!$B$2:$B$51,0))-INDEX('Zone centroid'!$D$2:$D$169,MATCH($A136,'Zone centroid'!$C$2:$C$169,0)))^2+(INDEX('Station centroid'!$F$2:$F$51,MATCH(AC$1,'Station centroid'!$B$2:$B$51,0))-INDEX('Zone centroid'!$E$2:$E$169,MATCH($A136,'Zone centroid'!$C$2:$C$169,0)))^2)</f>
        <v>99801.801798488596</v>
      </c>
      <c r="AD136">
        <f>SQRT((INDEX('Station centroid'!$E$2:$E$51,MATCH(AD$1,'Station centroid'!$B$2:$B$51,0))-INDEX('Zone centroid'!$D$2:$D$169,MATCH($A136,'Zone centroid'!$C$2:$C$169,0)))^2+(INDEX('Station centroid'!$F$2:$F$51,MATCH(AD$1,'Station centroid'!$B$2:$B$51,0))-INDEX('Zone centroid'!$E$2:$E$169,MATCH($A136,'Zone centroid'!$C$2:$C$169,0)))^2)</f>
        <v>102147.01980881525</v>
      </c>
      <c r="AE136">
        <f>SQRT((INDEX('Station centroid'!$E$2:$E$51,MATCH(AE$1,'Station centroid'!$B$2:$B$51,0))-INDEX('Zone centroid'!$D$2:$D$169,MATCH($A136,'Zone centroid'!$C$2:$C$169,0)))^2+(INDEX('Station centroid'!$F$2:$F$51,MATCH(AE$1,'Station centroid'!$B$2:$B$51,0))-INDEX('Zone centroid'!$E$2:$E$169,MATCH($A136,'Zone centroid'!$C$2:$C$169,0)))^2)</f>
        <v>54498.801705499915</v>
      </c>
      <c r="AF136">
        <f>SQRT((INDEX('Station centroid'!$E$2:$E$51,MATCH(AF$1,'Station centroid'!$B$2:$B$51,0))-INDEX('Zone centroid'!$D$2:$D$169,MATCH($A136,'Zone centroid'!$C$2:$C$169,0)))^2+(INDEX('Station centroid'!$F$2:$F$51,MATCH(AF$1,'Station centroid'!$B$2:$B$51,0))-INDEX('Zone centroid'!$E$2:$E$169,MATCH($A136,'Zone centroid'!$C$2:$C$169,0)))^2)</f>
        <v>54536.362776508075</v>
      </c>
      <c r="AG136">
        <f>SQRT((INDEX('Station centroid'!$E$2:$E$51,MATCH(AG$1,'Station centroid'!$B$2:$B$51,0))-INDEX('Zone centroid'!$D$2:$D$169,MATCH($A136,'Zone centroid'!$C$2:$C$169,0)))^2+(INDEX('Station centroid'!$F$2:$F$51,MATCH(AG$1,'Station centroid'!$B$2:$B$51,0))-INDEX('Zone centroid'!$E$2:$E$169,MATCH($A136,'Zone centroid'!$C$2:$C$169,0)))^2)</f>
        <v>83865.600766486488</v>
      </c>
      <c r="AH136">
        <f>SQRT((INDEX('Station centroid'!$E$2:$E$51,MATCH(AH$1,'Station centroid'!$B$2:$B$51,0))-INDEX('Zone centroid'!$D$2:$D$169,MATCH($A136,'Zone centroid'!$C$2:$C$169,0)))^2+(INDEX('Station centroid'!$F$2:$F$51,MATCH(AH$1,'Station centroid'!$B$2:$B$51,0))-INDEX('Zone centroid'!$E$2:$E$169,MATCH($A136,'Zone centroid'!$C$2:$C$169,0)))^2)</f>
        <v>63978.545581218052</v>
      </c>
      <c r="AI136">
        <f>SQRT((INDEX('Station centroid'!$E$2:$E$51,MATCH(AI$1,'Station centroid'!$B$2:$B$51,0))-INDEX('Zone centroid'!$D$2:$D$169,MATCH($A136,'Zone centroid'!$C$2:$C$169,0)))^2+(INDEX('Station centroid'!$F$2:$F$51,MATCH(AI$1,'Station centroid'!$B$2:$B$51,0))-INDEX('Zone centroid'!$E$2:$E$169,MATCH($A136,'Zone centroid'!$C$2:$C$169,0)))^2)</f>
        <v>70579.179886440295</v>
      </c>
      <c r="AJ136">
        <f>SQRT((INDEX('Station centroid'!$E$2:$E$51,MATCH(AJ$1,'Station centroid'!$B$2:$B$51,0))-INDEX('Zone centroid'!$D$2:$D$169,MATCH($A136,'Zone centroid'!$C$2:$C$169,0)))^2+(INDEX('Station centroid'!$F$2:$F$51,MATCH(AJ$1,'Station centroid'!$B$2:$B$51,0))-INDEX('Zone centroid'!$E$2:$E$169,MATCH($A136,'Zone centroid'!$C$2:$C$169,0)))^2)</f>
        <v>79000.934488321742</v>
      </c>
      <c r="AK136">
        <f>SQRT((INDEX('Station centroid'!$E$2:$E$51,MATCH(AK$1,'Station centroid'!$B$2:$B$51,0))-INDEX('Zone centroid'!$D$2:$D$169,MATCH($A136,'Zone centroid'!$C$2:$C$169,0)))^2+(INDEX('Station centroid'!$F$2:$F$51,MATCH(AK$1,'Station centroid'!$B$2:$B$51,0))-INDEX('Zone centroid'!$E$2:$E$169,MATCH($A136,'Zone centroid'!$C$2:$C$169,0)))^2)</f>
        <v>59671.699078918486</v>
      </c>
      <c r="AL136">
        <f>SQRT((INDEX('Station centroid'!$E$2:$E$51,MATCH(AL$1,'Station centroid'!$B$2:$B$51,0))-INDEX('Zone centroid'!$D$2:$D$169,MATCH($A136,'Zone centroid'!$C$2:$C$169,0)))^2+(INDEX('Station centroid'!$F$2:$F$51,MATCH(AL$1,'Station centroid'!$B$2:$B$51,0))-INDEX('Zone centroid'!$E$2:$E$169,MATCH($A136,'Zone centroid'!$C$2:$C$169,0)))^2)</f>
        <v>78749.905570650633</v>
      </c>
      <c r="AM136">
        <f>SQRT((INDEX('Station centroid'!$E$2:$E$51,MATCH(AM$1,'Station centroid'!$B$2:$B$51,0))-INDEX('Zone centroid'!$D$2:$D$169,MATCH($A136,'Zone centroid'!$C$2:$C$169,0)))^2+(INDEX('Station centroid'!$F$2:$F$51,MATCH(AM$1,'Station centroid'!$B$2:$B$51,0))-INDEX('Zone centroid'!$E$2:$E$169,MATCH($A136,'Zone centroid'!$C$2:$C$169,0)))^2)</f>
        <v>59952.977369936372</v>
      </c>
      <c r="AN136">
        <f>SQRT((INDEX('Station centroid'!$E$2:$E$51,MATCH(AN$1,'Station centroid'!$B$2:$B$51,0))-INDEX('Zone centroid'!$D$2:$D$169,MATCH($A136,'Zone centroid'!$C$2:$C$169,0)))^2+(INDEX('Station centroid'!$F$2:$F$51,MATCH(AN$1,'Station centroid'!$B$2:$B$51,0))-INDEX('Zone centroid'!$E$2:$E$169,MATCH($A136,'Zone centroid'!$C$2:$C$169,0)))^2)</f>
        <v>33238.199400069818</v>
      </c>
      <c r="AO136">
        <f>SQRT((INDEX('Station centroid'!$E$2:$E$51,MATCH(AO$1,'Station centroid'!$B$2:$B$51,0))-INDEX('Zone centroid'!$D$2:$D$169,MATCH($A136,'Zone centroid'!$C$2:$C$169,0)))^2+(INDEX('Station centroid'!$F$2:$F$51,MATCH(AO$1,'Station centroid'!$B$2:$B$51,0))-INDEX('Zone centroid'!$E$2:$E$169,MATCH($A136,'Zone centroid'!$C$2:$C$169,0)))^2)</f>
        <v>32454.225711561809</v>
      </c>
      <c r="AP136">
        <f>SQRT((INDEX('Station centroid'!$E$2:$E$51,MATCH(AP$1,'Station centroid'!$B$2:$B$51,0))-INDEX('Zone centroid'!$D$2:$D$169,MATCH($A136,'Zone centroid'!$C$2:$C$169,0)))^2+(INDEX('Station centroid'!$F$2:$F$51,MATCH(AP$1,'Station centroid'!$B$2:$B$51,0))-INDEX('Zone centroid'!$E$2:$E$169,MATCH($A136,'Zone centroid'!$C$2:$C$169,0)))^2)</f>
        <v>39798.174491583144</v>
      </c>
      <c r="AQ136">
        <f>SQRT((INDEX('Station centroid'!$E$2:$E$51,MATCH(AQ$1,'Station centroid'!$B$2:$B$51,0))-INDEX('Zone centroid'!$D$2:$D$169,MATCH($A136,'Zone centroid'!$C$2:$C$169,0)))^2+(INDEX('Station centroid'!$F$2:$F$51,MATCH(AQ$1,'Station centroid'!$B$2:$B$51,0))-INDEX('Zone centroid'!$E$2:$E$169,MATCH($A136,'Zone centroid'!$C$2:$C$169,0)))^2)</f>
        <v>60037.74784736846</v>
      </c>
      <c r="AR136">
        <f>SQRT((INDEX('Station centroid'!$E$2:$E$51,MATCH(AR$1,'Station centroid'!$B$2:$B$51,0))-INDEX('Zone centroid'!$D$2:$D$169,MATCH($A136,'Zone centroid'!$C$2:$C$169,0)))^2+(INDEX('Station centroid'!$F$2:$F$51,MATCH(AR$1,'Station centroid'!$B$2:$B$51,0))-INDEX('Zone centroid'!$E$2:$E$169,MATCH($A136,'Zone centroid'!$C$2:$C$169,0)))^2)</f>
        <v>52571.332329340861</v>
      </c>
      <c r="AS136">
        <f>SQRT((INDEX('Station centroid'!$E$2:$E$51,MATCH(AS$1,'Station centroid'!$B$2:$B$51,0))-INDEX('Zone centroid'!$D$2:$D$169,MATCH($A136,'Zone centroid'!$C$2:$C$169,0)))^2+(INDEX('Station centroid'!$F$2:$F$51,MATCH(AS$1,'Station centroid'!$B$2:$B$51,0))-INDEX('Zone centroid'!$E$2:$E$169,MATCH($A136,'Zone centroid'!$C$2:$C$169,0)))^2)</f>
        <v>79166.231337603138</v>
      </c>
      <c r="AT136">
        <f>SQRT((INDEX('Station centroid'!$E$2:$E$51,MATCH(AT$1,'Station centroid'!$B$2:$B$51,0))-INDEX('Zone centroid'!$D$2:$D$169,MATCH($A136,'Zone centroid'!$C$2:$C$169,0)))^2+(INDEX('Station centroid'!$F$2:$F$51,MATCH(AT$1,'Station centroid'!$B$2:$B$51,0))-INDEX('Zone centroid'!$E$2:$E$169,MATCH($A136,'Zone centroid'!$C$2:$C$169,0)))^2)</f>
        <v>50687.794443653795</v>
      </c>
      <c r="AU136">
        <f>SQRT((INDEX('Station centroid'!$E$2:$E$51,MATCH(AU$1,'Station centroid'!$B$2:$B$51,0))-INDEX('Zone centroid'!$D$2:$D$169,MATCH($A136,'Zone centroid'!$C$2:$C$169,0)))^2+(INDEX('Station centroid'!$F$2:$F$51,MATCH(AU$1,'Station centroid'!$B$2:$B$51,0))-INDEX('Zone centroid'!$E$2:$E$169,MATCH($A136,'Zone centroid'!$C$2:$C$169,0)))^2)</f>
        <v>78240.909483559168</v>
      </c>
      <c r="AV136">
        <f>SQRT((INDEX('Station centroid'!$E$2:$E$51,MATCH(AV$1,'Station centroid'!$B$2:$B$51,0))-INDEX('Zone centroid'!$D$2:$D$169,MATCH($A136,'Zone centroid'!$C$2:$C$169,0)))^2+(INDEX('Station centroid'!$F$2:$F$51,MATCH(AV$1,'Station centroid'!$B$2:$B$51,0))-INDEX('Zone centroid'!$E$2:$E$169,MATCH($A136,'Zone centroid'!$C$2:$C$169,0)))^2)</f>
        <v>72004.505523432337</v>
      </c>
      <c r="AW136">
        <f>SQRT((INDEX('Station centroid'!$E$2:$E$51,MATCH(AW$1,'Station centroid'!$B$2:$B$51,0))-INDEX('Zone centroid'!$D$2:$D$169,MATCH($A136,'Zone centroid'!$C$2:$C$169,0)))^2+(INDEX('Station centroid'!$F$2:$F$51,MATCH(AW$1,'Station centroid'!$B$2:$B$51,0))-INDEX('Zone centroid'!$E$2:$E$169,MATCH($A136,'Zone centroid'!$C$2:$C$169,0)))^2)</f>
        <v>67170.847649047879</v>
      </c>
      <c r="AX136">
        <f>SQRT((INDEX('Station centroid'!$E$2:$E$51,MATCH(AX$1,'Station centroid'!$B$2:$B$51,0))-INDEX('Zone centroid'!$D$2:$D$169,MATCH($A136,'Zone centroid'!$C$2:$C$169,0)))^2+(INDEX('Station centroid'!$F$2:$F$51,MATCH(AX$1,'Station centroid'!$B$2:$B$51,0))-INDEX('Zone centroid'!$E$2:$E$169,MATCH($A136,'Zone centroid'!$C$2:$C$169,0)))^2)</f>
        <v>60038.124204086344</v>
      </c>
      <c r="AY136">
        <f>SQRT((INDEX('Station centroid'!$E$2:$E$51,MATCH(AY$1,'Station centroid'!$B$2:$B$51,0))-INDEX('Zone centroid'!$D$2:$D$169,MATCH($A136,'Zone centroid'!$C$2:$C$169,0)))^2+(INDEX('Station centroid'!$F$2:$F$51,MATCH(AY$1,'Station centroid'!$B$2:$B$51,0))-INDEX('Zone centroid'!$E$2:$E$169,MATCH($A136,'Zone centroid'!$C$2:$C$169,0)))^2)</f>
        <v>661877.57606448641</v>
      </c>
    </row>
    <row r="137" spans="1:51" x14ac:dyDescent="0.3">
      <c r="A137">
        <v>5119</v>
      </c>
      <c r="B137">
        <f>SQRT((INDEX('Station centroid'!$E$2:$E$51,MATCH(B$1,'Station centroid'!$B$2:$B$51,0))-INDEX('Zone centroid'!$D$2:$D$169,MATCH($A137,'Zone centroid'!$C$2:$C$169,0)))^2+(INDEX('Station centroid'!$F$2:$F$51,MATCH(B$1,'Station centroid'!$B$2:$B$51,0))-INDEX('Zone centroid'!$E$2:$E$169,MATCH($A137,'Zone centroid'!$C$2:$C$169,0)))^2)</f>
        <v>60256.880845198873</v>
      </c>
      <c r="C137">
        <f>SQRT((INDEX('Station centroid'!$E$2:$E$51,MATCH(C$1,'Station centroid'!$B$2:$B$51,0))-INDEX('Zone centroid'!$D$2:$D$169,MATCH($A137,'Zone centroid'!$C$2:$C$169,0)))^2+(INDEX('Station centroid'!$F$2:$F$51,MATCH(C$1,'Station centroid'!$B$2:$B$51,0))-INDEX('Zone centroid'!$E$2:$E$169,MATCH($A137,'Zone centroid'!$C$2:$C$169,0)))^2)</f>
        <v>91461.548055099076</v>
      </c>
      <c r="D137">
        <f>SQRT((INDEX('Station centroid'!$E$2:$E$51,MATCH(D$1,'Station centroid'!$B$2:$B$51,0))-INDEX('Zone centroid'!$D$2:$D$169,MATCH($A137,'Zone centroid'!$C$2:$C$169,0)))^2+(INDEX('Station centroid'!$F$2:$F$51,MATCH(D$1,'Station centroid'!$B$2:$B$51,0))-INDEX('Zone centroid'!$E$2:$E$169,MATCH($A137,'Zone centroid'!$C$2:$C$169,0)))^2)</f>
        <v>141561.45468369027</v>
      </c>
      <c r="E137">
        <f>SQRT((INDEX('Station centroid'!$E$2:$E$51,MATCH(E$1,'Station centroid'!$B$2:$B$51,0))-INDEX('Zone centroid'!$D$2:$D$169,MATCH($A137,'Zone centroid'!$C$2:$C$169,0)))^2+(INDEX('Station centroid'!$F$2:$F$51,MATCH(E$1,'Station centroid'!$B$2:$B$51,0))-INDEX('Zone centroid'!$E$2:$E$169,MATCH($A137,'Zone centroid'!$C$2:$C$169,0)))^2)</f>
        <v>69166.125613767043</v>
      </c>
      <c r="F137">
        <f>SQRT((INDEX('Station centroid'!$E$2:$E$51,MATCH(F$1,'Station centroid'!$B$2:$B$51,0))-INDEX('Zone centroid'!$D$2:$D$169,MATCH($A137,'Zone centroid'!$C$2:$C$169,0)))^2+(INDEX('Station centroid'!$F$2:$F$51,MATCH(F$1,'Station centroid'!$B$2:$B$51,0))-INDEX('Zone centroid'!$E$2:$E$169,MATCH($A137,'Zone centroid'!$C$2:$C$169,0)))^2)</f>
        <v>62527.279668026531</v>
      </c>
      <c r="G137">
        <f>SQRT((INDEX('Station centroid'!$E$2:$E$51,MATCH(G$1,'Station centroid'!$B$2:$B$51,0))-INDEX('Zone centroid'!$D$2:$D$169,MATCH($A137,'Zone centroid'!$C$2:$C$169,0)))^2+(INDEX('Station centroid'!$F$2:$F$51,MATCH(G$1,'Station centroid'!$B$2:$B$51,0))-INDEX('Zone centroid'!$E$2:$E$169,MATCH($A137,'Zone centroid'!$C$2:$C$169,0)))^2)</f>
        <v>648992.36376555311</v>
      </c>
      <c r="H137">
        <f>SQRT((INDEX('Station centroid'!$E$2:$E$51,MATCH(H$1,'Station centroid'!$B$2:$B$51,0))-INDEX('Zone centroid'!$D$2:$D$169,MATCH($A137,'Zone centroid'!$C$2:$C$169,0)))^2+(INDEX('Station centroid'!$F$2:$F$51,MATCH(H$1,'Station centroid'!$B$2:$B$51,0))-INDEX('Zone centroid'!$E$2:$E$169,MATCH($A137,'Zone centroid'!$C$2:$C$169,0)))^2)</f>
        <v>41676.396112970251</v>
      </c>
      <c r="I137">
        <f>SQRT((INDEX('Station centroid'!$E$2:$E$51,MATCH(I$1,'Station centroid'!$B$2:$B$51,0))-INDEX('Zone centroid'!$D$2:$D$169,MATCH($A137,'Zone centroid'!$C$2:$C$169,0)))^2+(INDEX('Station centroid'!$F$2:$F$51,MATCH(I$1,'Station centroid'!$B$2:$B$51,0))-INDEX('Zone centroid'!$E$2:$E$169,MATCH($A137,'Zone centroid'!$C$2:$C$169,0)))^2)</f>
        <v>42285.768980754008</v>
      </c>
      <c r="J137">
        <f>SQRT((INDEX('Station centroid'!$E$2:$E$51,MATCH(J$1,'Station centroid'!$B$2:$B$51,0))-INDEX('Zone centroid'!$D$2:$D$169,MATCH($A137,'Zone centroid'!$C$2:$C$169,0)))^2+(INDEX('Station centroid'!$F$2:$F$51,MATCH(J$1,'Station centroid'!$B$2:$B$51,0))-INDEX('Zone centroid'!$E$2:$E$169,MATCH($A137,'Zone centroid'!$C$2:$C$169,0)))^2)</f>
        <v>648992.36376555311</v>
      </c>
      <c r="K137">
        <f>SQRT((INDEX('Station centroid'!$E$2:$E$51,MATCH(K$1,'Station centroid'!$B$2:$B$51,0))-INDEX('Zone centroid'!$D$2:$D$169,MATCH($A137,'Zone centroid'!$C$2:$C$169,0)))^2+(INDEX('Station centroid'!$F$2:$F$51,MATCH(K$1,'Station centroid'!$B$2:$B$51,0))-INDEX('Zone centroid'!$E$2:$E$169,MATCH($A137,'Zone centroid'!$C$2:$C$169,0)))^2)</f>
        <v>88013.777201547811</v>
      </c>
      <c r="L137">
        <f>SQRT((INDEX('Station centroid'!$E$2:$E$51,MATCH(L$1,'Station centroid'!$B$2:$B$51,0))-INDEX('Zone centroid'!$D$2:$D$169,MATCH($A137,'Zone centroid'!$C$2:$C$169,0)))^2+(INDEX('Station centroid'!$F$2:$F$51,MATCH(L$1,'Station centroid'!$B$2:$B$51,0))-INDEX('Zone centroid'!$E$2:$E$169,MATCH($A137,'Zone centroid'!$C$2:$C$169,0)))^2)</f>
        <v>47370.351717778052</v>
      </c>
      <c r="M137">
        <f>SQRT((INDEX('Station centroid'!$E$2:$E$51,MATCH(M$1,'Station centroid'!$B$2:$B$51,0))-INDEX('Zone centroid'!$D$2:$D$169,MATCH($A137,'Zone centroid'!$C$2:$C$169,0)))^2+(INDEX('Station centroid'!$F$2:$F$51,MATCH(M$1,'Station centroid'!$B$2:$B$51,0))-INDEX('Zone centroid'!$E$2:$E$169,MATCH($A137,'Zone centroid'!$C$2:$C$169,0)))^2)</f>
        <v>50330.915061915992</v>
      </c>
      <c r="N137">
        <f>SQRT((INDEX('Station centroid'!$E$2:$E$51,MATCH(N$1,'Station centroid'!$B$2:$B$51,0))-INDEX('Zone centroid'!$D$2:$D$169,MATCH($A137,'Zone centroid'!$C$2:$C$169,0)))^2+(INDEX('Station centroid'!$F$2:$F$51,MATCH(N$1,'Station centroid'!$B$2:$B$51,0))-INDEX('Zone centroid'!$E$2:$E$169,MATCH($A137,'Zone centroid'!$C$2:$C$169,0)))^2)</f>
        <v>67693.816332601622</v>
      </c>
      <c r="O137">
        <f>SQRT((INDEX('Station centroid'!$E$2:$E$51,MATCH(O$1,'Station centroid'!$B$2:$B$51,0))-INDEX('Zone centroid'!$D$2:$D$169,MATCH($A137,'Zone centroid'!$C$2:$C$169,0)))^2+(INDEX('Station centroid'!$F$2:$F$51,MATCH(O$1,'Station centroid'!$B$2:$B$51,0))-INDEX('Zone centroid'!$E$2:$E$169,MATCH($A137,'Zone centroid'!$C$2:$C$169,0)))^2)</f>
        <v>91612.841598615414</v>
      </c>
      <c r="P137">
        <f>SQRT((INDEX('Station centroid'!$E$2:$E$51,MATCH(P$1,'Station centroid'!$B$2:$B$51,0))-INDEX('Zone centroid'!$D$2:$D$169,MATCH($A137,'Zone centroid'!$C$2:$C$169,0)))^2+(INDEX('Station centroid'!$F$2:$F$51,MATCH(P$1,'Station centroid'!$B$2:$B$51,0))-INDEX('Zone centroid'!$E$2:$E$169,MATCH($A137,'Zone centroid'!$C$2:$C$169,0)))^2)</f>
        <v>93923.730406773131</v>
      </c>
      <c r="Q137">
        <f>SQRT((INDEX('Station centroid'!$E$2:$E$51,MATCH(Q$1,'Station centroid'!$B$2:$B$51,0))-INDEX('Zone centroid'!$D$2:$D$169,MATCH($A137,'Zone centroid'!$C$2:$C$169,0)))^2+(INDEX('Station centroid'!$F$2:$F$51,MATCH(Q$1,'Station centroid'!$B$2:$B$51,0))-INDEX('Zone centroid'!$E$2:$E$169,MATCH($A137,'Zone centroid'!$C$2:$C$169,0)))^2)</f>
        <v>78567.037949285732</v>
      </c>
      <c r="R137">
        <f>SQRT((INDEX('Station centroid'!$E$2:$E$51,MATCH(R$1,'Station centroid'!$B$2:$B$51,0))-INDEX('Zone centroid'!$D$2:$D$169,MATCH($A137,'Zone centroid'!$C$2:$C$169,0)))^2+(INDEX('Station centroid'!$F$2:$F$51,MATCH(R$1,'Station centroid'!$B$2:$B$51,0))-INDEX('Zone centroid'!$E$2:$E$169,MATCH($A137,'Zone centroid'!$C$2:$C$169,0)))^2)</f>
        <v>75786.182595616308</v>
      </c>
      <c r="S137">
        <f>SQRT((INDEX('Station centroid'!$E$2:$E$51,MATCH(S$1,'Station centroid'!$B$2:$B$51,0))-INDEX('Zone centroid'!$D$2:$D$169,MATCH($A137,'Zone centroid'!$C$2:$C$169,0)))^2+(INDEX('Station centroid'!$F$2:$F$51,MATCH(S$1,'Station centroid'!$B$2:$B$51,0))-INDEX('Zone centroid'!$E$2:$E$169,MATCH($A137,'Zone centroid'!$C$2:$C$169,0)))^2)</f>
        <v>72457.371959973869</v>
      </c>
      <c r="T137">
        <f>SQRT((INDEX('Station centroid'!$E$2:$E$51,MATCH(T$1,'Station centroid'!$B$2:$B$51,0))-INDEX('Zone centroid'!$D$2:$D$169,MATCH($A137,'Zone centroid'!$C$2:$C$169,0)))^2+(INDEX('Station centroid'!$F$2:$F$51,MATCH(T$1,'Station centroid'!$B$2:$B$51,0))-INDEX('Zone centroid'!$E$2:$E$169,MATCH($A137,'Zone centroid'!$C$2:$C$169,0)))^2)</f>
        <v>65535.741084965201</v>
      </c>
      <c r="U137">
        <f>SQRT((INDEX('Station centroid'!$E$2:$E$51,MATCH(U$1,'Station centroid'!$B$2:$B$51,0))-INDEX('Zone centroid'!$D$2:$D$169,MATCH($A137,'Zone centroid'!$C$2:$C$169,0)))^2+(INDEX('Station centroid'!$F$2:$F$51,MATCH(U$1,'Station centroid'!$B$2:$B$51,0))-INDEX('Zone centroid'!$E$2:$E$169,MATCH($A137,'Zone centroid'!$C$2:$C$169,0)))^2)</f>
        <v>64196.19042565061</v>
      </c>
      <c r="V137">
        <f>SQRT((INDEX('Station centroid'!$E$2:$E$51,MATCH(V$1,'Station centroid'!$B$2:$B$51,0))-INDEX('Zone centroid'!$D$2:$D$169,MATCH($A137,'Zone centroid'!$C$2:$C$169,0)))^2+(INDEX('Station centroid'!$F$2:$F$51,MATCH(V$1,'Station centroid'!$B$2:$B$51,0))-INDEX('Zone centroid'!$E$2:$E$169,MATCH($A137,'Zone centroid'!$C$2:$C$169,0)))^2)</f>
        <v>60835.017844834278</v>
      </c>
      <c r="W137">
        <f>SQRT((INDEX('Station centroid'!$E$2:$E$51,MATCH(W$1,'Station centroid'!$B$2:$B$51,0))-INDEX('Zone centroid'!$D$2:$D$169,MATCH($A137,'Zone centroid'!$C$2:$C$169,0)))^2+(INDEX('Station centroid'!$F$2:$F$51,MATCH(W$1,'Station centroid'!$B$2:$B$51,0))-INDEX('Zone centroid'!$E$2:$E$169,MATCH($A137,'Zone centroid'!$C$2:$C$169,0)))^2)</f>
        <v>75132.542539967384</v>
      </c>
      <c r="X137">
        <f>SQRT((INDEX('Station centroid'!$E$2:$E$51,MATCH(X$1,'Station centroid'!$B$2:$B$51,0))-INDEX('Zone centroid'!$D$2:$D$169,MATCH($A137,'Zone centroid'!$C$2:$C$169,0)))^2+(INDEX('Station centroid'!$F$2:$F$51,MATCH(X$1,'Station centroid'!$B$2:$B$51,0))-INDEX('Zone centroid'!$E$2:$E$169,MATCH($A137,'Zone centroid'!$C$2:$C$169,0)))^2)</f>
        <v>58104.517648479748</v>
      </c>
      <c r="Y137">
        <f>SQRT((INDEX('Station centroid'!$E$2:$E$51,MATCH(Y$1,'Station centroid'!$B$2:$B$51,0))-INDEX('Zone centroid'!$D$2:$D$169,MATCH($A137,'Zone centroid'!$C$2:$C$169,0)))^2+(INDEX('Station centroid'!$F$2:$F$51,MATCH(Y$1,'Station centroid'!$B$2:$B$51,0))-INDEX('Zone centroid'!$E$2:$E$169,MATCH($A137,'Zone centroid'!$C$2:$C$169,0)))^2)</f>
        <v>56145.968587691197</v>
      </c>
      <c r="Z137">
        <f>SQRT((INDEX('Station centroid'!$E$2:$E$51,MATCH(Z$1,'Station centroid'!$B$2:$B$51,0))-INDEX('Zone centroid'!$D$2:$D$169,MATCH($A137,'Zone centroid'!$C$2:$C$169,0)))^2+(INDEX('Station centroid'!$F$2:$F$51,MATCH(Z$1,'Station centroid'!$B$2:$B$51,0))-INDEX('Zone centroid'!$E$2:$E$169,MATCH($A137,'Zone centroid'!$C$2:$C$169,0)))^2)</f>
        <v>35296.191132898435</v>
      </c>
      <c r="AA137">
        <f>SQRT((INDEX('Station centroid'!$E$2:$E$51,MATCH(AA$1,'Station centroid'!$B$2:$B$51,0))-INDEX('Zone centroid'!$D$2:$D$169,MATCH($A137,'Zone centroid'!$C$2:$C$169,0)))^2+(INDEX('Station centroid'!$F$2:$F$51,MATCH(AA$1,'Station centroid'!$B$2:$B$51,0))-INDEX('Zone centroid'!$E$2:$E$169,MATCH($A137,'Zone centroid'!$C$2:$C$169,0)))^2)</f>
        <v>65217.168815390927</v>
      </c>
      <c r="AB137">
        <f>SQRT((INDEX('Station centroid'!$E$2:$E$51,MATCH(AB$1,'Station centroid'!$B$2:$B$51,0))-INDEX('Zone centroid'!$D$2:$D$169,MATCH($A137,'Zone centroid'!$C$2:$C$169,0)))^2+(INDEX('Station centroid'!$F$2:$F$51,MATCH(AB$1,'Station centroid'!$B$2:$B$51,0))-INDEX('Zone centroid'!$E$2:$E$169,MATCH($A137,'Zone centroid'!$C$2:$C$169,0)))^2)</f>
        <v>648992.36376555311</v>
      </c>
      <c r="AC137">
        <f>SQRT((INDEX('Station centroid'!$E$2:$E$51,MATCH(AC$1,'Station centroid'!$B$2:$B$51,0))-INDEX('Zone centroid'!$D$2:$D$169,MATCH($A137,'Zone centroid'!$C$2:$C$169,0)))^2+(INDEX('Station centroid'!$F$2:$F$51,MATCH(AC$1,'Station centroid'!$B$2:$B$51,0))-INDEX('Zone centroid'!$E$2:$E$169,MATCH($A137,'Zone centroid'!$C$2:$C$169,0)))^2)</f>
        <v>50591.52745969229</v>
      </c>
      <c r="AD137">
        <f>SQRT((INDEX('Station centroid'!$E$2:$E$51,MATCH(AD$1,'Station centroid'!$B$2:$B$51,0))-INDEX('Zone centroid'!$D$2:$D$169,MATCH($A137,'Zone centroid'!$C$2:$C$169,0)))^2+(INDEX('Station centroid'!$F$2:$F$51,MATCH(AD$1,'Station centroid'!$B$2:$B$51,0))-INDEX('Zone centroid'!$E$2:$E$169,MATCH($A137,'Zone centroid'!$C$2:$C$169,0)))^2)</f>
        <v>137913.101831996</v>
      </c>
      <c r="AE137">
        <f>SQRT((INDEX('Station centroid'!$E$2:$E$51,MATCH(AE$1,'Station centroid'!$B$2:$B$51,0))-INDEX('Zone centroid'!$D$2:$D$169,MATCH($A137,'Zone centroid'!$C$2:$C$169,0)))^2+(INDEX('Station centroid'!$F$2:$F$51,MATCH(AE$1,'Station centroid'!$B$2:$B$51,0))-INDEX('Zone centroid'!$E$2:$E$169,MATCH($A137,'Zone centroid'!$C$2:$C$169,0)))^2)</f>
        <v>86357.937940153512</v>
      </c>
      <c r="AF137">
        <f>SQRT((INDEX('Station centroid'!$E$2:$E$51,MATCH(AF$1,'Station centroid'!$B$2:$B$51,0))-INDEX('Zone centroid'!$D$2:$D$169,MATCH($A137,'Zone centroid'!$C$2:$C$169,0)))^2+(INDEX('Station centroid'!$F$2:$F$51,MATCH(AF$1,'Station centroid'!$B$2:$B$51,0))-INDEX('Zone centroid'!$E$2:$E$169,MATCH($A137,'Zone centroid'!$C$2:$C$169,0)))^2)</f>
        <v>83812.243565906872</v>
      </c>
      <c r="AG137">
        <f>SQRT((INDEX('Station centroid'!$E$2:$E$51,MATCH(AG$1,'Station centroid'!$B$2:$B$51,0))-INDEX('Zone centroid'!$D$2:$D$169,MATCH($A137,'Zone centroid'!$C$2:$C$169,0)))^2+(INDEX('Station centroid'!$F$2:$F$51,MATCH(AG$1,'Station centroid'!$B$2:$B$51,0))-INDEX('Zone centroid'!$E$2:$E$169,MATCH($A137,'Zone centroid'!$C$2:$C$169,0)))^2)</f>
        <v>60905.386262659064</v>
      </c>
      <c r="AH137">
        <f>SQRT((INDEX('Station centroid'!$E$2:$E$51,MATCH(AH$1,'Station centroid'!$B$2:$B$51,0))-INDEX('Zone centroid'!$D$2:$D$169,MATCH($A137,'Zone centroid'!$C$2:$C$169,0)))^2+(INDEX('Station centroid'!$F$2:$F$51,MATCH(AH$1,'Station centroid'!$B$2:$B$51,0))-INDEX('Zone centroid'!$E$2:$E$169,MATCH($A137,'Zone centroid'!$C$2:$C$169,0)))^2)</f>
        <v>112830.72704688205</v>
      </c>
      <c r="AI137">
        <f>SQRT((INDEX('Station centroid'!$E$2:$E$51,MATCH(AI$1,'Station centroid'!$B$2:$B$51,0))-INDEX('Zone centroid'!$D$2:$D$169,MATCH($A137,'Zone centroid'!$C$2:$C$169,0)))^2+(INDEX('Station centroid'!$F$2:$F$51,MATCH(AI$1,'Station centroid'!$B$2:$B$51,0))-INDEX('Zone centroid'!$E$2:$E$169,MATCH($A137,'Zone centroid'!$C$2:$C$169,0)))^2)</f>
        <v>65180.491593286511</v>
      </c>
      <c r="AJ137">
        <f>SQRT((INDEX('Station centroid'!$E$2:$E$51,MATCH(AJ$1,'Station centroid'!$B$2:$B$51,0))-INDEX('Zone centroid'!$D$2:$D$169,MATCH($A137,'Zone centroid'!$C$2:$C$169,0)))^2+(INDEX('Station centroid'!$F$2:$F$51,MATCH(AJ$1,'Station centroid'!$B$2:$B$51,0))-INDEX('Zone centroid'!$E$2:$E$169,MATCH($A137,'Zone centroid'!$C$2:$C$169,0)))^2)</f>
        <v>62698.940537206021</v>
      </c>
      <c r="AK137">
        <f>SQRT((INDEX('Station centroid'!$E$2:$E$51,MATCH(AK$1,'Station centroid'!$B$2:$B$51,0))-INDEX('Zone centroid'!$D$2:$D$169,MATCH($A137,'Zone centroid'!$C$2:$C$169,0)))^2+(INDEX('Station centroid'!$F$2:$F$51,MATCH(AK$1,'Station centroid'!$B$2:$B$51,0))-INDEX('Zone centroid'!$E$2:$E$169,MATCH($A137,'Zone centroid'!$C$2:$C$169,0)))^2)</f>
        <v>64873.142888448034</v>
      </c>
      <c r="AL137">
        <f>SQRT((INDEX('Station centroid'!$E$2:$E$51,MATCH(AL$1,'Station centroid'!$B$2:$B$51,0))-INDEX('Zone centroid'!$D$2:$D$169,MATCH($A137,'Zone centroid'!$C$2:$C$169,0)))^2+(INDEX('Station centroid'!$F$2:$F$51,MATCH(AL$1,'Station centroid'!$B$2:$B$51,0))-INDEX('Zone centroid'!$E$2:$E$169,MATCH($A137,'Zone centroid'!$C$2:$C$169,0)))^2)</f>
        <v>31681.182521275914</v>
      </c>
      <c r="AM137">
        <f>SQRT((INDEX('Station centroid'!$E$2:$E$51,MATCH(AM$1,'Station centroid'!$B$2:$B$51,0))-INDEX('Zone centroid'!$D$2:$D$169,MATCH($A137,'Zone centroid'!$C$2:$C$169,0)))^2+(INDEX('Station centroid'!$F$2:$F$51,MATCH(AM$1,'Station centroid'!$B$2:$B$51,0))-INDEX('Zone centroid'!$E$2:$E$169,MATCH($A137,'Zone centroid'!$C$2:$C$169,0)))^2)</f>
        <v>82573.546824271194</v>
      </c>
      <c r="AN137">
        <f>SQRT((INDEX('Station centroid'!$E$2:$E$51,MATCH(AN$1,'Station centroid'!$B$2:$B$51,0))-INDEX('Zone centroid'!$D$2:$D$169,MATCH($A137,'Zone centroid'!$C$2:$C$169,0)))^2+(INDEX('Station centroid'!$F$2:$F$51,MATCH(AN$1,'Station centroid'!$B$2:$B$51,0))-INDEX('Zone centroid'!$E$2:$E$169,MATCH($A137,'Zone centroid'!$C$2:$C$169,0)))^2)</f>
        <v>47502.157536250888</v>
      </c>
      <c r="AO137">
        <f>SQRT((INDEX('Station centroid'!$E$2:$E$51,MATCH(AO$1,'Station centroid'!$B$2:$B$51,0))-INDEX('Zone centroid'!$D$2:$D$169,MATCH($A137,'Zone centroid'!$C$2:$C$169,0)))^2+(INDEX('Station centroid'!$F$2:$F$51,MATCH(AO$1,'Station centroid'!$B$2:$B$51,0))-INDEX('Zone centroid'!$E$2:$E$169,MATCH($A137,'Zone centroid'!$C$2:$C$169,0)))^2)</f>
        <v>45875.478424502588</v>
      </c>
      <c r="AP137">
        <f>SQRT((INDEX('Station centroid'!$E$2:$E$51,MATCH(AP$1,'Station centroid'!$B$2:$B$51,0))-INDEX('Zone centroid'!$D$2:$D$169,MATCH($A137,'Zone centroid'!$C$2:$C$169,0)))^2+(INDEX('Station centroid'!$F$2:$F$51,MATCH(AP$1,'Station centroid'!$B$2:$B$51,0))-INDEX('Zone centroid'!$E$2:$E$169,MATCH($A137,'Zone centroid'!$C$2:$C$169,0)))^2)</f>
        <v>49927.913992700502</v>
      </c>
      <c r="AQ137">
        <f>SQRT((INDEX('Station centroid'!$E$2:$E$51,MATCH(AQ$1,'Station centroid'!$B$2:$B$51,0))-INDEX('Zone centroid'!$D$2:$D$169,MATCH($A137,'Zone centroid'!$C$2:$C$169,0)))^2+(INDEX('Station centroid'!$F$2:$F$51,MATCH(AQ$1,'Station centroid'!$B$2:$B$51,0))-INDEX('Zone centroid'!$E$2:$E$169,MATCH($A137,'Zone centroid'!$C$2:$C$169,0)))^2)</f>
        <v>56735.749583522724</v>
      </c>
      <c r="AR137">
        <f>SQRT((INDEX('Station centroid'!$E$2:$E$51,MATCH(AR$1,'Station centroid'!$B$2:$B$51,0))-INDEX('Zone centroid'!$D$2:$D$169,MATCH($A137,'Zone centroid'!$C$2:$C$169,0)))^2+(INDEX('Station centroid'!$F$2:$F$51,MATCH(AR$1,'Station centroid'!$B$2:$B$51,0))-INDEX('Zone centroid'!$E$2:$E$169,MATCH($A137,'Zone centroid'!$C$2:$C$169,0)))^2)</f>
        <v>35667.856471646839</v>
      </c>
      <c r="AS137">
        <f>SQRT((INDEX('Station centroid'!$E$2:$E$51,MATCH(AS$1,'Station centroid'!$B$2:$B$51,0))-INDEX('Zone centroid'!$D$2:$D$169,MATCH($A137,'Zone centroid'!$C$2:$C$169,0)))^2+(INDEX('Station centroid'!$F$2:$F$51,MATCH(AS$1,'Station centroid'!$B$2:$B$51,0))-INDEX('Zone centroid'!$E$2:$E$169,MATCH($A137,'Zone centroid'!$C$2:$C$169,0)))^2)</f>
        <v>124806.95469619834</v>
      </c>
      <c r="AT137">
        <f>SQRT((INDEX('Station centroid'!$E$2:$E$51,MATCH(AT$1,'Station centroid'!$B$2:$B$51,0))-INDEX('Zone centroid'!$D$2:$D$169,MATCH($A137,'Zone centroid'!$C$2:$C$169,0)))^2+(INDEX('Station centroid'!$F$2:$F$51,MATCH(AT$1,'Station centroid'!$B$2:$B$51,0))-INDEX('Zone centroid'!$E$2:$E$169,MATCH($A137,'Zone centroid'!$C$2:$C$169,0)))^2)</f>
        <v>105971.28729001124</v>
      </c>
      <c r="AU137">
        <f>SQRT((INDEX('Station centroid'!$E$2:$E$51,MATCH(AU$1,'Station centroid'!$B$2:$B$51,0))-INDEX('Zone centroid'!$D$2:$D$169,MATCH($A137,'Zone centroid'!$C$2:$C$169,0)))^2+(INDEX('Station centroid'!$F$2:$F$51,MATCH(AU$1,'Station centroid'!$B$2:$B$51,0))-INDEX('Zone centroid'!$E$2:$E$169,MATCH($A137,'Zone centroid'!$C$2:$C$169,0)))^2)</f>
        <v>2447.1971139448347</v>
      </c>
      <c r="AV137">
        <f>SQRT((INDEX('Station centroid'!$E$2:$E$51,MATCH(AV$1,'Station centroid'!$B$2:$B$51,0))-INDEX('Zone centroid'!$D$2:$D$169,MATCH($A137,'Zone centroid'!$C$2:$C$169,0)))^2+(INDEX('Station centroid'!$F$2:$F$51,MATCH(AV$1,'Station centroid'!$B$2:$B$51,0))-INDEX('Zone centroid'!$E$2:$E$169,MATCH($A137,'Zone centroid'!$C$2:$C$169,0)))^2)</f>
        <v>9387.2811183004214</v>
      </c>
      <c r="AW137">
        <f>SQRT((INDEX('Station centroid'!$E$2:$E$51,MATCH(AW$1,'Station centroid'!$B$2:$B$51,0))-INDEX('Zone centroid'!$D$2:$D$169,MATCH($A137,'Zone centroid'!$C$2:$C$169,0)))^2+(INDEX('Station centroid'!$F$2:$F$51,MATCH(AW$1,'Station centroid'!$B$2:$B$51,0))-INDEX('Zone centroid'!$E$2:$E$169,MATCH($A137,'Zone centroid'!$C$2:$C$169,0)))^2)</f>
        <v>17035.198900265277</v>
      </c>
      <c r="AX137">
        <f>SQRT((INDEX('Station centroid'!$E$2:$E$51,MATCH(AX$1,'Station centroid'!$B$2:$B$51,0))-INDEX('Zone centroid'!$D$2:$D$169,MATCH($A137,'Zone centroid'!$C$2:$C$169,0)))^2+(INDEX('Station centroid'!$F$2:$F$51,MATCH(AX$1,'Station centroid'!$B$2:$B$51,0))-INDEX('Zone centroid'!$E$2:$E$169,MATCH($A137,'Zone centroid'!$C$2:$C$169,0)))^2)</f>
        <v>33101.139465059234</v>
      </c>
      <c r="AY137">
        <f>SQRT((INDEX('Station centroid'!$E$2:$E$51,MATCH(AY$1,'Station centroid'!$B$2:$B$51,0))-INDEX('Zone centroid'!$D$2:$D$169,MATCH($A137,'Zone centroid'!$C$2:$C$169,0)))^2+(INDEX('Station centroid'!$F$2:$F$51,MATCH(AY$1,'Station centroid'!$B$2:$B$51,0))-INDEX('Zone centroid'!$E$2:$E$169,MATCH($A137,'Zone centroid'!$C$2:$C$169,0)))^2)</f>
        <v>648992.36376555311</v>
      </c>
    </row>
    <row r="138" spans="1:51" x14ac:dyDescent="0.3">
      <c r="A138">
        <v>5120</v>
      </c>
      <c r="B138">
        <f>SQRT((INDEX('Station centroid'!$E$2:$E$51,MATCH(B$1,'Station centroid'!$B$2:$B$51,0))-INDEX('Zone centroid'!$D$2:$D$169,MATCH($A138,'Zone centroid'!$C$2:$C$169,0)))^2+(INDEX('Station centroid'!$F$2:$F$51,MATCH(B$1,'Station centroid'!$B$2:$B$51,0))-INDEX('Zone centroid'!$E$2:$E$169,MATCH($A138,'Zone centroid'!$C$2:$C$169,0)))^2)</f>
        <v>38403.275370630799</v>
      </c>
      <c r="C138">
        <f>SQRT((INDEX('Station centroid'!$E$2:$E$51,MATCH(C$1,'Station centroid'!$B$2:$B$51,0))-INDEX('Zone centroid'!$D$2:$D$169,MATCH($A138,'Zone centroid'!$C$2:$C$169,0)))^2+(INDEX('Station centroid'!$F$2:$F$51,MATCH(C$1,'Station centroid'!$B$2:$B$51,0))-INDEX('Zone centroid'!$E$2:$E$169,MATCH($A138,'Zone centroid'!$C$2:$C$169,0)))^2)</f>
        <v>94060.76918692085</v>
      </c>
      <c r="D138">
        <f>SQRT((INDEX('Station centroid'!$E$2:$E$51,MATCH(D$1,'Station centroid'!$B$2:$B$51,0))-INDEX('Zone centroid'!$D$2:$D$169,MATCH($A138,'Zone centroid'!$C$2:$C$169,0)))^2+(INDEX('Station centroid'!$F$2:$F$51,MATCH(D$1,'Station centroid'!$B$2:$B$51,0))-INDEX('Zone centroid'!$E$2:$E$169,MATCH($A138,'Zone centroid'!$C$2:$C$169,0)))^2)</f>
        <v>167078.91284019803</v>
      </c>
      <c r="E138">
        <f>SQRT((INDEX('Station centroid'!$E$2:$E$51,MATCH(E$1,'Station centroid'!$B$2:$B$51,0))-INDEX('Zone centroid'!$D$2:$D$169,MATCH($A138,'Zone centroid'!$C$2:$C$169,0)))^2+(INDEX('Station centroid'!$F$2:$F$51,MATCH(E$1,'Station centroid'!$B$2:$B$51,0))-INDEX('Zone centroid'!$E$2:$E$169,MATCH($A138,'Zone centroid'!$C$2:$C$169,0)))^2)</f>
        <v>45328.415141932768</v>
      </c>
      <c r="F138">
        <f>SQRT((INDEX('Station centroid'!$E$2:$E$51,MATCH(F$1,'Station centroid'!$B$2:$B$51,0))-INDEX('Zone centroid'!$D$2:$D$169,MATCH($A138,'Zone centroid'!$C$2:$C$169,0)))^2+(INDEX('Station centroid'!$F$2:$F$51,MATCH(F$1,'Station centroid'!$B$2:$B$51,0))-INDEX('Zone centroid'!$E$2:$E$169,MATCH($A138,'Zone centroid'!$C$2:$C$169,0)))^2)</f>
        <v>58449.872791680231</v>
      </c>
      <c r="G138">
        <f>SQRT((INDEX('Station centroid'!$E$2:$E$51,MATCH(G$1,'Station centroid'!$B$2:$B$51,0))-INDEX('Zone centroid'!$D$2:$D$169,MATCH($A138,'Zone centroid'!$C$2:$C$169,0)))^2+(INDEX('Station centroid'!$F$2:$F$51,MATCH(G$1,'Station centroid'!$B$2:$B$51,0))-INDEX('Zone centroid'!$E$2:$E$169,MATCH($A138,'Zone centroid'!$C$2:$C$169,0)))^2)</f>
        <v>685368.27325533528</v>
      </c>
      <c r="H138">
        <f>SQRT((INDEX('Station centroid'!$E$2:$E$51,MATCH(H$1,'Station centroid'!$B$2:$B$51,0))-INDEX('Zone centroid'!$D$2:$D$169,MATCH($A138,'Zone centroid'!$C$2:$C$169,0)))^2+(INDEX('Station centroid'!$F$2:$F$51,MATCH(H$1,'Station centroid'!$B$2:$B$51,0))-INDEX('Zone centroid'!$E$2:$E$169,MATCH($A138,'Zone centroid'!$C$2:$C$169,0)))^2)</f>
        <v>71101.717706151132</v>
      </c>
      <c r="I138">
        <f>SQRT((INDEX('Station centroid'!$E$2:$E$51,MATCH(I$1,'Station centroid'!$B$2:$B$51,0))-INDEX('Zone centroid'!$D$2:$D$169,MATCH($A138,'Zone centroid'!$C$2:$C$169,0)))^2+(INDEX('Station centroid'!$F$2:$F$51,MATCH(I$1,'Station centroid'!$B$2:$B$51,0))-INDEX('Zone centroid'!$E$2:$E$169,MATCH($A138,'Zone centroid'!$C$2:$C$169,0)))^2)</f>
        <v>53426.902410056471</v>
      </c>
      <c r="J138">
        <f>SQRT((INDEX('Station centroid'!$E$2:$E$51,MATCH(J$1,'Station centroid'!$B$2:$B$51,0))-INDEX('Zone centroid'!$D$2:$D$169,MATCH($A138,'Zone centroid'!$C$2:$C$169,0)))^2+(INDEX('Station centroid'!$F$2:$F$51,MATCH(J$1,'Station centroid'!$B$2:$B$51,0))-INDEX('Zone centroid'!$E$2:$E$169,MATCH($A138,'Zone centroid'!$C$2:$C$169,0)))^2)</f>
        <v>685368.27325533528</v>
      </c>
      <c r="K138">
        <f>SQRT((INDEX('Station centroid'!$E$2:$E$51,MATCH(K$1,'Station centroid'!$B$2:$B$51,0))-INDEX('Zone centroid'!$D$2:$D$169,MATCH($A138,'Zone centroid'!$C$2:$C$169,0)))^2+(INDEX('Station centroid'!$F$2:$F$51,MATCH(K$1,'Station centroid'!$B$2:$B$51,0))-INDEX('Zone centroid'!$E$2:$E$169,MATCH($A138,'Zone centroid'!$C$2:$C$169,0)))^2)</f>
        <v>61392.960442901749</v>
      </c>
      <c r="L138">
        <f>SQRT((INDEX('Station centroid'!$E$2:$E$51,MATCH(L$1,'Station centroid'!$B$2:$B$51,0))-INDEX('Zone centroid'!$D$2:$D$169,MATCH($A138,'Zone centroid'!$C$2:$C$169,0)))^2+(INDEX('Station centroid'!$F$2:$F$51,MATCH(L$1,'Station centroid'!$B$2:$B$51,0))-INDEX('Zone centroid'!$E$2:$E$169,MATCH($A138,'Zone centroid'!$C$2:$C$169,0)))^2)</f>
        <v>41819.296117773192</v>
      </c>
      <c r="M138">
        <f>SQRT((INDEX('Station centroid'!$E$2:$E$51,MATCH(M$1,'Station centroid'!$B$2:$B$51,0))-INDEX('Zone centroid'!$D$2:$D$169,MATCH($A138,'Zone centroid'!$C$2:$C$169,0)))^2+(INDEX('Station centroid'!$F$2:$F$51,MATCH(M$1,'Station centroid'!$B$2:$B$51,0))-INDEX('Zone centroid'!$E$2:$E$169,MATCH($A138,'Zone centroid'!$C$2:$C$169,0)))^2)</f>
        <v>37818.289990291727</v>
      </c>
      <c r="N138">
        <f>SQRT((INDEX('Station centroid'!$E$2:$E$51,MATCH(N$1,'Station centroid'!$B$2:$B$51,0))-INDEX('Zone centroid'!$D$2:$D$169,MATCH($A138,'Zone centroid'!$C$2:$C$169,0)))^2+(INDEX('Station centroid'!$F$2:$F$51,MATCH(N$1,'Station centroid'!$B$2:$B$51,0))-INDEX('Zone centroid'!$E$2:$E$169,MATCH($A138,'Zone centroid'!$C$2:$C$169,0)))^2)</f>
        <v>43976.022389843311</v>
      </c>
      <c r="O138">
        <f>SQRT((INDEX('Station centroid'!$E$2:$E$51,MATCH(O$1,'Station centroid'!$B$2:$B$51,0))-INDEX('Zone centroid'!$D$2:$D$169,MATCH($A138,'Zone centroid'!$C$2:$C$169,0)))^2+(INDEX('Station centroid'!$F$2:$F$51,MATCH(O$1,'Station centroid'!$B$2:$B$51,0))-INDEX('Zone centroid'!$E$2:$E$169,MATCH($A138,'Zone centroid'!$C$2:$C$169,0)))^2)</f>
        <v>69823.463464891232</v>
      </c>
      <c r="P138">
        <f>SQRT((INDEX('Station centroid'!$E$2:$E$51,MATCH(P$1,'Station centroid'!$B$2:$B$51,0))-INDEX('Zone centroid'!$D$2:$D$169,MATCH($A138,'Zone centroid'!$C$2:$C$169,0)))^2+(INDEX('Station centroid'!$F$2:$F$51,MATCH(P$1,'Station centroid'!$B$2:$B$51,0))-INDEX('Zone centroid'!$E$2:$E$169,MATCH($A138,'Zone centroid'!$C$2:$C$169,0)))^2)</f>
        <v>71835.842882673824</v>
      </c>
      <c r="Q138">
        <f>SQRT((INDEX('Station centroid'!$E$2:$E$51,MATCH(Q$1,'Station centroid'!$B$2:$B$51,0))-INDEX('Zone centroid'!$D$2:$D$169,MATCH($A138,'Zone centroid'!$C$2:$C$169,0)))^2+(INDEX('Station centroid'!$F$2:$F$51,MATCH(Q$1,'Station centroid'!$B$2:$B$51,0))-INDEX('Zone centroid'!$E$2:$E$169,MATCH($A138,'Zone centroid'!$C$2:$C$169,0)))^2)</f>
        <v>55495.523323458277</v>
      </c>
      <c r="R138">
        <f>SQRT((INDEX('Station centroid'!$E$2:$E$51,MATCH(R$1,'Station centroid'!$B$2:$B$51,0))-INDEX('Zone centroid'!$D$2:$D$169,MATCH($A138,'Zone centroid'!$C$2:$C$169,0)))^2+(INDEX('Station centroid'!$F$2:$F$51,MATCH(R$1,'Station centroid'!$B$2:$B$51,0))-INDEX('Zone centroid'!$E$2:$E$169,MATCH($A138,'Zone centroid'!$C$2:$C$169,0)))^2)</f>
        <v>49913.984425169845</v>
      </c>
      <c r="S138">
        <f>SQRT((INDEX('Station centroid'!$E$2:$E$51,MATCH(S$1,'Station centroid'!$B$2:$B$51,0))-INDEX('Zone centroid'!$D$2:$D$169,MATCH($A138,'Zone centroid'!$C$2:$C$169,0)))^2+(INDEX('Station centroid'!$F$2:$F$51,MATCH(S$1,'Station centroid'!$B$2:$B$51,0))-INDEX('Zone centroid'!$E$2:$E$169,MATCH($A138,'Zone centroid'!$C$2:$C$169,0)))^2)</f>
        <v>47782.872157562953</v>
      </c>
      <c r="T138">
        <f>SQRT((INDEX('Station centroid'!$E$2:$E$51,MATCH(T$1,'Station centroid'!$B$2:$B$51,0))-INDEX('Zone centroid'!$D$2:$D$169,MATCH($A138,'Zone centroid'!$C$2:$C$169,0)))^2+(INDEX('Station centroid'!$F$2:$F$51,MATCH(T$1,'Station centroid'!$B$2:$B$51,0))-INDEX('Zone centroid'!$E$2:$E$169,MATCH($A138,'Zone centroid'!$C$2:$C$169,0)))^2)</f>
        <v>37319.767751629952</v>
      </c>
      <c r="U138">
        <f>SQRT((INDEX('Station centroid'!$E$2:$E$51,MATCH(U$1,'Station centroid'!$B$2:$B$51,0))-INDEX('Zone centroid'!$D$2:$D$169,MATCH($A138,'Zone centroid'!$C$2:$C$169,0)))^2+(INDEX('Station centroid'!$F$2:$F$51,MATCH(U$1,'Station centroid'!$B$2:$B$51,0))-INDEX('Zone centroid'!$E$2:$E$169,MATCH($A138,'Zone centroid'!$C$2:$C$169,0)))^2)</f>
        <v>31477.589201309514</v>
      </c>
      <c r="V138">
        <f>SQRT((INDEX('Station centroid'!$E$2:$E$51,MATCH(V$1,'Station centroid'!$B$2:$B$51,0))-INDEX('Zone centroid'!$D$2:$D$169,MATCH($A138,'Zone centroid'!$C$2:$C$169,0)))^2+(INDEX('Station centroid'!$F$2:$F$51,MATCH(V$1,'Station centroid'!$B$2:$B$51,0))-INDEX('Zone centroid'!$E$2:$E$169,MATCH($A138,'Zone centroid'!$C$2:$C$169,0)))^2)</f>
        <v>24767.478115086775</v>
      </c>
      <c r="W138">
        <f>SQRT((INDEX('Station centroid'!$E$2:$E$51,MATCH(W$1,'Station centroid'!$B$2:$B$51,0))-INDEX('Zone centroid'!$D$2:$D$169,MATCH($A138,'Zone centroid'!$C$2:$C$169,0)))^2+(INDEX('Station centroid'!$F$2:$F$51,MATCH(W$1,'Station centroid'!$B$2:$B$51,0))-INDEX('Zone centroid'!$E$2:$E$169,MATCH($A138,'Zone centroid'!$C$2:$C$169,0)))^2)</f>
        <v>52089.638236409388</v>
      </c>
      <c r="X138">
        <f>SQRT((INDEX('Station centroid'!$E$2:$E$51,MATCH(X$1,'Station centroid'!$B$2:$B$51,0))-INDEX('Zone centroid'!$D$2:$D$169,MATCH($A138,'Zone centroid'!$C$2:$C$169,0)))^2+(INDEX('Station centroid'!$F$2:$F$51,MATCH(X$1,'Station centroid'!$B$2:$B$51,0))-INDEX('Zone centroid'!$E$2:$E$169,MATCH($A138,'Zone centroid'!$C$2:$C$169,0)))^2)</f>
        <v>21865.906331604412</v>
      </c>
      <c r="Y138">
        <f>SQRT((INDEX('Station centroid'!$E$2:$E$51,MATCH(Y$1,'Station centroid'!$B$2:$B$51,0))-INDEX('Zone centroid'!$D$2:$D$169,MATCH($A138,'Zone centroid'!$C$2:$C$169,0)))^2+(INDEX('Station centroid'!$F$2:$F$51,MATCH(Y$1,'Station centroid'!$B$2:$B$51,0))-INDEX('Zone centroid'!$E$2:$E$169,MATCH($A138,'Zone centroid'!$C$2:$C$169,0)))^2)</f>
        <v>19791.098320457164</v>
      </c>
      <c r="Z138">
        <f>SQRT((INDEX('Station centroid'!$E$2:$E$51,MATCH(Z$1,'Station centroid'!$B$2:$B$51,0))-INDEX('Zone centroid'!$D$2:$D$169,MATCH($A138,'Zone centroid'!$C$2:$C$169,0)))^2+(INDEX('Station centroid'!$F$2:$F$51,MATCH(Z$1,'Station centroid'!$B$2:$B$51,0))-INDEX('Zone centroid'!$E$2:$E$169,MATCH($A138,'Zone centroid'!$C$2:$C$169,0)))^2)</f>
        <v>52348.084925526149</v>
      </c>
      <c r="AA138">
        <f>SQRT((INDEX('Station centroid'!$E$2:$E$51,MATCH(AA$1,'Station centroid'!$B$2:$B$51,0))-INDEX('Zone centroid'!$D$2:$D$169,MATCH($A138,'Zone centroid'!$C$2:$C$169,0)))^2+(INDEX('Station centroid'!$F$2:$F$51,MATCH(AA$1,'Station centroid'!$B$2:$B$51,0))-INDEX('Zone centroid'!$E$2:$E$169,MATCH($A138,'Zone centroid'!$C$2:$C$169,0)))^2)</f>
        <v>93939.384787719348</v>
      </c>
      <c r="AB138">
        <f>SQRT((INDEX('Station centroid'!$E$2:$E$51,MATCH(AB$1,'Station centroid'!$B$2:$B$51,0))-INDEX('Zone centroid'!$D$2:$D$169,MATCH($A138,'Zone centroid'!$C$2:$C$169,0)))^2+(INDEX('Station centroid'!$F$2:$F$51,MATCH(AB$1,'Station centroid'!$B$2:$B$51,0))-INDEX('Zone centroid'!$E$2:$E$169,MATCH($A138,'Zone centroid'!$C$2:$C$169,0)))^2)</f>
        <v>685368.27325533528</v>
      </c>
      <c r="AC138">
        <f>SQRT((INDEX('Station centroid'!$E$2:$E$51,MATCH(AC$1,'Station centroid'!$B$2:$B$51,0))-INDEX('Zone centroid'!$D$2:$D$169,MATCH($A138,'Zone centroid'!$C$2:$C$169,0)))^2+(INDEX('Station centroid'!$F$2:$F$51,MATCH(AC$1,'Station centroid'!$B$2:$B$51,0))-INDEX('Zone centroid'!$E$2:$E$169,MATCH($A138,'Zone centroid'!$C$2:$C$169,0)))^2)</f>
        <v>86998.837971002795</v>
      </c>
      <c r="AD138">
        <f>SQRT((INDEX('Station centroid'!$E$2:$E$51,MATCH(AD$1,'Station centroid'!$B$2:$B$51,0))-INDEX('Zone centroid'!$D$2:$D$169,MATCH($A138,'Zone centroid'!$C$2:$C$169,0)))^2+(INDEX('Station centroid'!$F$2:$F$51,MATCH(AD$1,'Station centroid'!$B$2:$B$51,0))-INDEX('Zone centroid'!$E$2:$E$169,MATCH($A138,'Zone centroid'!$C$2:$C$169,0)))^2)</f>
        <v>162670.68213640249</v>
      </c>
      <c r="AE138">
        <f>SQRT((INDEX('Station centroid'!$E$2:$E$51,MATCH(AE$1,'Station centroid'!$B$2:$B$51,0))-INDEX('Zone centroid'!$D$2:$D$169,MATCH($A138,'Zone centroid'!$C$2:$C$169,0)))^2+(INDEX('Station centroid'!$F$2:$F$51,MATCH(AE$1,'Station centroid'!$B$2:$B$51,0))-INDEX('Zone centroid'!$E$2:$E$169,MATCH($A138,'Zone centroid'!$C$2:$C$169,0)))^2)</f>
        <v>64201.208882196319</v>
      </c>
      <c r="AF138">
        <f>SQRT((INDEX('Station centroid'!$E$2:$E$51,MATCH(AF$1,'Station centroid'!$B$2:$B$51,0))-INDEX('Zone centroid'!$D$2:$D$169,MATCH($A138,'Zone centroid'!$C$2:$C$169,0)))^2+(INDEX('Station centroid'!$F$2:$F$51,MATCH(AF$1,'Station centroid'!$B$2:$B$51,0))-INDEX('Zone centroid'!$E$2:$E$169,MATCH($A138,'Zone centroid'!$C$2:$C$169,0)))^2)</f>
        <v>61314.656647419142</v>
      </c>
      <c r="AG138">
        <f>SQRT((INDEX('Station centroid'!$E$2:$E$51,MATCH(AG$1,'Station centroid'!$B$2:$B$51,0))-INDEX('Zone centroid'!$D$2:$D$169,MATCH($A138,'Zone centroid'!$C$2:$C$169,0)))^2+(INDEX('Station centroid'!$F$2:$F$51,MATCH(AG$1,'Station centroid'!$B$2:$B$51,0))-INDEX('Zone centroid'!$E$2:$E$169,MATCH($A138,'Zone centroid'!$C$2:$C$169,0)))^2)</f>
        <v>25050.71413081271</v>
      </c>
      <c r="AH138">
        <f>SQRT((INDEX('Station centroid'!$E$2:$E$51,MATCH(AH$1,'Station centroid'!$B$2:$B$51,0))-INDEX('Zone centroid'!$D$2:$D$169,MATCH($A138,'Zone centroid'!$C$2:$C$169,0)))^2+(INDEX('Station centroid'!$F$2:$F$51,MATCH(AH$1,'Station centroid'!$B$2:$B$51,0))-INDEX('Zone centroid'!$E$2:$E$169,MATCH($A138,'Zone centroid'!$C$2:$C$169,0)))^2)</f>
        <v>131714.52489519902</v>
      </c>
      <c r="AI138">
        <f>SQRT((INDEX('Station centroid'!$E$2:$E$51,MATCH(AI$1,'Station centroid'!$B$2:$B$51,0))-INDEX('Zone centroid'!$D$2:$D$169,MATCH($A138,'Zone centroid'!$C$2:$C$169,0)))^2+(INDEX('Station centroid'!$F$2:$F$51,MATCH(AI$1,'Station centroid'!$B$2:$B$51,0))-INDEX('Zone centroid'!$E$2:$E$169,MATCH($A138,'Zone centroid'!$C$2:$C$169,0)))^2)</f>
        <v>34059.027175515403</v>
      </c>
      <c r="AJ138">
        <f>SQRT((INDEX('Station centroid'!$E$2:$E$51,MATCH(AJ$1,'Station centroid'!$B$2:$B$51,0))-INDEX('Zone centroid'!$D$2:$D$169,MATCH($A138,'Zone centroid'!$C$2:$C$169,0)))^2+(INDEX('Station centroid'!$F$2:$F$51,MATCH(AJ$1,'Station centroid'!$B$2:$B$51,0))-INDEX('Zone centroid'!$E$2:$E$169,MATCH($A138,'Zone centroid'!$C$2:$C$169,0)))^2)</f>
        <v>28223.898766260096</v>
      </c>
      <c r="AK138">
        <f>SQRT((INDEX('Station centroid'!$E$2:$E$51,MATCH(AK$1,'Station centroid'!$B$2:$B$51,0))-INDEX('Zone centroid'!$D$2:$D$169,MATCH($A138,'Zone centroid'!$C$2:$C$169,0)))^2+(INDEX('Station centroid'!$F$2:$F$51,MATCH(AK$1,'Station centroid'!$B$2:$B$51,0))-INDEX('Zone centroid'!$E$2:$E$169,MATCH($A138,'Zone centroid'!$C$2:$C$169,0)))^2)</f>
        <v>38863.899645879559</v>
      </c>
      <c r="AL138">
        <f>SQRT((INDEX('Station centroid'!$E$2:$E$51,MATCH(AL$1,'Station centroid'!$B$2:$B$51,0))-INDEX('Zone centroid'!$D$2:$D$169,MATCH($A138,'Zone centroid'!$C$2:$C$169,0)))^2+(INDEX('Station centroid'!$F$2:$F$51,MATCH(AL$1,'Station centroid'!$B$2:$B$51,0))-INDEX('Zone centroid'!$E$2:$E$169,MATCH($A138,'Zone centroid'!$C$2:$C$169,0)))^2)</f>
        <v>67341.886883175437</v>
      </c>
      <c r="AM138">
        <f>SQRT((INDEX('Station centroid'!$E$2:$E$51,MATCH(AM$1,'Station centroid'!$B$2:$B$51,0))-INDEX('Zone centroid'!$D$2:$D$169,MATCH($A138,'Zone centroid'!$C$2:$C$169,0)))^2+(INDEX('Station centroid'!$F$2:$F$51,MATCH(AM$1,'Station centroid'!$B$2:$B$51,0))-INDEX('Zone centroid'!$E$2:$E$169,MATCH($A138,'Zone centroid'!$C$2:$C$169,0)))^2)</f>
        <v>57586.090728752417</v>
      </c>
      <c r="AN138">
        <f>SQRT((INDEX('Station centroid'!$E$2:$E$51,MATCH(AN$1,'Station centroid'!$B$2:$B$51,0))-INDEX('Zone centroid'!$D$2:$D$169,MATCH($A138,'Zone centroid'!$C$2:$C$169,0)))^2+(INDEX('Station centroid'!$F$2:$F$51,MATCH(AN$1,'Station centroid'!$B$2:$B$51,0))-INDEX('Zone centroid'!$E$2:$E$169,MATCH($A138,'Zone centroid'!$C$2:$C$169,0)))^2)</f>
        <v>46218.140718540351</v>
      </c>
      <c r="AO138">
        <f>SQRT((INDEX('Station centroid'!$E$2:$E$51,MATCH(AO$1,'Station centroid'!$B$2:$B$51,0))-INDEX('Zone centroid'!$D$2:$D$169,MATCH($A138,'Zone centroid'!$C$2:$C$169,0)))^2+(INDEX('Station centroid'!$F$2:$F$51,MATCH(AO$1,'Station centroid'!$B$2:$B$51,0))-INDEX('Zone centroid'!$E$2:$E$169,MATCH($A138,'Zone centroid'!$C$2:$C$169,0)))^2)</f>
        <v>48077.657567907765</v>
      </c>
      <c r="AP138">
        <f>SQRT((INDEX('Station centroid'!$E$2:$E$51,MATCH(AP$1,'Station centroid'!$B$2:$B$51,0))-INDEX('Zone centroid'!$D$2:$D$169,MATCH($A138,'Zone centroid'!$C$2:$C$169,0)))^2+(INDEX('Station centroid'!$F$2:$F$51,MATCH(AP$1,'Station centroid'!$B$2:$B$51,0))-INDEX('Zone centroid'!$E$2:$E$169,MATCH($A138,'Zone centroid'!$C$2:$C$169,0)))^2)</f>
        <v>40372.637305017619</v>
      </c>
      <c r="AQ138">
        <f>SQRT((INDEX('Station centroid'!$E$2:$E$51,MATCH(AQ$1,'Station centroid'!$B$2:$B$51,0))-INDEX('Zone centroid'!$D$2:$D$169,MATCH($A138,'Zone centroid'!$C$2:$C$169,0)))^2+(INDEX('Station centroid'!$F$2:$F$51,MATCH(AQ$1,'Station centroid'!$B$2:$B$51,0))-INDEX('Zone centroid'!$E$2:$E$169,MATCH($A138,'Zone centroid'!$C$2:$C$169,0)))^2)</f>
        <v>85376.087143556753</v>
      </c>
      <c r="AR138">
        <f>SQRT((INDEX('Station centroid'!$E$2:$E$51,MATCH(AR$1,'Station centroid'!$B$2:$B$51,0))-INDEX('Zone centroid'!$D$2:$D$169,MATCH($A138,'Zone centroid'!$C$2:$C$169,0)))^2+(INDEX('Station centroid'!$F$2:$F$51,MATCH(AR$1,'Station centroid'!$B$2:$B$51,0))-INDEX('Zone centroid'!$E$2:$E$169,MATCH($A138,'Zone centroid'!$C$2:$C$169,0)))^2)</f>
        <v>61640.759644589059</v>
      </c>
      <c r="AS138">
        <f>SQRT((INDEX('Station centroid'!$E$2:$E$51,MATCH(AS$1,'Station centroid'!$B$2:$B$51,0))-INDEX('Zone centroid'!$D$2:$D$169,MATCH($A138,'Zone centroid'!$C$2:$C$169,0)))^2+(INDEX('Station centroid'!$F$2:$F$51,MATCH(AS$1,'Station centroid'!$B$2:$B$51,0))-INDEX('Zone centroid'!$E$2:$E$169,MATCH($A138,'Zone centroid'!$C$2:$C$169,0)))^2)</f>
        <v>145560.96259883314</v>
      </c>
      <c r="AT138">
        <f>SQRT((INDEX('Station centroid'!$E$2:$E$51,MATCH(AT$1,'Station centroid'!$B$2:$B$51,0))-INDEX('Zone centroid'!$D$2:$D$169,MATCH($A138,'Zone centroid'!$C$2:$C$169,0)))^2+(INDEX('Station centroid'!$F$2:$F$51,MATCH(AT$1,'Station centroid'!$B$2:$B$51,0))-INDEX('Zone centroid'!$E$2:$E$169,MATCH($A138,'Zone centroid'!$C$2:$C$169,0)))^2)</f>
        <v>121794.95306547845</v>
      </c>
      <c r="AU138">
        <f>SQRT((INDEX('Station centroid'!$E$2:$E$51,MATCH(AU$1,'Station centroid'!$B$2:$B$51,0))-INDEX('Zone centroid'!$D$2:$D$169,MATCH($A138,'Zone centroid'!$C$2:$C$169,0)))^2+(INDEX('Station centroid'!$F$2:$F$51,MATCH(AU$1,'Station centroid'!$B$2:$B$51,0))-INDEX('Zone centroid'!$E$2:$E$169,MATCH($A138,'Zone centroid'!$C$2:$C$169,0)))^2)</f>
        <v>38486.824100651633</v>
      </c>
      <c r="AV138">
        <f>SQRT((INDEX('Station centroid'!$E$2:$E$51,MATCH(AV$1,'Station centroid'!$B$2:$B$51,0))-INDEX('Zone centroid'!$D$2:$D$169,MATCH($A138,'Zone centroid'!$C$2:$C$169,0)))^2+(INDEX('Station centroid'!$F$2:$F$51,MATCH(AV$1,'Station centroid'!$B$2:$B$51,0))-INDEX('Zone centroid'!$E$2:$E$169,MATCH($A138,'Zone centroid'!$C$2:$C$169,0)))^2)</f>
        <v>43898.618357688625</v>
      </c>
      <c r="AW138">
        <f>SQRT((INDEX('Station centroid'!$E$2:$E$51,MATCH(AW$1,'Station centroid'!$B$2:$B$51,0))-INDEX('Zone centroid'!$D$2:$D$169,MATCH($A138,'Zone centroid'!$C$2:$C$169,0)))^2+(INDEX('Station centroid'!$F$2:$F$51,MATCH(AW$1,'Station centroid'!$B$2:$B$51,0))-INDEX('Zone centroid'!$E$2:$E$169,MATCH($A138,'Zone centroid'!$C$2:$C$169,0)))^2)</f>
        <v>49423.681947944737</v>
      </c>
      <c r="AX138">
        <f>SQRT((INDEX('Station centroid'!$E$2:$E$51,MATCH(AX$1,'Station centroid'!$B$2:$B$51,0))-INDEX('Zone centroid'!$D$2:$D$169,MATCH($A138,'Zone centroid'!$C$2:$C$169,0)))^2+(INDEX('Station centroid'!$F$2:$F$51,MATCH(AX$1,'Station centroid'!$B$2:$B$51,0))-INDEX('Zone centroid'!$E$2:$E$169,MATCH($A138,'Zone centroid'!$C$2:$C$169,0)))^2)</f>
        <v>62834.260399604471</v>
      </c>
      <c r="AY138">
        <f>SQRT((INDEX('Station centroid'!$E$2:$E$51,MATCH(AY$1,'Station centroid'!$B$2:$B$51,0))-INDEX('Zone centroid'!$D$2:$D$169,MATCH($A138,'Zone centroid'!$C$2:$C$169,0)))^2+(INDEX('Station centroid'!$F$2:$F$51,MATCH(AY$1,'Station centroid'!$B$2:$B$51,0))-INDEX('Zone centroid'!$E$2:$E$169,MATCH($A138,'Zone centroid'!$C$2:$C$169,0)))^2)</f>
        <v>685368.27325533528</v>
      </c>
    </row>
    <row r="139" spans="1:51" x14ac:dyDescent="0.3">
      <c r="A139">
        <v>5121</v>
      </c>
      <c r="B139">
        <f>SQRT((INDEX('Station centroid'!$E$2:$E$51,MATCH(B$1,'Station centroid'!$B$2:$B$51,0))-INDEX('Zone centroid'!$D$2:$D$169,MATCH($A139,'Zone centroid'!$C$2:$C$169,0)))^2+(INDEX('Station centroid'!$F$2:$F$51,MATCH(B$1,'Station centroid'!$B$2:$B$51,0))-INDEX('Zone centroid'!$E$2:$E$169,MATCH($A139,'Zone centroid'!$C$2:$C$169,0)))^2)</f>
        <v>28582.751739335738</v>
      </c>
      <c r="C139">
        <f>SQRT((INDEX('Station centroid'!$E$2:$E$51,MATCH(C$1,'Station centroid'!$B$2:$B$51,0))-INDEX('Zone centroid'!$D$2:$D$169,MATCH($A139,'Zone centroid'!$C$2:$C$169,0)))^2+(INDEX('Station centroid'!$F$2:$F$51,MATCH(C$1,'Station centroid'!$B$2:$B$51,0))-INDEX('Zone centroid'!$E$2:$E$169,MATCH($A139,'Zone centroid'!$C$2:$C$169,0)))^2)</f>
        <v>92409.061149841786</v>
      </c>
      <c r="D139">
        <f>SQRT((INDEX('Station centroid'!$E$2:$E$51,MATCH(D$1,'Station centroid'!$B$2:$B$51,0))-INDEX('Zone centroid'!$D$2:$D$169,MATCH($A139,'Zone centroid'!$C$2:$C$169,0)))^2+(INDEX('Station centroid'!$F$2:$F$51,MATCH(D$1,'Station centroid'!$B$2:$B$51,0))-INDEX('Zone centroid'!$E$2:$E$169,MATCH($A139,'Zone centroid'!$C$2:$C$169,0)))^2)</f>
        <v>175927.23654642704</v>
      </c>
      <c r="E139">
        <f>SQRT((INDEX('Station centroid'!$E$2:$E$51,MATCH(E$1,'Station centroid'!$B$2:$B$51,0))-INDEX('Zone centroid'!$D$2:$D$169,MATCH($A139,'Zone centroid'!$C$2:$C$169,0)))^2+(INDEX('Station centroid'!$F$2:$F$51,MATCH(E$1,'Station centroid'!$B$2:$B$51,0))-INDEX('Zone centroid'!$E$2:$E$169,MATCH($A139,'Zone centroid'!$C$2:$C$169,0)))^2)</f>
        <v>32162.888177516015</v>
      </c>
      <c r="F139">
        <f>SQRT((INDEX('Station centroid'!$E$2:$E$51,MATCH(F$1,'Station centroid'!$B$2:$B$51,0))-INDEX('Zone centroid'!$D$2:$D$169,MATCH($A139,'Zone centroid'!$C$2:$C$169,0)))^2+(INDEX('Station centroid'!$F$2:$F$51,MATCH(F$1,'Station centroid'!$B$2:$B$51,0))-INDEX('Zone centroid'!$E$2:$E$169,MATCH($A139,'Zone centroid'!$C$2:$C$169,0)))^2)</f>
        <v>56725.071250053086</v>
      </c>
      <c r="G139">
        <f>SQRT((INDEX('Station centroid'!$E$2:$E$51,MATCH(G$1,'Station centroid'!$B$2:$B$51,0))-INDEX('Zone centroid'!$D$2:$D$169,MATCH($A139,'Zone centroid'!$C$2:$C$169,0)))^2+(INDEX('Station centroid'!$F$2:$F$51,MATCH(G$1,'Station centroid'!$B$2:$B$51,0))-INDEX('Zone centroid'!$E$2:$E$169,MATCH($A139,'Zone centroid'!$C$2:$C$169,0)))^2)</f>
        <v>703079.32625344628</v>
      </c>
      <c r="H139">
        <f>SQRT((INDEX('Station centroid'!$E$2:$E$51,MATCH(H$1,'Station centroid'!$B$2:$B$51,0))-INDEX('Zone centroid'!$D$2:$D$169,MATCH($A139,'Zone centroid'!$C$2:$C$169,0)))^2+(INDEX('Station centroid'!$F$2:$F$51,MATCH(H$1,'Station centroid'!$B$2:$B$51,0))-INDEX('Zone centroid'!$E$2:$E$169,MATCH($A139,'Zone centroid'!$C$2:$C$169,0)))^2)</f>
        <v>84918.603618554669</v>
      </c>
      <c r="I139">
        <f>SQRT((INDEX('Station centroid'!$E$2:$E$51,MATCH(I$1,'Station centroid'!$B$2:$B$51,0))-INDEX('Zone centroid'!$D$2:$D$169,MATCH($A139,'Zone centroid'!$C$2:$C$169,0)))^2+(INDEX('Station centroid'!$F$2:$F$51,MATCH(I$1,'Station centroid'!$B$2:$B$51,0))-INDEX('Zone centroid'!$E$2:$E$169,MATCH($A139,'Zone centroid'!$C$2:$C$169,0)))^2)</f>
        <v>60835.047231457778</v>
      </c>
      <c r="J139">
        <f>SQRT((INDEX('Station centroid'!$E$2:$E$51,MATCH(J$1,'Station centroid'!$B$2:$B$51,0))-INDEX('Zone centroid'!$D$2:$D$169,MATCH($A139,'Zone centroid'!$C$2:$C$169,0)))^2+(INDEX('Station centroid'!$F$2:$F$51,MATCH(J$1,'Station centroid'!$B$2:$B$51,0))-INDEX('Zone centroid'!$E$2:$E$169,MATCH($A139,'Zone centroid'!$C$2:$C$169,0)))^2)</f>
        <v>703079.32625344628</v>
      </c>
      <c r="K139">
        <f>SQRT((INDEX('Station centroid'!$E$2:$E$51,MATCH(K$1,'Station centroid'!$B$2:$B$51,0))-INDEX('Zone centroid'!$D$2:$D$169,MATCH($A139,'Zone centroid'!$C$2:$C$169,0)))^2+(INDEX('Station centroid'!$F$2:$F$51,MATCH(K$1,'Station centroid'!$B$2:$B$51,0))-INDEX('Zone centroid'!$E$2:$E$169,MATCH($A139,'Zone centroid'!$C$2:$C$169,0)))^2)</f>
        <v>44486.775246399899</v>
      </c>
      <c r="L139">
        <f>SQRT((INDEX('Station centroid'!$E$2:$E$51,MATCH(L$1,'Station centroid'!$B$2:$B$51,0))-INDEX('Zone centroid'!$D$2:$D$169,MATCH($A139,'Zone centroid'!$C$2:$C$169,0)))^2+(INDEX('Station centroid'!$F$2:$F$51,MATCH(L$1,'Station centroid'!$B$2:$B$51,0))-INDEX('Zone centroid'!$E$2:$E$169,MATCH($A139,'Zone centroid'!$C$2:$C$169,0)))^2)</f>
        <v>43048.926403639867</v>
      </c>
      <c r="M139">
        <f>SQRT((INDEX('Station centroid'!$E$2:$E$51,MATCH(M$1,'Station centroid'!$B$2:$B$51,0))-INDEX('Zone centroid'!$D$2:$D$169,MATCH($A139,'Zone centroid'!$C$2:$C$169,0)))^2+(INDEX('Station centroid'!$F$2:$F$51,MATCH(M$1,'Station centroid'!$B$2:$B$51,0))-INDEX('Zone centroid'!$E$2:$E$169,MATCH($A139,'Zone centroid'!$C$2:$C$169,0)))^2)</f>
        <v>35743.942098624189</v>
      </c>
      <c r="N139">
        <f>SQRT((INDEX('Station centroid'!$E$2:$E$51,MATCH(N$1,'Station centroid'!$B$2:$B$51,0))-INDEX('Zone centroid'!$D$2:$D$169,MATCH($A139,'Zone centroid'!$C$2:$C$169,0)))^2+(INDEX('Station centroid'!$F$2:$F$51,MATCH(N$1,'Station centroid'!$B$2:$B$51,0))-INDEX('Zone centroid'!$E$2:$E$169,MATCH($A139,'Zone centroid'!$C$2:$C$169,0)))^2)</f>
        <v>31163.931966810596</v>
      </c>
      <c r="O139">
        <f>SQRT((INDEX('Station centroid'!$E$2:$E$51,MATCH(O$1,'Station centroid'!$B$2:$B$51,0))-INDEX('Zone centroid'!$D$2:$D$169,MATCH($A139,'Zone centroid'!$C$2:$C$169,0)))^2+(INDEX('Station centroid'!$F$2:$F$51,MATCH(O$1,'Station centroid'!$B$2:$B$51,0))-INDEX('Zone centroid'!$E$2:$E$169,MATCH($A139,'Zone centroid'!$C$2:$C$169,0)))^2)</f>
        <v>55429.838822000915</v>
      </c>
      <c r="P139">
        <f>SQRT((INDEX('Station centroid'!$E$2:$E$51,MATCH(P$1,'Station centroid'!$B$2:$B$51,0))-INDEX('Zone centroid'!$D$2:$D$169,MATCH($A139,'Zone centroid'!$C$2:$C$169,0)))^2+(INDEX('Station centroid'!$F$2:$F$51,MATCH(P$1,'Station centroid'!$B$2:$B$51,0))-INDEX('Zone centroid'!$E$2:$E$169,MATCH($A139,'Zone centroid'!$C$2:$C$169,0)))^2)</f>
        <v>57126.440685414658</v>
      </c>
      <c r="Q139">
        <f>SQRT((INDEX('Station centroid'!$E$2:$E$51,MATCH(Q$1,'Station centroid'!$B$2:$B$51,0))-INDEX('Zone centroid'!$D$2:$D$169,MATCH($A139,'Zone centroid'!$C$2:$C$169,0)))^2+(INDEX('Station centroid'!$F$2:$F$51,MATCH(Q$1,'Station centroid'!$B$2:$B$51,0))-INDEX('Zone centroid'!$E$2:$E$169,MATCH($A139,'Zone centroid'!$C$2:$C$169,0)))^2)</f>
        <v>41482.625195911845</v>
      </c>
      <c r="R139">
        <f>SQRT((INDEX('Station centroid'!$E$2:$E$51,MATCH(R$1,'Station centroid'!$B$2:$B$51,0))-INDEX('Zone centroid'!$D$2:$D$169,MATCH($A139,'Zone centroid'!$C$2:$C$169,0)))^2+(INDEX('Station centroid'!$F$2:$F$51,MATCH(R$1,'Station centroid'!$B$2:$B$51,0))-INDEX('Zone centroid'!$E$2:$E$169,MATCH($A139,'Zone centroid'!$C$2:$C$169,0)))^2)</f>
        <v>34469.615222048807</v>
      </c>
      <c r="S139">
        <f>SQRT((INDEX('Station centroid'!$E$2:$E$51,MATCH(S$1,'Station centroid'!$B$2:$B$51,0))-INDEX('Zone centroid'!$D$2:$D$169,MATCH($A139,'Zone centroid'!$C$2:$C$169,0)))^2+(INDEX('Station centroid'!$F$2:$F$51,MATCH(S$1,'Station centroid'!$B$2:$B$51,0))-INDEX('Zone centroid'!$E$2:$E$169,MATCH($A139,'Zone centroid'!$C$2:$C$169,0)))^2)</f>
        <v>33543.852313441916</v>
      </c>
      <c r="T139">
        <f>SQRT((INDEX('Station centroid'!$E$2:$E$51,MATCH(T$1,'Station centroid'!$B$2:$B$51,0))-INDEX('Zone centroid'!$D$2:$D$169,MATCH($A139,'Zone centroid'!$C$2:$C$169,0)))^2+(INDEX('Station centroid'!$F$2:$F$51,MATCH(T$1,'Station centroid'!$B$2:$B$51,0))-INDEX('Zone centroid'!$E$2:$E$169,MATCH($A139,'Zone centroid'!$C$2:$C$169,0)))^2)</f>
        <v>21807.325800189257</v>
      </c>
      <c r="U139">
        <f>SQRT((INDEX('Station centroid'!$E$2:$E$51,MATCH(U$1,'Station centroid'!$B$2:$B$51,0))-INDEX('Zone centroid'!$D$2:$D$169,MATCH($A139,'Zone centroid'!$C$2:$C$169,0)))^2+(INDEX('Station centroid'!$F$2:$F$51,MATCH(U$1,'Station centroid'!$B$2:$B$51,0))-INDEX('Zone centroid'!$E$2:$E$169,MATCH($A139,'Zone centroid'!$C$2:$C$169,0)))^2)</f>
        <v>12470.208986476488</v>
      </c>
      <c r="V139">
        <f>SQRT((INDEX('Station centroid'!$E$2:$E$51,MATCH(V$1,'Station centroid'!$B$2:$B$51,0))-INDEX('Zone centroid'!$D$2:$D$169,MATCH($A139,'Zone centroid'!$C$2:$C$169,0)))^2+(INDEX('Station centroid'!$F$2:$F$51,MATCH(V$1,'Station centroid'!$B$2:$B$51,0))-INDEX('Zone centroid'!$E$2:$E$169,MATCH($A139,'Zone centroid'!$C$2:$C$169,0)))^2)</f>
        <v>7011.1463756863759</v>
      </c>
      <c r="W139">
        <f>SQRT((INDEX('Station centroid'!$E$2:$E$51,MATCH(W$1,'Station centroid'!$B$2:$B$51,0))-INDEX('Zone centroid'!$D$2:$D$169,MATCH($A139,'Zone centroid'!$C$2:$C$169,0)))^2+(INDEX('Station centroid'!$F$2:$F$51,MATCH(W$1,'Station centroid'!$B$2:$B$51,0))-INDEX('Zone centroid'!$E$2:$E$169,MATCH($A139,'Zone centroid'!$C$2:$C$169,0)))^2)</f>
        <v>38508.946955220694</v>
      </c>
      <c r="X139">
        <f>SQRT((INDEX('Station centroid'!$E$2:$E$51,MATCH(X$1,'Station centroid'!$B$2:$B$51,0))-INDEX('Zone centroid'!$D$2:$D$169,MATCH($A139,'Zone centroid'!$C$2:$C$169,0)))^2+(INDEX('Station centroid'!$F$2:$F$51,MATCH(X$1,'Station centroid'!$B$2:$B$51,0))-INDEX('Zone centroid'!$E$2:$E$169,MATCH($A139,'Zone centroid'!$C$2:$C$169,0)))^2)</f>
        <v>6357.6326209132376</v>
      </c>
      <c r="Y139">
        <f>SQRT((INDEX('Station centroid'!$E$2:$E$51,MATCH(Y$1,'Station centroid'!$B$2:$B$51,0))-INDEX('Zone centroid'!$D$2:$D$169,MATCH($A139,'Zone centroid'!$C$2:$C$169,0)))^2+(INDEX('Station centroid'!$F$2:$F$51,MATCH(Y$1,'Station centroid'!$B$2:$B$51,0))-INDEX('Zone centroid'!$E$2:$E$169,MATCH($A139,'Zone centroid'!$C$2:$C$169,0)))^2)</f>
        <v>7052.2860641071584</v>
      </c>
      <c r="Z139">
        <f>SQRT((INDEX('Station centroid'!$E$2:$E$51,MATCH(Z$1,'Station centroid'!$B$2:$B$51,0))-INDEX('Zone centroid'!$D$2:$D$169,MATCH($A139,'Zone centroid'!$C$2:$C$169,0)))^2+(INDEX('Station centroid'!$F$2:$F$51,MATCH(Z$1,'Station centroid'!$B$2:$B$51,0))-INDEX('Zone centroid'!$E$2:$E$169,MATCH($A139,'Zone centroid'!$C$2:$C$169,0)))^2)</f>
        <v>62630.072890665695</v>
      </c>
      <c r="AA139">
        <f>SQRT((INDEX('Station centroid'!$E$2:$E$51,MATCH(AA$1,'Station centroid'!$B$2:$B$51,0))-INDEX('Zone centroid'!$D$2:$D$169,MATCH($A139,'Zone centroid'!$C$2:$C$169,0)))^2+(INDEX('Station centroid'!$F$2:$F$51,MATCH(AA$1,'Station centroid'!$B$2:$B$51,0))-INDEX('Zone centroid'!$E$2:$E$169,MATCH($A139,'Zone centroid'!$C$2:$C$169,0)))^2)</f>
        <v>106372.24215769449</v>
      </c>
      <c r="AB139">
        <f>SQRT((INDEX('Station centroid'!$E$2:$E$51,MATCH(AB$1,'Station centroid'!$B$2:$B$51,0))-INDEX('Zone centroid'!$D$2:$D$169,MATCH($A139,'Zone centroid'!$C$2:$C$169,0)))^2+(INDEX('Station centroid'!$F$2:$F$51,MATCH(AB$1,'Station centroid'!$B$2:$B$51,0))-INDEX('Zone centroid'!$E$2:$E$169,MATCH($A139,'Zone centroid'!$C$2:$C$169,0)))^2)</f>
        <v>703079.32625344628</v>
      </c>
      <c r="AC139">
        <f>SQRT((INDEX('Station centroid'!$E$2:$E$51,MATCH(AC$1,'Station centroid'!$B$2:$B$51,0))-INDEX('Zone centroid'!$D$2:$D$169,MATCH($A139,'Zone centroid'!$C$2:$C$169,0)))^2+(INDEX('Station centroid'!$F$2:$F$51,MATCH(AC$1,'Station centroid'!$B$2:$B$51,0))-INDEX('Zone centroid'!$E$2:$E$169,MATCH($A139,'Zone centroid'!$C$2:$C$169,0)))^2)</f>
        <v>105629.38443740358</v>
      </c>
      <c r="AD139">
        <f>SQRT((INDEX('Station centroid'!$E$2:$E$51,MATCH(AD$1,'Station centroid'!$B$2:$B$51,0))-INDEX('Zone centroid'!$D$2:$D$169,MATCH($A139,'Zone centroid'!$C$2:$C$169,0)))^2+(INDEX('Station centroid'!$F$2:$F$51,MATCH(AD$1,'Station centroid'!$B$2:$B$51,0))-INDEX('Zone centroid'!$E$2:$E$169,MATCH($A139,'Zone centroid'!$C$2:$C$169,0)))^2)</f>
        <v>171113.39245927683</v>
      </c>
      <c r="AE139">
        <f>SQRT((INDEX('Station centroid'!$E$2:$E$51,MATCH(AE$1,'Station centroid'!$B$2:$B$51,0))-INDEX('Zone centroid'!$D$2:$D$169,MATCH($A139,'Zone centroid'!$C$2:$C$169,0)))^2+(INDEX('Station centroid'!$F$2:$F$51,MATCH(AE$1,'Station centroid'!$B$2:$B$51,0))-INDEX('Zone centroid'!$E$2:$E$169,MATCH($A139,'Zone centroid'!$C$2:$C$169,0)))^2)</f>
        <v>49988.673283608987</v>
      </c>
      <c r="AF139">
        <f>SQRT((INDEX('Station centroid'!$E$2:$E$51,MATCH(AF$1,'Station centroid'!$B$2:$B$51,0))-INDEX('Zone centroid'!$D$2:$D$169,MATCH($A139,'Zone centroid'!$C$2:$C$169,0)))^2+(INDEX('Station centroid'!$F$2:$F$51,MATCH(AF$1,'Station centroid'!$B$2:$B$51,0))-INDEX('Zone centroid'!$E$2:$E$169,MATCH($A139,'Zone centroid'!$C$2:$C$169,0)))^2)</f>
        <v>47121.346360974247</v>
      </c>
      <c r="AG139">
        <f>SQRT((INDEX('Station centroid'!$E$2:$E$51,MATCH(AG$1,'Station centroid'!$B$2:$B$51,0))-INDEX('Zone centroid'!$D$2:$D$169,MATCH($A139,'Zone centroid'!$C$2:$C$169,0)))^2+(INDEX('Station centroid'!$F$2:$F$51,MATCH(AG$1,'Station centroid'!$B$2:$B$51,0))-INDEX('Zone centroid'!$E$2:$E$169,MATCH($A139,'Zone centroid'!$C$2:$C$169,0)))^2)</f>
        <v>6337.9149839438469</v>
      </c>
      <c r="AH139">
        <f>SQRT((INDEX('Station centroid'!$E$2:$E$51,MATCH(AH$1,'Station centroid'!$B$2:$B$51,0))-INDEX('Zone centroid'!$D$2:$D$169,MATCH($A139,'Zone centroid'!$C$2:$C$169,0)))^2+(INDEX('Station centroid'!$F$2:$F$51,MATCH(AH$1,'Station centroid'!$B$2:$B$51,0))-INDEX('Zone centroid'!$E$2:$E$169,MATCH($A139,'Zone centroid'!$C$2:$C$169,0)))^2)</f>
        <v>137370.80450651803</v>
      </c>
      <c r="AI139">
        <f>SQRT((INDEX('Station centroid'!$E$2:$E$51,MATCH(AI$1,'Station centroid'!$B$2:$B$51,0))-INDEX('Zone centroid'!$D$2:$D$169,MATCH($A139,'Zone centroid'!$C$2:$C$169,0)))^2+(INDEX('Station centroid'!$F$2:$F$51,MATCH(AI$1,'Station centroid'!$B$2:$B$51,0))-INDEX('Zone centroid'!$E$2:$E$169,MATCH($A139,'Zone centroid'!$C$2:$C$169,0)))^2)</f>
        <v>16268.03029080345</v>
      </c>
      <c r="AJ139">
        <f>SQRT((INDEX('Station centroid'!$E$2:$E$51,MATCH(AJ$1,'Station centroid'!$B$2:$B$51,0))-INDEX('Zone centroid'!$D$2:$D$169,MATCH($A139,'Zone centroid'!$C$2:$C$169,0)))^2+(INDEX('Station centroid'!$F$2:$F$51,MATCH(AJ$1,'Station centroid'!$B$2:$B$51,0))-INDEX('Zone centroid'!$E$2:$E$169,MATCH($A139,'Zone centroid'!$C$2:$C$169,0)))^2)</f>
        <v>8112.3706330578498</v>
      </c>
      <c r="AK139">
        <f>SQRT((INDEX('Station centroid'!$E$2:$E$51,MATCH(AK$1,'Station centroid'!$B$2:$B$51,0))-INDEX('Zone centroid'!$D$2:$D$169,MATCH($A139,'Zone centroid'!$C$2:$C$169,0)))^2+(INDEX('Station centroid'!$F$2:$F$51,MATCH(AK$1,'Station centroid'!$B$2:$B$51,0))-INDEX('Zone centroid'!$E$2:$E$169,MATCH($A139,'Zone centroid'!$C$2:$C$169,0)))^2)</f>
        <v>25116.178166373131</v>
      </c>
      <c r="AL139">
        <f>SQRT((INDEX('Station centroid'!$E$2:$E$51,MATCH(AL$1,'Station centroid'!$B$2:$B$51,0))-INDEX('Zone centroid'!$D$2:$D$169,MATCH($A139,'Zone centroid'!$C$2:$C$169,0)))^2+(INDEX('Station centroid'!$F$2:$F$51,MATCH(AL$1,'Station centroid'!$B$2:$B$51,0))-INDEX('Zone centroid'!$E$2:$E$169,MATCH($A139,'Zone centroid'!$C$2:$C$169,0)))^2)</f>
        <v>84788.911335541954</v>
      </c>
      <c r="AM139">
        <f>SQRT((INDEX('Station centroid'!$E$2:$E$51,MATCH(AM$1,'Station centroid'!$B$2:$B$51,0))-INDEX('Zone centroid'!$D$2:$D$169,MATCH($A139,'Zone centroid'!$C$2:$C$169,0)))^2+(INDEX('Station centroid'!$F$2:$F$51,MATCH(AM$1,'Station centroid'!$B$2:$B$51,0))-INDEX('Zone centroid'!$E$2:$E$169,MATCH($A139,'Zone centroid'!$C$2:$C$169,0)))^2)</f>
        <v>42023.61194114689</v>
      </c>
      <c r="AN139">
        <f>SQRT((INDEX('Station centroid'!$E$2:$E$51,MATCH(AN$1,'Station centroid'!$B$2:$B$51,0))-INDEX('Zone centroid'!$D$2:$D$169,MATCH($A139,'Zone centroid'!$C$2:$C$169,0)))^2+(INDEX('Station centroid'!$F$2:$F$51,MATCH(AN$1,'Station centroid'!$B$2:$B$51,0))-INDEX('Zone centroid'!$E$2:$E$169,MATCH($A139,'Zone centroid'!$C$2:$C$169,0)))^2)</f>
        <v>48731.950822009974</v>
      </c>
      <c r="AO139">
        <f>SQRT((INDEX('Station centroid'!$E$2:$E$51,MATCH(AO$1,'Station centroid'!$B$2:$B$51,0))-INDEX('Zone centroid'!$D$2:$D$169,MATCH($A139,'Zone centroid'!$C$2:$C$169,0)))^2+(INDEX('Station centroid'!$F$2:$F$51,MATCH(AO$1,'Station centroid'!$B$2:$B$51,0))-INDEX('Zone centroid'!$E$2:$E$169,MATCH($A139,'Zone centroid'!$C$2:$C$169,0)))^2)</f>
        <v>52071.633072307195</v>
      </c>
      <c r="AP139">
        <f>SQRT((INDEX('Station centroid'!$E$2:$E$51,MATCH(AP$1,'Station centroid'!$B$2:$B$51,0))-INDEX('Zone centroid'!$D$2:$D$169,MATCH($A139,'Zone centroid'!$C$2:$C$169,0)))^2+(INDEX('Station centroid'!$F$2:$F$51,MATCH(AP$1,'Station centroid'!$B$2:$B$51,0))-INDEX('Zone centroid'!$E$2:$E$169,MATCH($A139,'Zone centroid'!$C$2:$C$169,0)))^2)</f>
        <v>39471.802010580934</v>
      </c>
      <c r="AQ139">
        <f>SQRT((INDEX('Station centroid'!$E$2:$E$51,MATCH(AQ$1,'Station centroid'!$B$2:$B$51,0))-INDEX('Zone centroid'!$D$2:$D$169,MATCH($A139,'Zone centroid'!$C$2:$C$169,0)))^2+(INDEX('Station centroid'!$F$2:$F$51,MATCH(AQ$1,'Station centroid'!$B$2:$B$51,0))-INDEX('Zone centroid'!$E$2:$E$169,MATCH($A139,'Zone centroid'!$C$2:$C$169,0)))^2)</f>
        <v>98096.925162128275</v>
      </c>
      <c r="AR139">
        <f>SQRT((INDEX('Station centroid'!$E$2:$E$51,MATCH(AR$1,'Station centroid'!$B$2:$B$51,0))-INDEX('Zone centroid'!$D$2:$D$169,MATCH($A139,'Zone centroid'!$C$2:$C$169,0)))^2+(INDEX('Station centroid'!$F$2:$F$51,MATCH(AR$1,'Station centroid'!$B$2:$B$51,0))-INDEX('Zone centroid'!$E$2:$E$169,MATCH($A139,'Zone centroid'!$C$2:$C$169,0)))^2)</f>
        <v>74558.357986492687</v>
      </c>
      <c r="AS139">
        <f>SQRT((INDEX('Station centroid'!$E$2:$E$51,MATCH(AS$1,'Station centroid'!$B$2:$B$51,0))-INDEX('Zone centroid'!$D$2:$D$169,MATCH($A139,'Zone centroid'!$C$2:$C$169,0)))^2+(INDEX('Station centroid'!$F$2:$F$51,MATCH(AS$1,'Station centroid'!$B$2:$B$51,0))-INDEX('Zone centroid'!$E$2:$E$169,MATCH($A139,'Zone centroid'!$C$2:$C$169,0)))^2)</f>
        <v>151936.37272891207</v>
      </c>
      <c r="AT139">
        <f>SQRT((INDEX('Station centroid'!$E$2:$E$51,MATCH(AT$1,'Station centroid'!$B$2:$B$51,0))-INDEX('Zone centroid'!$D$2:$D$169,MATCH($A139,'Zone centroid'!$C$2:$C$169,0)))^2+(INDEX('Station centroid'!$F$2:$F$51,MATCH(AT$1,'Station centroid'!$B$2:$B$51,0))-INDEX('Zone centroid'!$E$2:$E$169,MATCH($A139,'Zone centroid'!$C$2:$C$169,0)))^2)</f>
        <v>126056.19548479996</v>
      </c>
      <c r="AU139">
        <f>SQRT((INDEX('Station centroid'!$E$2:$E$51,MATCH(AU$1,'Station centroid'!$B$2:$B$51,0))-INDEX('Zone centroid'!$D$2:$D$169,MATCH($A139,'Zone centroid'!$C$2:$C$169,0)))^2+(INDEX('Station centroid'!$F$2:$F$51,MATCH(AU$1,'Station centroid'!$B$2:$B$51,0))-INDEX('Zone centroid'!$E$2:$E$169,MATCH($A139,'Zone centroid'!$C$2:$C$169,0)))^2)</f>
        <v>57482.974768138942</v>
      </c>
      <c r="AV139">
        <f>SQRT((INDEX('Station centroid'!$E$2:$E$51,MATCH(AV$1,'Station centroid'!$B$2:$B$51,0))-INDEX('Zone centroid'!$D$2:$D$169,MATCH($A139,'Zone centroid'!$C$2:$C$169,0)))^2+(INDEX('Station centroid'!$F$2:$F$51,MATCH(AV$1,'Station centroid'!$B$2:$B$51,0))-INDEX('Zone centroid'!$E$2:$E$169,MATCH($A139,'Zone centroid'!$C$2:$C$169,0)))^2)</f>
        <v>61614.391485382665</v>
      </c>
      <c r="AW139">
        <f>SQRT((INDEX('Station centroid'!$E$2:$E$51,MATCH(AW$1,'Station centroid'!$B$2:$B$51,0))-INDEX('Zone centroid'!$D$2:$D$169,MATCH($A139,'Zone centroid'!$C$2:$C$169,0)))^2+(INDEX('Station centroid'!$F$2:$F$51,MATCH(AW$1,'Station centroid'!$B$2:$B$51,0))-INDEX('Zone centroid'!$E$2:$E$169,MATCH($A139,'Zone centroid'!$C$2:$C$169,0)))^2)</f>
        <v>65971.171509467662</v>
      </c>
      <c r="AX139">
        <f>SQRT((INDEX('Station centroid'!$E$2:$E$51,MATCH(AX$1,'Station centroid'!$B$2:$B$51,0))-INDEX('Zone centroid'!$D$2:$D$169,MATCH($A139,'Zone centroid'!$C$2:$C$169,0)))^2+(INDEX('Station centroid'!$F$2:$F$51,MATCH(AX$1,'Station centroid'!$B$2:$B$51,0))-INDEX('Zone centroid'!$E$2:$E$169,MATCH($A139,'Zone centroid'!$C$2:$C$169,0)))^2)</f>
        <v>77303.075219588151</v>
      </c>
      <c r="AY139">
        <f>SQRT((INDEX('Station centroid'!$E$2:$E$51,MATCH(AY$1,'Station centroid'!$B$2:$B$51,0))-INDEX('Zone centroid'!$D$2:$D$169,MATCH($A139,'Zone centroid'!$C$2:$C$169,0)))^2+(INDEX('Station centroid'!$F$2:$F$51,MATCH(AY$1,'Station centroid'!$B$2:$B$51,0))-INDEX('Zone centroid'!$E$2:$E$169,MATCH($A139,'Zone centroid'!$C$2:$C$169,0)))^2)</f>
        <v>703079.32625344628</v>
      </c>
    </row>
    <row r="140" spans="1:51" x14ac:dyDescent="0.3">
      <c r="A140">
        <v>5122</v>
      </c>
      <c r="B140">
        <f>SQRT((INDEX('Station centroid'!$E$2:$E$51,MATCH(B$1,'Station centroid'!$B$2:$B$51,0))-INDEX('Zone centroid'!$D$2:$D$169,MATCH($A140,'Zone centroid'!$C$2:$C$169,0)))^2+(INDEX('Station centroid'!$F$2:$F$51,MATCH(B$1,'Station centroid'!$B$2:$B$51,0))-INDEX('Zone centroid'!$E$2:$E$169,MATCH($A140,'Zone centroid'!$C$2:$C$169,0)))^2)</f>
        <v>21857.354579008435</v>
      </c>
      <c r="C140">
        <f>SQRT((INDEX('Station centroid'!$E$2:$E$51,MATCH(C$1,'Station centroid'!$B$2:$B$51,0))-INDEX('Zone centroid'!$D$2:$D$169,MATCH($A140,'Zone centroid'!$C$2:$C$169,0)))^2+(INDEX('Station centroid'!$F$2:$F$51,MATCH(C$1,'Station centroid'!$B$2:$B$51,0))-INDEX('Zone centroid'!$E$2:$E$169,MATCH($A140,'Zone centroid'!$C$2:$C$169,0)))^2)</f>
        <v>86745.284907222478</v>
      </c>
      <c r="D140">
        <f>SQRT((INDEX('Station centroid'!$E$2:$E$51,MATCH(D$1,'Station centroid'!$B$2:$B$51,0))-INDEX('Zone centroid'!$D$2:$D$169,MATCH($A140,'Zone centroid'!$C$2:$C$169,0)))^2+(INDEX('Station centroid'!$F$2:$F$51,MATCH(D$1,'Station centroid'!$B$2:$B$51,0))-INDEX('Zone centroid'!$E$2:$E$169,MATCH($A140,'Zone centroid'!$C$2:$C$169,0)))^2)</f>
        <v>176409.64453697676</v>
      </c>
      <c r="E140">
        <f>SQRT((INDEX('Station centroid'!$E$2:$E$51,MATCH(E$1,'Station centroid'!$B$2:$B$51,0))-INDEX('Zone centroid'!$D$2:$D$169,MATCH($A140,'Zone centroid'!$C$2:$C$169,0)))^2+(INDEX('Station centroid'!$F$2:$F$51,MATCH(E$1,'Station centroid'!$B$2:$B$51,0))-INDEX('Zone centroid'!$E$2:$E$169,MATCH($A140,'Zone centroid'!$C$2:$C$169,0)))^2)</f>
        <v>21655.326543818257</v>
      </c>
      <c r="F140">
        <f>SQRT((INDEX('Station centroid'!$E$2:$E$51,MATCH(F$1,'Station centroid'!$B$2:$B$51,0))-INDEX('Zone centroid'!$D$2:$D$169,MATCH($A140,'Zone centroid'!$C$2:$C$169,0)))^2+(INDEX('Station centroid'!$F$2:$F$51,MATCH(F$1,'Station centroid'!$B$2:$B$51,0))-INDEX('Zone centroid'!$E$2:$E$169,MATCH($A140,'Zone centroid'!$C$2:$C$169,0)))^2)</f>
        <v>52570.99124121209</v>
      </c>
      <c r="G140">
        <f>SQRT((INDEX('Station centroid'!$E$2:$E$51,MATCH(G$1,'Station centroid'!$B$2:$B$51,0))-INDEX('Zone centroid'!$D$2:$D$169,MATCH($A140,'Zone centroid'!$C$2:$C$169,0)))^2+(INDEX('Station centroid'!$F$2:$F$51,MATCH(G$1,'Station centroid'!$B$2:$B$51,0))-INDEX('Zone centroid'!$E$2:$E$169,MATCH($A140,'Zone centroid'!$C$2:$C$169,0)))^2)</f>
        <v>710728.4718238042</v>
      </c>
      <c r="H140">
        <f>SQRT((INDEX('Station centroid'!$E$2:$E$51,MATCH(H$1,'Station centroid'!$B$2:$B$51,0))-INDEX('Zone centroid'!$D$2:$D$169,MATCH($A140,'Zone centroid'!$C$2:$C$169,0)))^2+(INDEX('Station centroid'!$F$2:$F$51,MATCH(H$1,'Station centroid'!$B$2:$B$51,0))-INDEX('Zone centroid'!$E$2:$E$169,MATCH($A140,'Zone centroid'!$C$2:$C$169,0)))^2)</f>
        <v>90496.606322918029</v>
      </c>
      <c r="I140">
        <f>SQRT((INDEX('Station centroid'!$E$2:$E$51,MATCH(I$1,'Station centroid'!$B$2:$B$51,0))-INDEX('Zone centroid'!$D$2:$D$169,MATCH($A140,'Zone centroid'!$C$2:$C$169,0)))^2+(INDEX('Station centroid'!$F$2:$F$51,MATCH(I$1,'Station centroid'!$B$2:$B$51,0))-INDEX('Zone centroid'!$E$2:$E$169,MATCH($A140,'Zone centroid'!$C$2:$C$169,0)))^2)</f>
        <v>62765.985378178353</v>
      </c>
      <c r="J140">
        <f>SQRT((INDEX('Station centroid'!$E$2:$E$51,MATCH(J$1,'Station centroid'!$B$2:$B$51,0))-INDEX('Zone centroid'!$D$2:$D$169,MATCH($A140,'Zone centroid'!$C$2:$C$169,0)))^2+(INDEX('Station centroid'!$F$2:$F$51,MATCH(J$1,'Station centroid'!$B$2:$B$51,0))-INDEX('Zone centroid'!$E$2:$E$169,MATCH($A140,'Zone centroid'!$C$2:$C$169,0)))^2)</f>
        <v>710728.4718238042</v>
      </c>
      <c r="K140">
        <f>SQRT((INDEX('Station centroid'!$E$2:$E$51,MATCH(K$1,'Station centroid'!$B$2:$B$51,0))-INDEX('Zone centroid'!$D$2:$D$169,MATCH($A140,'Zone centroid'!$C$2:$C$169,0)))^2+(INDEX('Station centroid'!$F$2:$F$51,MATCH(K$1,'Station centroid'!$B$2:$B$51,0))-INDEX('Zone centroid'!$E$2:$E$169,MATCH($A140,'Zone centroid'!$C$2:$C$169,0)))^2)</f>
        <v>30755.806241809034</v>
      </c>
      <c r="L140">
        <f>SQRT((INDEX('Station centroid'!$E$2:$E$51,MATCH(L$1,'Station centroid'!$B$2:$B$51,0))-INDEX('Zone centroid'!$D$2:$D$169,MATCH($A140,'Zone centroid'!$C$2:$C$169,0)))^2+(INDEX('Station centroid'!$F$2:$F$51,MATCH(L$1,'Station centroid'!$B$2:$B$51,0))-INDEX('Zone centroid'!$E$2:$E$169,MATCH($A140,'Zone centroid'!$C$2:$C$169,0)))^2)</f>
        <v>42363.531598132868</v>
      </c>
      <c r="M140">
        <f>SQRT((INDEX('Station centroid'!$E$2:$E$51,MATCH(M$1,'Station centroid'!$B$2:$B$51,0))-INDEX('Zone centroid'!$D$2:$D$169,MATCH($A140,'Zone centroid'!$C$2:$C$169,0)))^2+(INDEX('Station centroid'!$F$2:$F$51,MATCH(M$1,'Station centroid'!$B$2:$B$51,0))-INDEX('Zone centroid'!$E$2:$E$169,MATCH($A140,'Zone centroid'!$C$2:$C$169,0)))^2)</f>
        <v>33838.050240369907</v>
      </c>
      <c r="N140">
        <f>SQRT((INDEX('Station centroid'!$E$2:$E$51,MATCH(N$1,'Station centroid'!$B$2:$B$51,0))-INDEX('Zone centroid'!$D$2:$D$169,MATCH($A140,'Zone centroid'!$C$2:$C$169,0)))^2+(INDEX('Station centroid'!$F$2:$F$51,MATCH(N$1,'Station centroid'!$B$2:$B$51,0))-INDEX('Zone centroid'!$E$2:$E$169,MATCH($A140,'Zone centroid'!$C$2:$C$169,0)))^2)</f>
        <v>21118.69095071944</v>
      </c>
      <c r="O140">
        <f>SQRT((INDEX('Station centroid'!$E$2:$E$51,MATCH(O$1,'Station centroid'!$B$2:$B$51,0))-INDEX('Zone centroid'!$D$2:$D$169,MATCH($A140,'Zone centroid'!$C$2:$C$169,0)))^2+(INDEX('Station centroid'!$F$2:$F$51,MATCH(O$1,'Station centroid'!$B$2:$B$51,0))-INDEX('Zone centroid'!$E$2:$E$169,MATCH($A140,'Zone centroid'!$C$2:$C$169,0)))^2)</f>
        <v>42725.815768373577</v>
      </c>
      <c r="P140">
        <f>SQRT((INDEX('Station centroid'!$E$2:$E$51,MATCH(P$1,'Station centroid'!$B$2:$B$51,0))-INDEX('Zone centroid'!$D$2:$D$169,MATCH($A140,'Zone centroid'!$C$2:$C$169,0)))^2+(INDEX('Station centroid'!$F$2:$F$51,MATCH(P$1,'Station centroid'!$B$2:$B$51,0))-INDEX('Zone centroid'!$E$2:$E$169,MATCH($A140,'Zone centroid'!$C$2:$C$169,0)))^2)</f>
        <v>44220.760760351004</v>
      </c>
      <c r="Q140">
        <f>SQRT((INDEX('Station centroid'!$E$2:$E$51,MATCH(Q$1,'Station centroid'!$B$2:$B$51,0))-INDEX('Zone centroid'!$D$2:$D$169,MATCH($A140,'Zone centroid'!$C$2:$C$169,0)))^2+(INDEX('Station centroid'!$F$2:$F$51,MATCH(Q$1,'Station centroid'!$B$2:$B$51,0))-INDEX('Zone centroid'!$E$2:$E$169,MATCH($A140,'Zone centroid'!$C$2:$C$169,0)))^2)</f>
        <v>29496.298941129884</v>
      </c>
      <c r="R140">
        <f>SQRT((INDEX('Station centroid'!$E$2:$E$51,MATCH(R$1,'Station centroid'!$B$2:$B$51,0))-INDEX('Zone centroid'!$D$2:$D$169,MATCH($A140,'Zone centroid'!$C$2:$C$169,0)))^2+(INDEX('Station centroid'!$F$2:$F$51,MATCH(R$1,'Station centroid'!$B$2:$B$51,0))-INDEX('Zone centroid'!$E$2:$E$169,MATCH($A140,'Zone centroid'!$C$2:$C$169,0)))^2)</f>
        <v>21866.501442071145</v>
      </c>
      <c r="S140">
        <f>SQRT((INDEX('Station centroid'!$E$2:$E$51,MATCH(S$1,'Station centroid'!$B$2:$B$51,0))-INDEX('Zone centroid'!$D$2:$D$169,MATCH($A140,'Zone centroid'!$C$2:$C$169,0)))^2+(INDEX('Station centroid'!$F$2:$F$51,MATCH(S$1,'Station centroid'!$B$2:$B$51,0))-INDEX('Zone centroid'!$E$2:$E$169,MATCH($A140,'Zone centroid'!$C$2:$C$169,0)))^2)</f>
        <v>21955.801801482929</v>
      </c>
      <c r="T140">
        <f>SQRT((INDEX('Station centroid'!$E$2:$E$51,MATCH(T$1,'Station centroid'!$B$2:$B$51,0))-INDEX('Zone centroid'!$D$2:$D$169,MATCH($A140,'Zone centroid'!$C$2:$C$169,0)))^2+(INDEX('Station centroid'!$F$2:$F$51,MATCH(T$1,'Station centroid'!$B$2:$B$51,0))-INDEX('Zone centroid'!$E$2:$E$169,MATCH($A140,'Zone centroid'!$C$2:$C$169,0)))^2)</f>
        <v>10879.442768616436</v>
      </c>
      <c r="U140">
        <f>SQRT((INDEX('Station centroid'!$E$2:$E$51,MATCH(U$1,'Station centroid'!$B$2:$B$51,0))-INDEX('Zone centroid'!$D$2:$D$169,MATCH($A140,'Zone centroid'!$C$2:$C$169,0)))^2+(INDEX('Station centroid'!$F$2:$F$51,MATCH(U$1,'Station centroid'!$B$2:$B$51,0))-INDEX('Zone centroid'!$E$2:$E$169,MATCH($A140,'Zone centroid'!$C$2:$C$169,0)))^2)</f>
        <v>1665.3723206538964</v>
      </c>
      <c r="V140">
        <f>SQRT((INDEX('Station centroid'!$E$2:$E$51,MATCH(V$1,'Station centroid'!$B$2:$B$51,0))-INDEX('Zone centroid'!$D$2:$D$169,MATCH($A140,'Zone centroid'!$C$2:$C$169,0)))^2+(INDEX('Station centroid'!$F$2:$F$51,MATCH(V$1,'Station centroid'!$B$2:$B$51,0))-INDEX('Zone centroid'!$E$2:$E$169,MATCH($A140,'Zone centroid'!$C$2:$C$169,0)))^2)</f>
        <v>15203.264589597155</v>
      </c>
      <c r="W140">
        <f>SQRT((INDEX('Station centroid'!$E$2:$E$51,MATCH(W$1,'Station centroid'!$B$2:$B$51,0))-INDEX('Zone centroid'!$D$2:$D$169,MATCH($A140,'Zone centroid'!$C$2:$C$169,0)))^2+(INDEX('Station centroid'!$F$2:$F$51,MATCH(W$1,'Station centroid'!$B$2:$B$51,0))-INDEX('Zone centroid'!$E$2:$E$169,MATCH($A140,'Zone centroid'!$C$2:$C$169,0)))^2)</f>
        <v>27025.75223596931</v>
      </c>
      <c r="X140">
        <f>SQRT((INDEX('Station centroid'!$E$2:$E$51,MATCH(X$1,'Station centroid'!$B$2:$B$51,0))-INDEX('Zone centroid'!$D$2:$D$169,MATCH($A140,'Zone centroid'!$C$2:$C$169,0)))^2+(INDEX('Station centroid'!$F$2:$F$51,MATCH(X$1,'Station centroid'!$B$2:$B$51,0))-INDEX('Zone centroid'!$E$2:$E$169,MATCH($A140,'Zone centroid'!$C$2:$C$169,0)))^2)</f>
        <v>17494.246907555116</v>
      </c>
      <c r="Y140">
        <f>SQRT((INDEX('Station centroid'!$E$2:$E$51,MATCH(Y$1,'Station centroid'!$B$2:$B$51,0))-INDEX('Zone centroid'!$D$2:$D$169,MATCH($A140,'Zone centroid'!$C$2:$C$169,0)))^2+(INDEX('Station centroid'!$F$2:$F$51,MATCH(Y$1,'Station centroid'!$B$2:$B$51,0))-INDEX('Zone centroid'!$E$2:$E$169,MATCH($A140,'Zone centroid'!$C$2:$C$169,0)))^2)</f>
        <v>19524.338120663626</v>
      </c>
      <c r="Z140">
        <f>SQRT((INDEX('Station centroid'!$E$2:$E$51,MATCH(Z$1,'Station centroid'!$B$2:$B$51,0))-INDEX('Zone centroid'!$D$2:$D$169,MATCH($A140,'Zone centroid'!$C$2:$C$169,0)))^2+(INDEX('Station centroid'!$F$2:$F$51,MATCH(Z$1,'Station centroid'!$B$2:$B$51,0))-INDEX('Zone centroid'!$E$2:$E$169,MATCH($A140,'Zone centroid'!$C$2:$C$169,0)))^2)</f>
        <v>66445.088914758016</v>
      </c>
      <c r="AA140">
        <f>SQRT((INDEX('Station centroid'!$E$2:$E$51,MATCH(AA$1,'Station centroid'!$B$2:$B$51,0))-INDEX('Zone centroid'!$D$2:$D$169,MATCH($A140,'Zone centroid'!$C$2:$C$169,0)))^2+(INDEX('Station centroid'!$F$2:$F$51,MATCH(AA$1,'Station centroid'!$B$2:$B$51,0))-INDEX('Zone centroid'!$E$2:$E$169,MATCH($A140,'Zone centroid'!$C$2:$C$169,0)))^2)</f>
        <v>110419.22320092274</v>
      </c>
      <c r="AB140">
        <f>SQRT((INDEX('Station centroid'!$E$2:$E$51,MATCH(AB$1,'Station centroid'!$B$2:$B$51,0))-INDEX('Zone centroid'!$D$2:$D$169,MATCH($A140,'Zone centroid'!$C$2:$C$169,0)))^2+(INDEX('Station centroid'!$F$2:$F$51,MATCH(AB$1,'Station centroid'!$B$2:$B$51,0))-INDEX('Zone centroid'!$E$2:$E$169,MATCH($A140,'Zone centroid'!$C$2:$C$169,0)))^2)</f>
        <v>710728.4718238042</v>
      </c>
      <c r="AC140">
        <f>SQRT((INDEX('Station centroid'!$E$2:$E$51,MATCH(AC$1,'Station centroid'!$B$2:$B$51,0))-INDEX('Zone centroid'!$D$2:$D$169,MATCH($A140,'Zone centroid'!$C$2:$C$169,0)))^2+(INDEX('Station centroid'!$F$2:$F$51,MATCH(AC$1,'Station centroid'!$B$2:$B$51,0))-INDEX('Zone centroid'!$E$2:$E$169,MATCH($A140,'Zone centroid'!$C$2:$C$169,0)))^2)</f>
        <v>115229.40517378712</v>
      </c>
      <c r="AD140">
        <f>SQRT((INDEX('Station centroid'!$E$2:$E$51,MATCH(AD$1,'Station centroid'!$B$2:$B$51,0))-INDEX('Zone centroid'!$D$2:$D$169,MATCH($A140,'Zone centroid'!$C$2:$C$169,0)))^2+(INDEX('Station centroid'!$F$2:$F$51,MATCH(AD$1,'Station centroid'!$B$2:$B$51,0))-INDEX('Zone centroid'!$E$2:$E$169,MATCH($A140,'Zone centroid'!$C$2:$C$169,0)))^2)</f>
        <v>171327.72375165235</v>
      </c>
      <c r="AE140">
        <f>SQRT((INDEX('Station centroid'!$E$2:$E$51,MATCH(AE$1,'Station centroid'!$B$2:$B$51,0))-INDEX('Zone centroid'!$D$2:$D$169,MATCH($A140,'Zone centroid'!$C$2:$C$169,0)))^2+(INDEX('Station centroid'!$F$2:$F$51,MATCH(AE$1,'Station centroid'!$B$2:$B$51,0))-INDEX('Zone centroid'!$E$2:$E$169,MATCH($A140,'Zone centroid'!$C$2:$C$169,0)))^2)</f>
        <v>37528.096828581678</v>
      </c>
      <c r="AF140">
        <f>SQRT((INDEX('Station centroid'!$E$2:$E$51,MATCH(AF$1,'Station centroid'!$B$2:$B$51,0))-INDEX('Zone centroid'!$D$2:$D$169,MATCH($A140,'Zone centroid'!$C$2:$C$169,0)))^2+(INDEX('Station centroid'!$F$2:$F$51,MATCH(AF$1,'Station centroid'!$B$2:$B$51,0))-INDEX('Zone centroid'!$E$2:$E$169,MATCH($A140,'Zone centroid'!$C$2:$C$169,0)))^2)</f>
        <v>34767.154251547552</v>
      </c>
      <c r="AG140">
        <f>SQRT((INDEX('Station centroid'!$E$2:$E$51,MATCH(AG$1,'Station centroid'!$B$2:$B$51,0))-INDEX('Zone centroid'!$D$2:$D$169,MATCH($A140,'Zone centroid'!$C$2:$C$169,0)))^2+(INDEX('Station centroid'!$F$2:$F$51,MATCH(AG$1,'Station centroid'!$B$2:$B$51,0))-INDEX('Zone centroid'!$E$2:$E$169,MATCH($A140,'Zone centroid'!$C$2:$C$169,0)))^2)</f>
        <v>13772.757752305826</v>
      </c>
      <c r="AH140">
        <f>SQRT((INDEX('Station centroid'!$E$2:$E$51,MATCH(AH$1,'Station centroid'!$B$2:$B$51,0))-INDEX('Zone centroid'!$D$2:$D$169,MATCH($A140,'Zone centroid'!$C$2:$C$169,0)))^2+(INDEX('Station centroid'!$F$2:$F$51,MATCH(AH$1,'Station centroid'!$B$2:$B$51,0))-INDEX('Zone centroid'!$E$2:$E$169,MATCH($A140,'Zone centroid'!$C$2:$C$169,0)))^2)</f>
        <v>135891.99320831228</v>
      </c>
      <c r="AI140">
        <f>SQRT((INDEX('Station centroid'!$E$2:$E$51,MATCH(AI$1,'Station centroid'!$B$2:$B$51,0))-INDEX('Zone centroid'!$D$2:$D$169,MATCH($A140,'Zone centroid'!$C$2:$C$169,0)))^2+(INDEX('Station centroid'!$F$2:$F$51,MATCH(AI$1,'Station centroid'!$B$2:$B$51,0))-INDEX('Zone centroid'!$E$2:$E$169,MATCH($A140,'Zone centroid'!$C$2:$C$169,0)))^2)</f>
        <v>3972.0678924837021</v>
      </c>
      <c r="AJ140">
        <f>SQRT((INDEX('Station centroid'!$E$2:$E$51,MATCH(AJ$1,'Station centroid'!$B$2:$B$51,0))-INDEX('Zone centroid'!$D$2:$D$169,MATCH($A140,'Zone centroid'!$C$2:$C$169,0)))^2+(INDEX('Station centroid'!$F$2:$F$51,MATCH(AJ$1,'Station centroid'!$B$2:$B$51,0))-INDEX('Zone centroid'!$E$2:$E$169,MATCH($A140,'Zone centroid'!$C$2:$C$169,0)))^2)</f>
        <v>7148.1254807187424</v>
      </c>
      <c r="AK140">
        <f>SQRT((INDEX('Station centroid'!$E$2:$E$51,MATCH(AK$1,'Station centroid'!$B$2:$B$51,0))-INDEX('Zone centroid'!$D$2:$D$169,MATCH($A140,'Zone centroid'!$C$2:$C$169,0)))^2+(INDEX('Station centroid'!$F$2:$F$51,MATCH(AK$1,'Station centroid'!$B$2:$B$51,0))-INDEX('Zone centroid'!$E$2:$E$169,MATCH($A140,'Zone centroid'!$C$2:$C$169,0)))^2)</f>
        <v>15334.639888989874</v>
      </c>
      <c r="AL140">
        <f>SQRT((INDEX('Station centroid'!$E$2:$E$51,MATCH(AL$1,'Station centroid'!$B$2:$B$51,0))-INDEX('Zone centroid'!$D$2:$D$169,MATCH($A140,'Zone centroid'!$C$2:$C$169,0)))^2+(INDEX('Station centroid'!$F$2:$F$51,MATCH(AL$1,'Station centroid'!$B$2:$B$51,0))-INDEX('Zone centroid'!$E$2:$E$169,MATCH($A140,'Zone centroid'!$C$2:$C$169,0)))^2)</f>
        <v>93411.970877111846</v>
      </c>
      <c r="AM140">
        <f>SQRT((INDEX('Station centroid'!$E$2:$E$51,MATCH(AM$1,'Station centroid'!$B$2:$B$51,0))-INDEX('Zone centroid'!$D$2:$D$169,MATCH($A140,'Zone centroid'!$C$2:$C$169,0)))^2+(INDEX('Station centroid'!$F$2:$F$51,MATCH(AM$1,'Station centroid'!$B$2:$B$51,0))-INDEX('Zone centroid'!$E$2:$E$169,MATCH($A140,'Zone centroid'!$C$2:$C$169,0)))^2)</f>
        <v>29009.647542500443</v>
      </c>
      <c r="AN140">
        <f>SQRT((INDEX('Station centroid'!$E$2:$E$51,MATCH(AN$1,'Station centroid'!$B$2:$B$51,0))-INDEX('Zone centroid'!$D$2:$D$169,MATCH($A140,'Zone centroid'!$C$2:$C$169,0)))^2+(INDEX('Station centroid'!$F$2:$F$51,MATCH(AN$1,'Station centroid'!$B$2:$B$51,0))-INDEX('Zone centroid'!$E$2:$E$169,MATCH($A140,'Zone centroid'!$C$2:$C$169,0)))^2)</f>
        <v>48275.900209098123</v>
      </c>
      <c r="AO140">
        <f>SQRT((INDEX('Station centroid'!$E$2:$E$51,MATCH(AO$1,'Station centroid'!$B$2:$B$51,0))-INDEX('Zone centroid'!$D$2:$D$169,MATCH($A140,'Zone centroid'!$C$2:$C$169,0)))^2+(INDEX('Station centroid'!$F$2:$F$51,MATCH(AO$1,'Station centroid'!$B$2:$B$51,0))-INDEX('Zone centroid'!$E$2:$E$169,MATCH($A140,'Zone centroid'!$C$2:$C$169,0)))^2)</f>
        <v>52316.625926917302</v>
      </c>
      <c r="AP140">
        <f>SQRT((INDEX('Station centroid'!$E$2:$E$51,MATCH(AP$1,'Station centroid'!$B$2:$B$51,0))-INDEX('Zone centroid'!$D$2:$D$169,MATCH($A140,'Zone centroid'!$C$2:$C$169,0)))^2+(INDEX('Station centroid'!$F$2:$F$51,MATCH(AP$1,'Station centroid'!$B$2:$B$51,0))-INDEX('Zone centroid'!$E$2:$E$169,MATCH($A140,'Zone centroid'!$C$2:$C$169,0)))^2)</f>
        <v>37782.642141101009</v>
      </c>
      <c r="AQ140">
        <f>SQRT((INDEX('Station centroid'!$E$2:$E$51,MATCH(AQ$1,'Station centroid'!$B$2:$B$51,0))-INDEX('Zone centroid'!$D$2:$D$169,MATCH($A140,'Zone centroid'!$C$2:$C$169,0)))^2+(INDEX('Station centroid'!$F$2:$F$51,MATCH(AQ$1,'Station centroid'!$B$2:$B$51,0))-INDEX('Zone centroid'!$E$2:$E$169,MATCH($A140,'Zone centroid'!$C$2:$C$169,0)))^2)</f>
        <v>102524.96817607015</v>
      </c>
      <c r="AR140">
        <f>SQRT((INDEX('Station centroid'!$E$2:$E$51,MATCH(AR$1,'Station centroid'!$B$2:$B$51,0))-INDEX('Zone centroid'!$D$2:$D$169,MATCH($A140,'Zone centroid'!$C$2:$C$169,0)))^2+(INDEX('Station centroid'!$F$2:$F$51,MATCH(AR$1,'Station centroid'!$B$2:$B$51,0))-INDEX('Zone centroid'!$E$2:$E$169,MATCH($A140,'Zone centroid'!$C$2:$C$169,0)))^2)</f>
        <v>79751.699033199286</v>
      </c>
      <c r="AS140">
        <f>SQRT((INDEX('Station centroid'!$E$2:$E$51,MATCH(AS$1,'Station centroid'!$B$2:$B$51,0))-INDEX('Zone centroid'!$D$2:$D$169,MATCH($A140,'Zone centroid'!$C$2:$C$169,0)))^2+(INDEX('Station centroid'!$F$2:$F$51,MATCH(AS$1,'Station centroid'!$B$2:$B$51,0))-INDEX('Zone centroid'!$E$2:$E$169,MATCH($A140,'Zone centroid'!$C$2:$C$169,0)))^2)</f>
        <v>150806.84513422757</v>
      </c>
      <c r="AT140">
        <f>SQRT((INDEX('Station centroid'!$E$2:$E$51,MATCH(AT$1,'Station centroid'!$B$2:$B$51,0))-INDEX('Zone centroid'!$D$2:$D$169,MATCH($A140,'Zone centroid'!$C$2:$C$169,0)))^2+(INDEX('Station centroid'!$F$2:$F$51,MATCH(AT$1,'Station centroid'!$B$2:$B$51,0))-INDEX('Zone centroid'!$E$2:$E$169,MATCH($A140,'Zone centroid'!$C$2:$C$169,0)))^2)</f>
        <v>123749.37067921637</v>
      </c>
      <c r="AU140">
        <f>SQRT((INDEX('Station centroid'!$E$2:$E$51,MATCH(AU$1,'Station centroid'!$B$2:$B$51,0))-INDEX('Zone centroid'!$D$2:$D$169,MATCH($A140,'Zone centroid'!$C$2:$C$169,0)))^2+(INDEX('Station centroid'!$F$2:$F$51,MATCH(AU$1,'Station centroid'!$B$2:$B$51,0))-INDEX('Zone centroid'!$E$2:$E$169,MATCH($A140,'Zone centroid'!$C$2:$C$169,0)))^2)</f>
        <v>68115.682393370313</v>
      </c>
      <c r="AV140">
        <f>SQRT((INDEX('Station centroid'!$E$2:$E$51,MATCH(AV$1,'Station centroid'!$B$2:$B$51,0))-INDEX('Zone centroid'!$D$2:$D$169,MATCH($A140,'Zone centroid'!$C$2:$C$169,0)))^2+(INDEX('Station centroid'!$F$2:$F$51,MATCH(AV$1,'Station centroid'!$B$2:$B$51,0))-INDEX('Zone centroid'!$E$2:$E$169,MATCH($A140,'Zone centroid'!$C$2:$C$169,0)))^2)</f>
        <v>70964.822985715931</v>
      </c>
      <c r="AW140">
        <f>SQRT((INDEX('Station centroid'!$E$2:$E$51,MATCH(AW$1,'Station centroid'!$B$2:$B$51,0))-INDEX('Zone centroid'!$D$2:$D$169,MATCH($A140,'Zone centroid'!$C$2:$C$169,0)))^2+(INDEX('Station centroid'!$F$2:$F$51,MATCH(AW$1,'Station centroid'!$B$2:$B$51,0))-INDEX('Zone centroid'!$E$2:$E$169,MATCH($A140,'Zone centroid'!$C$2:$C$169,0)))^2)</f>
        <v>74228.504472147339</v>
      </c>
      <c r="AX140">
        <f>SQRT((INDEX('Station centroid'!$E$2:$E$51,MATCH(AX$1,'Station centroid'!$B$2:$B$51,0))-INDEX('Zone centroid'!$D$2:$D$169,MATCH($A140,'Zone centroid'!$C$2:$C$169,0)))^2+(INDEX('Station centroid'!$F$2:$F$51,MATCH(AX$1,'Station centroid'!$B$2:$B$51,0))-INDEX('Zone centroid'!$E$2:$E$169,MATCH($A140,'Zone centroid'!$C$2:$C$169,0)))^2)</f>
        <v>83589.507297778124</v>
      </c>
      <c r="AY140">
        <f>SQRT((INDEX('Station centroid'!$E$2:$E$51,MATCH(AY$1,'Station centroid'!$B$2:$B$51,0))-INDEX('Zone centroid'!$D$2:$D$169,MATCH($A140,'Zone centroid'!$C$2:$C$169,0)))^2+(INDEX('Station centroid'!$F$2:$F$51,MATCH(AY$1,'Station centroid'!$B$2:$B$51,0))-INDEX('Zone centroid'!$E$2:$E$169,MATCH($A140,'Zone centroid'!$C$2:$C$169,0)))^2)</f>
        <v>710728.4718238042</v>
      </c>
    </row>
    <row r="141" spans="1:51" x14ac:dyDescent="0.3">
      <c r="A141">
        <v>5124</v>
      </c>
      <c r="B141">
        <f>SQRT((INDEX('Station centroid'!$E$2:$E$51,MATCH(B$1,'Station centroid'!$B$2:$B$51,0))-INDEX('Zone centroid'!$D$2:$D$169,MATCH($A141,'Zone centroid'!$C$2:$C$169,0)))^2+(INDEX('Station centroid'!$F$2:$F$51,MATCH(B$1,'Station centroid'!$B$2:$B$51,0))-INDEX('Zone centroid'!$E$2:$E$169,MATCH($A141,'Zone centroid'!$C$2:$C$169,0)))^2)</f>
        <v>20243.618070703214</v>
      </c>
      <c r="C141">
        <f>SQRT((INDEX('Station centroid'!$E$2:$E$51,MATCH(C$1,'Station centroid'!$B$2:$B$51,0))-INDEX('Zone centroid'!$D$2:$D$169,MATCH($A141,'Zone centroid'!$C$2:$C$169,0)))^2+(INDEX('Station centroid'!$F$2:$F$51,MATCH(C$1,'Station centroid'!$B$2:$B$51,0))-INDEX('Zone centroid'!$E$2:$E$169,MATCH($A141,'Zone centroid'!$C$2:$C$169,0)))^2)</f>
        <v>81835.449572390076</v>
      </c>
      <c r="D141">
        <f>SQRT((INDEX('Station centroid'!$E$2:$E$51,MATCH(D$1,'Station centroid'!$B$2:$B$51,0))-INDEX('Zone centroid'!$D$2:$D$169,MATCH($A141,'Zone centroid'!$C$2:$C$169,0)))^2+(INDEX('Station centroid'!$F$2:$F$51,MATCH(D$1,'Station centroid'!$B$2:$B$51,0))-INDEX('Zone centroid'!$E$2:$E$169,MATCH($A141,'Zone centroid'!$C$2:$C$169,0)))^2)</f>
        <v>175662.43052731137</v>
      </c>
      <c r="E141">
        <f>SQRT((INDEX('Station centroid'!$E$2:$E$51,MATCH(E$1,'Station centroid'!$B$2:$B$51,0))-INDEX('Zone centroid'!$D$2:$D$169,MATCH($A141,'Zone centroid'!$C$2:$C$169,0)))^2+(INDEX('Station centroid'!$F$2:$F$51,MATCH(E$1,'Station centroid'!$B$2:$B$51,0))-INDEX('Zone centroid'!$E$2:$E$169,MATCH($A141,'Zone centroid'!$C$2:$C$169,0)))^2)</f>
        <v>15478.300915132761</v>
      </c>
      <c r="F141">
        <f>SQRT((INDEX('Station centroid'!$E$2:$E$51,MATCH(F$1,'Station centroid'!$B$2:$B$51,0))-INDEX('Zone centroid'!$D$2:$D$169,MATCH($A141,'Zone centroid'!$C$2:$C$169,0)))^2+(INDEX('Station centroid'!$F$2:$F$51,MATCH(F$1,'Station centroid'!$B$2:$B$51,0))-INDEX('Zone centroid'!$E$2:$E$169,MATCH($A141,'Zone centroid'!$C$2:$C$169,0)))^2)</f>
        <v>49890.569748235961</v>
      </c>
      <c r="G141">
        <f>SQRT((INDEX('Station centroid'!$E$2:$E$51,MATCH(G$1,'Station centroid'!$B$2:$B$51,0))-INDEX('Zone centroid'!$D$2:$D$169,MATCH($A141,'Zone centroid'!$C$2:$C$169,0)))^2+(INDEX('Station centroid'!$F$2:$F$51,MATCH(G$1,'Station centroid'!$B$2:$B$51,0))-INDEX('Zone centroid'!$E$2:$E$169,MATCH($A141,'Zone centroid'!$C$2:$C$169,0)))^2)</f>
        <v>715256.17111773312</v>
      </c>
      <c r="H141">
        <f>SQRT((INDEX('Station centroid'!$E$2:$E$51,MATCH(H$1,'Station centroid'!$B$2:$B$51,0))-INDEX('Zone centroid'!$D$2:$D$169,MATCH($A141,'Zone centroid'!$C$2:$C$169,0)))^2+(INDEX('Station centroid'!$F$2:$F$51,MATCH(H$1,'Station centroid'!$B$2:$B$51,0))-INDEX('Zone centroid'!$E$2:$E$169,MATCH($A141,'Zone centroid'!$C$2:$C$169,0)))^2)</f>
        <v>94474.080328126016</v>
      </c>
      <c r="I141">
        <f>SQRT((INDEX('Station centroid'!$E$2:$E$51,MATCH(I$1,'Station centroid'!$B$2:$B$51,0))-INDEX('Zone centroid'!$D$2:$D$169,MATCH($A141,'Zone centroid'!$C$2:$C$169,0)))^2+(INDEX('Station centroid'!$F$2:$F$51,MATCH(I$1,'Station centroid'!$B$2:$B$51,0))-INDEX('Zone centroid'!$E$2:$E$169,MATCH($A141,'Zone centroid'!$C$2:$C$169,0)))^2)</f>
        <v>64588.000818833985</v>
      </c>
      <c r="J141">
        <f>SQRT((INDEX('Station centroid'!$E$2:$E$51,MATCH(J$1,'Station centroid'!$B$2:$B$51,0))-INDEX('Zone centroid'!$D$2:$D$169,MATCH($A141,'Zone centroid'!$C$2:$C$169,0)))^2+(INDEX('Station centroid'!$F$2:$F$51,MATCH(J$1,'Station centroid'!$B$2:$B$51,0))-INDEX('Zone centroid'!$E$2:$E$169,MATCH($A141,'Zone centroid'!$C$2:$C$169,0)))^2)</f>
        <v>715256.17111773312</v>
      </c>
      <c r="K141">
        <f>SQRT((INDEX('Station centroid'!$E$2:$E$51,MATCH(K$1,'Station centroid'!$B$2:$B$51,0))-INDEX('Zone centroid'!$D$2:$D$169,MATCH($A141,'Zone centroid'!$C$2:$C$169,0)))^2+(INDEX('Station centroid'!$F$2:$F$51,MATCH(K$1,'Station centroid'!$B$2:$B$51,0))-INDEX('Zone centroid'!$E$2:$E$169,MATCH($A141,'Zone centroid'!$C$2:$C$169,0)))^2)</f>
        <v>19670.589289690834</v>
      </c>
      <c r="L141">
        <f>SQRT((INDEX('Station centroid'!$E$2:$E$51,MATCH(L$1,'Station centroid'!$B$2:$B$51,0))-INDEX('Zone centroid'!$D$2:$D$169,MATCH($A141,'Zone centroid'!$C$2:$C$169,0)))^2+(INDEX('Station centroid'!$F$2:$F$51,MATCH(L$1,'Station centroid'!$B$2:$B$51,0))-INDEX('Zone centroid'!$E$2:$E$169,MATCH($A141,'Zone centroid'!$C$2:$C$169,0)))^2)</f>
        <v>43200.817679599561</v>
      </c>
      <c r="M141">
        <f>SQRT((INDEX('Station centroid'!$E$2:$E$51,MATCH(M$1,'Station centroid'!$B$2:$B$51,0))-INDEX('Zone centroid'!$D$2:$D$169,MATCH($A141,'Zone centroid'!$C$2:$C$169,0)))^2+(INDEX('Station centroid'!$F$2:$F$51,MATCH(M$1,'Station centroid'!$B$2:$B$51,0))-INDEX('Zone centroid'!$E$2:$E$169,MATCH($A141,'Zone centroid'!$C$2:$C$169,0)))^2)</f>
        <v>34505.795600301666</v>
      </c>
      <c r="N141">
        <f>SQRT((INDEX('Station centroid'!$E$2:$E$51,MATCH(N$1,'Station centroid'!$B$2:$B$51,0))-INDEX('Zone centroid'!$D$2:$D$169,MATCH($A141,'Zone centroid'!$C$2:$C$169,0)))^2+(INDEX('Station centroid'!$F$2:$F$51,MATCH(N$1,'Station centroid'!$B$2:$B$51,0))-INDEX('Zone centroid'!$E$2:$E$169,MATCH($A141,'Zone centroid'!$C$2:$C$169,0)))^2)</f>
        <v>15708.19151118292</v>
      </c>
      <c r="O141">
        <f>SQRT((INDEX('Station centroid'!$E$2:$E$51,MATCH(O$1,'Station centroid'!$B$2:$B$51,0))-INDEX('Zone centroid'!$D$2:$D$169,MATCH($A141,'Zone centroid'!$C$2:$C$169,0)))^2+(INDEX('Station centroid'!$F$2:$F$51,MATCH(O$1,'Station centroid'!$B$2:$B$51,0))-INDEX('Zone centroid'!$E$2:$E$169,MATCH($A141,'Zone centroid'!$C$2:$C$169,0)))^2)</f>
        <v>32403.479187473062</v>
      </c>
      <c r="P141">
        <f>SQRT((INDEX('Station centroid'!$E$2:$E$51,MATCH(P$1,'Station centroid'!$B$2:$B$51,0))-INDEX('Zone centroid'!$D$2:$D$169,MATCH($A141,'Zone centroid'!$C$2:$C$169,0)))^2+(INDEX('Station centroid'!$F$2:$F$51,MATCH(P$1,'Station centroid'!$B$2:$B$51,0))-INDEX('Zone centroid'!$E$2:$E$169,MATCH($A141,'Zone centroid'!$C$2:$C$169,0)))^2)</f>
        <v>33701.12983275485</v>
      </c>
      <c r="Q141">
        <f>SQRT((INDEX('Station centroid'!$E$2:$E$51,MATCH(Q$1,'Station centroid'!$B$2:$B$51,0))-INDEX('Zone centroid'!$D$2:$D$169,MATCH($A141,'Zone centroid'!$C$2:$C$169,0)))^2+(INDEX('Station centroid'!$F$2:$F$51,MATCH(Q$1,'Station centroid'!$B$2:$B$51,0))-INDEX('Zone centroid'!$E$2:$E$169,MATCH($A141,'Zone centroid'!$C$2:$C$169,0)))^2)</f>
        <v>20351.625431019005</v>
      </c>
      <c r="R141">
        <f>SQRT((INDEX('Station centroid'!$E$2:$E$51,MATCH(R$1,'Station centroid'!$B$2:$B$51,0))-INDEX('Zone centroid'!$D$2:$D$169,MATCH($A141,'Zone centroid'!$C$2:$C$169,0)))^2+(INDEX('Station centroid'!$F$2:$F$51,MATCH(R$1,'Station centroid'!$B$2:$B$51,0))-INDEX('Zone centroid'!$E$2:$E$169,MATCH($A141,'Zone centroid'!$C$2:$C$169,0)))^2)</f>
        <v>12477.069228632976</v>
      </c>
      <c r="S141">
        <f>SQRT((INDEX('Station centroid'!$E$2:$E$51,MATCH(S$1,'Station centroid'!$B$2:$B$51,0))-INDEX('Zone centroid'!$D$2:$D$169,MATCH($A141,'Zone centroid'!$C$2:$C$169,0)))^2+(INDEX('Station centroid'!$F$2:$F$51,MATCH(S$1,'Station centroid'!$B$2:$B$51,0))-INDEX('Zone centroid'!$E$2:$E$169,MATCH($A141,'Zone centroid'!$C$2:$C$169,0)))^2)</f>
        <v>14138.784119789083</v>
      </c>
      <c r="T141">
        <f>SQRT((INDEX('Station centroid'!$E$2:$E$51,MATCH(T$1,'Station centroid'!$B$2:$B$51,0))-INDEX('Zone centroid'!$D$2:$D$169,MATCH($A141,'Zone centroid'!$C$2:$C$169,0)))^2+(INDEX('Station centroid'!$F$2:$F$51,MATCH(T$1,'Station centroid'!$B$2:$B$51,0))-INDEX('Zone centroid'!$E$2:$E$169,MATCH($A141,'Zone centroid'!$C$2:$C$169,0)))^2)</f>
        <v>9075.0158102121623</v>
      </c>
      <c r="U141">
        <f>SQRT((INDEX('Station centroid'!$E$2:$E$51,MATCH(U$1,'Station centroid'!$B$2:$B$51,0))-INDEX('Zone centroid'!$D$2:$D$169,MATCH($A141,'Zone centroid'!$C$2:$C$169,0)))^2+(INDEX('Station centroid'!$F$2:$F$51,MATCH(U$1,'Station centroid'!$B$2:$B$51,0))-INDEX('Zone centroid'!$E$2:$E$169,MATCH($A141,'Zone centroid'!$C$2:$C$169,0)))^2)</f>
        <v>12661.29069117367</v>
      </c>
      <c r="V141">
        <f>SQRT((INDEX('Station centroid'!$E$2:$E$51,MATCH(V$1,'Station centroid'!$B$2:$B$51,0))-INDEX('Zone centroid'!$D$2:$D$169,MATCH($A141,'Zone centroid'!$C$2:$C$169,0)))^2+(INDEX('Station centroid'!$F$2:$F$51,MATCH(V$1,'Station centroid'!$B$2:$B$51,0))-INDEX('Zone centroid'!$E$2:$E$169,MATCH($A141,'Zone centroid'!$C$2:$C$169,0)))^2)</f>
        <v>26055.962399061325</v>
      </c>
      <c r="W141">
        <f>SQRT((INDEX('Station centroid'!$E$2:$E$51,MATCH(W$1,'Station centroid'!$B$2:$B$51,0))-INDEX('Zone centroid'!$D$2:$D$169,MATCH($A141,'Zone centroid'!$C$2:$C$169,0)))^2+(INDEX('Station centroid'!$F$2:$F$51,MATCH(W$1,'Station centroid'!$B$2:$B$51,0))-INDEX('Zone centroid'!$E$2:$E$169,MATCH($A141,'Zone centroid'!$C$2:$C$169,0)))^2)</f>
        <v>18713.998684407332</v>
      </c>
      <c r="X141">
        <f>SQRT((INDEX('Station centroid'!$E$2:$E$51,MATCH(X$1,'Station centroid'!$B$2:$B$51,0))-INDEX('Zone centroid'!$D$2:$D$169,MATCH($A141,'Zone centroid'!$C$2:$C$169,0)))^2+(INDEX('Station centroid'!$F$2:$F$51,MATCH(X$1,'Station centroid'!$B$2:$B$51,0))-INDEX('Zone centroid'!$E$2:$E$169,MATCH($A141,'Zone centroid'!$C$2:$C$169,0)))^2)</f>
        <v>28547.073468264709</v>
      </c>
      <c r="Y141">
        <f>SQRT((INDEX('Station centroid'!$E$2:$E$51,MATCH(Y$1,'Station centroid'!$B$2:$B$51,0))-INDEX('Zone centroid'!$D$2:$D$169,MATCH($A141,'Zone centroid'!$C$2:$C$169,0)))^2+(INDEX('Station centroid'!$F$2:$F$51,MATCH(Y$1,'Station centroid'!$B$2:$B$51,0))-INDEX('Zone centroid'!$E$2:$E$169,MATCH($A141,'Zone centroid'!$C$2:$C$169,0)))^2)</f>
        <v>30642.119066572373</v>
      </c>
      <c r="Z141">
        <f>SQRT((INDEX('Station centroid'!$E$2:$E$51,MATCH(Z$1,'Station centroid'!$B$2:$B$51,0))-INDEX('Zone centroid'!$D$2:$D$169,MATCH($A141,'Zone centroid'!$C$2:$C$169,0)))^2+(INDEX('Station centroid'!$F$2:$F$51,MATCH(Z$1,'Station centroid'!$B$2:$B$51,0))-INDEX('Zone centroid'!$E$2:$E$169,MATCH($A141,'Zone centroid'!$C$2:$C$169,0)))^2)</f>
        <v>69582.711806095205</v>
      </c>
      <c r="AA141">
        <f>SQRT((INDEX('Station centroid'!$E$2:$E$51,MATCH(AA$1,'Station centroid'!$B$2:$B$51,0))-INDEX('Zone centroid'!$D$2:$D$169,MATCH($A141,'Zone centroid'!$C$2:$C$169,0)))^2+(INDEX('Station centroid'!$F$2:$F$51,MATCH(AA$1,'Station centroid'!$B$2:$B$51,0))-INDEX('Zone centroid'!$E$2:$E$169,MATCH($A141,'Zone centroid'!$C$2:$C$169,0)))^2)</f>
        <v>112958.33609599248</v>
      </c>
      <c r="AB141">
        <f>SQRT((INDEX('Station centroid'!$E$2:$E$51,MATCH(AB$1,'Station centroid'!$B$2:$B$51,0))-INDEX('Zone centroid'!$D$2:$D$169,MATCH($A141,'Zone centroid'!$C$2:$C$169,0)))^2+(INDEX('Station centroid'!$F$2:$F$51,MATCH(AB$1,'Station centroid'!$B$2:$B$51,0))-INDEX('Zone centroid'!$E$2:$E$169,MATCH($A141,'Zone centroid'!$C$2:$C$169,0)))^2)</f>
        <v>715256.17111773312</v>
      </c>
      <c r="AC141">
        <f>SQRT((INDEX('Station centroid'!$E$2:$E$51,MATCH(AC$1,'Station centroid'!$B$2:$B$51,0))-INDEX('Zone centroid'!$D$2:$D$169,MATCH($A141,'Zone centroid'!$C$2:$C$169,0)))^2+(INDEX('Station centroid'!$F$2:$F$51,MATCH(AC$1,'Station centroid'!$B$2:$B$51,0))-INDEX('Zone centroid'!$E$2:$E$169,MATCH($A141,'Zone centroid'!$C$2:$C$169,0)))^2)</f>
        <v>122085.72630272876</v>
      </c>
      <c r="AD141">
        <f>SQRT((INDEX('Station centroid'!$E$2:$E$51,MATCH(AD$1,'Station centroid'!$B$2:$B$51,0))-INDEX('Zone centroid'!$D$2:$D$169,MATCH($A141,'Zone centroid'!$C$2:$C$169,0)))^2+(INDEX('Station centroid'!$F$2:$F$51,MATCH(AD$1,'Station centroid'!$B$2:$B$51,0))-INDEX('Zone centroid'!$E$2:$E$169,MATCH($A141,'Zone centroid'!$C$2:$C$169,0)))^2)</f>
        <v>170391.63120858517</v>
      </c>
      <c r="AE141">
        <f>SQRT((INDEX('Station centroid'!$E$2:$E$51,MATCH(AE$1,'Station centroid'!$B$2:$B$51,0))-INDEX('Zone centroid'!$D$2:$D$169,MATCH($A141,'Zone centroid'!$C$2:$C$169,0)))^2+(INDEX('Station centroid'!$F$2:$F$51,MATCH(AE$1,'Station centroid'!$B$2:$B$51,0))-INDEX('Zone centroid'!$E$2:$E$169,MATCH($A141,'Zone centroid'!$C$2:$C$169,0)))^2)</f>
        <v>27535.291070104951</v>
      </c>
      <c r="AF141">
        <f>SQRT((INDEX('Station centroid'!$E$2:$E$51,MATCH(AF$1,'Station centroid'!$B$2:$B$51,0))-INDEX('Zone centroid'!$D$2:$D$169,MATCH($A141,'Zone centroid'!$C$2:$C$169,0)))^2+(INDEX('Station centroid'!$F$2:$F$51,MATCH(AF$1,'Station centroid'!$B$2:$B$51,0))-INDEX('Zone centroid'!$E$2:$E$169,MATCH($A141,'Zone centroid'!$C$2:$C$169,0)))^2)</f>
        <v>24961.404750352111</v>
      </c>
      <c r="AG141">
        <f>SQRT((INDEX('Station centroid'!$E$2:$E$51,MATCH(AG$1,'Station centroid'!$B$2:$B$51,0))-INDEX('Zone centroid'!$D$2:$D$169,MATCH($A141,'Zone centroid'!$C$2:$C$169,0)))^2+(INDEX('Station centroid'!$F$2:$F$51,MATCH(AG$1,'Station centroid'!$B$2:$B$51,0))-INDEX('Zone centroid'!$E$2:$E$169,MATCH($A141,'Zone centroid'!$C$2:$C$169,0)))^2)</f>
        <v>24671.715171906886</v>
      </c>
      <c r="AH141">
        <f>SQRT((INDEX('Station centroid'!$E$2:$E$51,MATCH(AH$1,'Station centroid'!$B$2:$B$51,0))-INDEX('Zone centroid'!$D$2:$D$169,MATCH($A141,'Zone centroid'!$C$2:$C$169,0)))^2+(INDEX('Station centroid'!$F$2:$F$51,MATCH(AH$1,'Station centroid'!$B$2:$B$51,0))-INDEX('Zone centroid'!$E$2:$E$169,MATCH($A141,'Zone centroid'!$C$2:$C$169,0)))^2)</f>
        <v>133825.1945690646</v>
      </c>
      <c r="AI141">
        <f>SQRT((INDEX('Station centroid'!$E$2:$E$51,MATCH(AI$1,'Station centroid'!$B$2:$B$51,0))-INDEX('Zone centroid'!$D$2:$D$169,MATCH($A141,'Zone centroid'!$C$2:$C$169,0)))^2+(INDEX('Station centroid'!$F$2:$F$51,MATCH(AI$1,'Station centroid'!$B$2:$B$51,0))-INDEX('Zone centroid'!$E$2:$E$169,MATCH($A141,'Zone centroid'!$C$2:$C$169,0)))^2)</f>
        <v>9299.9869323833409</v>
      </c>
      <c r="AJ141">
        <f>SQRT((INDEX('Station centroid'!$E$2:$E$51,MATCH(AJ$1,'Station centroid'!$B$2:$B$51,0))-INDEX('Zone centroid'!$D$2:$D$169,MATCH($A141,'Zone centroid'!$C$2:$C$169,0)))^2+(INDEX('Station centroid'!$F$2:$F$51,MATCH(AJ$1,'Station centroid'!$B$2:$B$51,0))-INDEX('Zone centroid'!$E$2:$E$169,MATCH($A141,'Zone centroid'!$C$2:$C$169,0)))^2)</f>
        <v>18157.891460411956</v>
      </c>
      <c r="AK141">
        <f>SQRT((INDEX('Station centroid'!$E$2:$E$51,MATCH(AK$1,'Station centroid'!$B$2:$B$51,0))-INDEX('Zone centroid'!$D$2:$D$169,MATCH($A141,'Zone centroid'!$C$2:$C$169,0)))^2+(INDEX('Station centroid'!$F$2:$F$51,MATCH(AK$1,'Station centroid'!$B$2:$B$51,0))-INDEX('Zone centroid'!$E$2:$E$169,MATCH($A141,'Zone centroid'!$C$2:$C$169,0)))^2)</f>
        <v>12346.418229794428</v>
      </c>
      <c r="AL141">
        <f>SQRT((INDEX('Station centroid'!$E$2:$E$51,MATCH(AL$1,'Station centroid'!$B$2:$B$51,0))-INDEX('Zone centroid'!$D$2:$D$169,MATCH($A141,'Zone centroid'!$C$2:$C$169,0)))^2+(INDEX('Station centroid'!$F$2:$F$51,MATCH(AL$1,'Station centroid'!$B$2:$B$51,0))-INDEX('Zone centroid'!$E$2:$E$169,MATCH($A141,'Zone centroid'!$C$2:$C$169,0)))^2)</f>
        <v>99681.944373624618</v>
      </c>
      <c r="AM141">
        <f>SQRT((INDEX('Station centroid'!$E$2:$E$51,MATCH(AM$1,'Station centroid'!$B$2:$B$51,0))-INDEX('Zone centroid'!$D$2:$D$169,MATCH($A141,'Zone centroid'!$C$2:$C$169,0)))^2+(INDEX('Station centroid'!$F$2:$F$51,MATCH(AM$1,'Station centroid'!$B$2:$B$51,0))-INDEX('Zone centroid'!$E$2:$E$169,MATCH($A141,'Zone centroid'!$C$2:$C$169,0)))^2)</f>
        <v>18638.487214902958</v>
      </c>
      <c r="AN141">
        <f>SQRT((INDEX('Station centroid'!$E$2:$E$51,MATCH(AN$1,'Station centroid'!$B$2:$B$51,0))-INDEX('Zone centroid'!$D$2:$D$169,MATCH($A141,'Zone centroid'!$C$2:$C$169,0)))^2+(INDEX('Station centroid'!$F$2:$F$51,MATCH(AN$1,'Station centroid'!$B$2:$B$51,0))-INDEX('Zone centroid'!$E$2:$E$169,MATCH($A141,'Zone centroid'!$C$2:$C$169,0)))^2)</f>
        <v>48895.624736358579</v>
      </c>
      <c r="AO141">
        <f>SQRT((INDEX('Station centroid'!$E$2:$E$51,MATCH(AO$1,'Station centroid'!$B$2:$B$51,0))-INDEX('Zone centroid'!$D$2:$D$169,MATCH($A141,'Zone centroid'!$C$2:$C$169,0)))^2+(INDEX('Station centroid'!$F$2:$F$51,MATCH(AO$1,'Station centroid'!$B$2:$B$51,0))-INDEX('Zone centroid'!$E$2:$E$169,MATCH($A141,'Zone centroid'!$C$2:$C$169,0)))^2)</f>
        <v>53267.752802206654</v>
      </c>
      <c r="AP141">
        <f>SQRT((INDEX('Station centroid'!$E$2:$E$51,MATCH(AP$1,'Station centroid'!$B$2:$B$51,0))-INDEX('Zone centroid'!$D$2:$D$169,MATCH($A141,'Zone centroid'!$C$2:$C$169,0)))^2+(INDEX('Station centroid'!$F$2:$F$51,MATCH(AP$1,'Station centroid'!$B$2:$B$51,0))-INDEX('Zone centroid'!$E$2:$E$169,MATCH($A141,'Zone centroid'!$C$2:$C$169,0)))^2)</f>
        <v>38205.770075506945</v>
      </c>
      <c r="AQ141">
        <f>SQRT((INDEX('Station centroid'!$E$2:$E$51,MATCH(AQ$1,'Station centroid'!$B$2:$B$51,0))-INDEX('Zone centroid'!$D$2:$D$169,MATCH($A141,'Zone centroid'!$C$2:$C$169,0)))^2+(INDEX('Station centroid'!$F$2:$F$51,MATCH(AQ$1,'Station centroid'!$B$2:$B$51,0))-INDEX('Zone centroid'!$E$2:$E$169,MATCH($A141,'Zone centroid'!$C$2:$C$169,0)))^2)</f>
        <v>105452.38215462083</v>
      </c>
      <c r="AR141">
        <f>SQRT((INDEX('Station centroid'!$E$2:$E$51,MATCH(AR$1,'Station centroid'!$B$2:$B$51,0))-INDEX('Zone centroid'!$D$2:$D$169,MATCH($A141,'Zone centroid'!$C$2:$C$169,0)))^2+(INDEX('Station centroid'!$F$2:$F$51,MATCH(AR$1,'Station centroid'!$B$2:$B$51,0))-INDEX('Zone centroid'!$E$2:$E$169,MATCH($A141,'Zone centroid'!$C$2:$C$169,0)))^2)</f>
        <v>83615.722247445781</v>
      </c>
      <c r="AS141">
        <f>SQRT((INDEX('Station centroid'!$E$2:$E$51,MATCH(AS$1,'Station centroid'!$B$2:$B$51,0))-INDEX('Zone centroid'!$D$2:$D$169,MATCH($A141,'Zone centroid'!$C$2:$C$169,0)))^2+(INDEX('Station centroid'!$F$2:$F$51,MATCH(AS$1,'Station centroid'!$B$2:$B$51,0))-INDEX('Zone centroid'!$E$2:$E$169,MATCH($A141,'Zone centroid'!$C$2:$C$169,0)))^2)</f>
        <v>148916.75546216717</v>
      </c>
      <c r="AT141">
        <f>SQRT((INDEX('Station centroid'!$E$2:$E$51,MATCH(AT$1,'Station centroid'!$B$2:$B$51,0))-INDEX('Zone centroid'!$D$2:$D$169,MATCH($A141,'Zone centroid'!$C$2:$C$169,0)))^2+(INDEX('Station centroid'!$F$2:$F$51,MATCH(AT$1,'Station centroid'!$B$2:$B$51,0))-INDEX('Zone centroid'!$E$2:$E$169,MATCH($A141,'Zone centroid'!$C$2:$C$169,0)))^2)</f>
        <v>121121.98357896101</v>
      </c>
      <c r="AU141">
        <f>SQRT((INDEX('Station centroid'!$E$2:$E$51,MATCH(AU$1,'Station centroid'!$B$2:$B$51,0))-INDEX('Zone centroid'!$D$2:$D$169,MATCH($A141,'Zone centroid'!$C$2:$C$169,0)))^2+(INDEX('Station centroid'!$F$2:$F$51,MATCH(AU$1,'Station centroid'!$B$2:$B$51,0))-INDEX('Zone centroid'!$E$2:$E$169,MATCH($A141,'Zone centroid'!$C$2:$C$169,0)))^2)</f>
        <v>76195.026103772005</v>
      </c>
      <c r="AV141">
        <f>SQRT((INDEX('Station centroid'!$E$2:$E$51,MATCH(AV$1,'Station centroid'!$B$2:$B$51,0))-INDEX('Zone centroid'!$D$2:$D$169,MATCH($A141,'Zone centroid'!$C$2:$C$169,0)))^2+(INDEX('Station centroid'!$F$2:$F$51,MATCH(AV$1,'Station centroid'!$B$2:$B$51,0))-INDEX('Zone centroid'!$E$2:$E$169,MATCH($A141,'Zone centroid'!$C$2:$C$169,0)))^2)</f>
        <v>78069.651656415081</v>
      </c>
      <c r="AW141">
        <f>SQRT((INDEX('Station centroid'!$E$2:$E$51,MATCH(AW$1,'Station centroid'!$B$2:$B$51,0))-INDEX('Zone centroid'!$D$2:$D$169,MATCH($A141,'Zone centroid'!$C$2:$C$169,0)))^2+(INDEX('Station centroid'!$F$2:$F$51,MATCH(AW$1,'Station centroid'!$B$2:$B$51,0))-INDEX('Zone centroid'!$E$2:$E$169,MATCH($A141,'Zone centroid'!$C$2:$C$169,0)))^2)</f>
        <v>80479.403735686312</v>
      </c>
      <c r="AX141">
        <f>SQRT((INDEX('Station centroid'!$E$2:$E$51,MATCH(AX$1,'Station centroid'!$B$2:$B$51,0))-INDEX('Zone centroid'!$D$2:$D$169,MATCH($A141,'Zone centroid'!$C$2:$C$169,0)))^2+(INDEX('Station centroid'!$F$2:$F$51,MATCH(AX$1,'Station centroid'!$B$2:$B$51,0))-INDEX('Zone centroid'!$E$2:$E$169,MATCH($A141,'Zone centroid'!$C$2:$C$169,0)))^2)</f>
        <v>88213.131756248753</v>
      </c>
      <c r="AY141">
        <f>SQRT((INDEX('Station centroid'!$E$2:$E$51,MATCH(AY$1,'Station centroid'!$B$2:$B$51,0))-INDEX('Zone centroid'!$D$2:$D$169,MATCH($A141,'Zone centroid'!$C$2:$C$169,0)))^2+(INDEX('Station centroid'!$F$2:$F$51,MATCH(AY$1,'Station centroid'!$B$2:$B$51,0))-INDEX('Zone centroid'!$E$2:$E$169,MATCH($A141,'Zone centroid'!$C$2:$C$169,0)))^2)</f>
        <v>715256.17111773312</v>
      </c>
    </row>
    <row r="142" spans="1:51" x14ac:dyDescent="0.3">
      <c r="A142">
        <v>5125</v>
      </c>
      <c r="B142">
        <f>SQRT((INDEX('Station centroid'!$E$2:$E$51,MATCH(B$1,'Station centroid'!$B$2:$B$51,0))-INDEX('Zone centroid'!$D$2:$D$169,MATCH($A142,'Zone centroid'!$C$2:$C$169,0)))^2+(INDEX('Station centroid'!$F$2:$F$51,MATCH(B$1,'Station centroid'!$B$2:$B$51,0))-INDEX('Zone centroid'!$E$2:$E$169,MATCH($A142,'Zone centroid'!$C$2:$C$169,0)))^2)</f>
        <v>12130.200492675294</v>
      </c>
      <c r="C142">
        <f>SQRT((INDEX('Station centroid'!$E$2:$E$51,MATCH(C$1,'Station centroid'!$B$2:$B$51,0))-INDEX('Zone centroid'!$D$2:$D$169,MATCH($A142,'Zone centroid'!$C$2:$C$169,0)))^2+(INDEX('Station centroid'!$F$2:$F$51,MATCH(C$1,'Station centroid'!$B$2:$B$51,0))-INDEX('Zone centroid'!$E$2:$E$169,MATCH($A142,'Zone centroid'!$C$2:$C$169,0)))^2)</f>
        <v>76324.435085988021</v>
      </c>
      <c r="D142">
        <f>SQRT((INDEX('Station centroid'!$E$2:$E$51,MATCH(D$1,'Station centroid'!$B$2:$B$51,0))-INDEX('Zone centroid'!$D$2:$D$169,MATCH($A142,'Zone centroid'!$C$2:$C$169,0)))^2+(INDEX('Station centroid'!$F$2:$F$51,MATCH(D$1,'Station centroid'!$B$2:$B$51,0))-INDEX('Zone centroid'!$E$2:$E$169,MATCH($A142,'Zone centroid'!$C$2:$C$169,0)))^2)</f>
        <v>163452.82635354609</v>
      </c>
      <c r="E142">
        <f>SQRT((INDEX('Station centroid'!$E$2:$E$51,MATCH(E$1,'Station centroid'!$B$2:$B$51,0))-INDEX('Zone centroid'!$D$2:$D$169,MATCH($A142,'Zone centroid'!$C$2:$C$169,0)))^2+(INDEX('Station centroid'!$F$2:$F$51,MATCH(E$1,'Station centroid'!$B$2:$B$51,0))-INDEX('Zone centroid'!$E$2:$E$169,MATCH($A142,'Zone centroid'!$C$2:$C$169,0)))^2)</f>
        <v>17279.565807606388</v>
      </c>
      <c r="F142">
        <f>SQRT((INDEX('Station centroid'!$E$2:$E$51,MATCH(F$1,'Station centroid'!$B$2:$B$51,0))-INDEX('Zone centroid'!$D$2:$D$169,MATCH($A142,'Zone centroid'!$C$2:$C$169,0)))^2+(INDEX('Station centroid'!$F$2:$F$51,MATCH(F$1,'Station centroid'!$B$2:$B$51,0))-INDEX('Zone centroid'!$E$2:$E$169,MATCH($A142,'Zone centroid'!$C$2:$C$169,0)))^2)</f>
        <v>41045.92720311723</v>
      </c>
      <c r="G142">
        <f>SQRT((INDEX('Station centroid'!$E$2:$E$51,MATCH(G$1,'Station centroid'!$B$2:$B$51,0))-INDEX('Zone centroid'!$D$2:$D$169,MATCH($A142,'Zone centroid'!$C$2:$C$169,0)))^2+(INDEX('Station centroid'!$F$2:$F$51,MATCH(G$1,'Station centroid'!$B$2:$B$51,0))-INDEX('Zone centroid'!$E$2:$E$169,MATCH($A142,'Zone centroid'!$C$2:$C$169,0)))^2)</f>
        <v>698123.79441041825</v>
      </c>
      <c r="H142">
        <f>SQRT((INDEX('Station centroid'!$E$2:$E$51,MATCH(H$1,'Station centroid'!$B$2:$B$51,0))-INDEX('Zone centroid'!$D$2:$D$169,MATCH($A142,'Zone centroid'!$C$2:$C$169,0)))^2+(INDEX('Station centroid'!$F$2:$F$51,MATCH(H$1,'Station centroid'!$B$2:$B$51,0))-INDEX('Zone centroid'!$E$2:$E$169,MATCH($A142,'Zone centroid'!$C$2:$C$169,0)))^2)</f>
        <v>77579.74944742478</v>
      </c>
      <c r="I142">
        <f>SQRT((INDEX('Station centroid'!$E$2:$E$51,MATCH(I$1,'Station centroid'!$B$2:$B$51,0))-INDEX('Zone centroid'!$D$2:$D$169,MATCH($A142,'Zone centroid'!$C$2:$C$169,0)))^2+(INDEX('Station centroid'!$F$2:$F$51,MATCH(I$1,'Station centroid'!$B$2:$B$51,0))-INDEX('Zone centroid'!$E$2:$E$169,MATCH($A142,'Zone centroid'!$C$2:$C$169,0)))^2)</f>
        <v>49527.595435006733</v>
      </c>
      <c r="J142">
        <f>SQRT((INDEX('Station centroid'!$E$2:$E$51,MATCH(J$1,'Station centroid'!$B$2:$B$51,0))-INDEX('Zone centroid'!$D$2:$D$169,MATCH($A142,'Zone centroid'!$C$2:$C$169,0)))^2+(INDEX('Station centroid'!$F$2:$F$51,MATCH(J$1,'Station centroid'!$B$2:$B$51,0))-INDEX('Zone centroid'!$E$2:$E$169,MATCH($A142,'Zone centroid'!$C$2:$C$169,0)))^2)</f>
        <v>698123.79441041825</v>
      </c>
      <c r="K142">
        <f>SQRT((INDEX('Station centroid'!$E$2:$E$51,MATCH(K$1,'Station centroid'!$B$2:$B$51,0))-INDEX('Zone centroid'!$D$2:$D$169,MATCH($A142,'Zone centroid'!$C$2:$C$169,0)))^2+(INDEX('Station centroid'!$F$2:$F$51,MATCH(K$1,'Station centroid'!$B$2:$B$51,0))-INDEX('Zone centroid'!$E$2:$E$169,MATCH($A142,'Zone centroid'!$C$2:$C$169,0)))^2)</f>
        <v>33669.176592303222</v>
      </c>
      <c r="L142">
        <f>SQRT((INDEX('Station centroid'!$E$2:$E$51,MATCH(L$1,'Station centroid'!$B$2:$B$51,0))-INDEX('Zone centroid'!$D$2:$D$169,MATCH($A142,'Zone centroid'!$C$2:$C$169,0)))^2+(INDEX('Station centroid'!$F$2:$F$51,MATCH(L$1,'Station centroid'!$B$2:$B$51,0))-INDEX('Zone centroid'!$E$2:$E$169,MATCH($A142,'Zone centroid'!$C$2:$C$169,0)))^2)</f>
        <v>29358.179539372009</v>
      </c>
      <c r="M142">
        <f>SQRT((INDEX('Station centroid'!$E$2:$E$51,MATCH(M$1,'Station centroid'!$B$2:$B$51,0))-INDEX('Zone centroid'!$D$2:$D$169,MATCH($A142,'Zone centroid'!$C$2:$C$169,0)))^2+(INDEX('Station centroid'!$F$2:$F$51,MATCH(M$1,'Station centroid'!$B$2:$B$51,0))-INDEX('Zone centroid'!$E$2:$E$169,MATCH($A142,'Zone centroid'!$C$2:$C$169,0)))^2)</f>
        <v>21051.344574867395</v>
      </c>
      <c r="N142">
        <f>SQRT((INDEX('Station centroid'!$E$2:$E$51,MATCH(N$1,'Station centroid'!$B$2:$B$51,0))-INDEX('Zone centroid'!$D$2:$D$169,MATCH($A142,'Zone centroid'!$C$2:$C$169,0)))^2+(INDEX('Station centroid'!$F$2:$F$51,MATCH(N$1,'Station centroid'!$B$2:$B$51,0))-INDEX('Zone centroid'!$E$2:$E$169,MATCH($A142,'Zone centroid'!$C$2:$C$169,0)))^2)</f>
        <v>16005.217171659993</v>
      </c>
      <c r="O142">
        <f>SQRT((INDEX('Station centroid'!$E$2:$E$51,MATCH(O$1,'Station centroid'!$B$2:$B$51,0))-INDEX('Zone centroid'!$D$2:$D$169,MATCH($A142,'Zone centroid'!$C$2:$C$169,0)))^2+(INDEX('Station centroid'!$F$2:$F$51,MATCH(O$1,'Station centroid'!$B$2:$B$51,0))-INDEX('Zone centroid'!$E$2:$E$169,MATCH($A142,'Zone centroid'!$C$2:$C$169,0)))^2)</f>
        <v>41705.473185338633</v>
      </c>
      <c r="P142">
        <f>SQRT((INDEX('Station centroid'!$E$2:$E$51,MATCH(P$1,'Station centroid'!$B$2:$B$51,0))-INDEX('Zone centroid'!$D$2:$D$169,MATCH($A142,'Zone centroid'!$C$2:$C$169,0)))^2+(INDEX('Station centroid'!$F$2:$F$51,MATCH(P$1,'Station centroid'!$B$2:$B$51,0))-INDEX('Zone centroid'!$E$2:$E$169,MATCH($A142,'Zone centroid'!$C$2:$C$169,0)))^2)</f>
        <v>43679.777439957266</v>
      </c>
      <c r="Q142">
        <f>SQRT((INDEX('Station centroid'!$E$2:$E$51,MATCH(Q$1,'Station centroid'!$B$2:$B$51,0))-INDEX('Zone centroid'!$D$2:$D$169,MATCH($A142,'Zone centroid'!$C$2:$C$169,0)))^2+(INDEX('Station centroid'!$F$2:$F$51,MATCH(Q$1,'Station centroid'!$B$2:$B$51,0))-INDEX('Zone centroid'!$E$2:$E$169,MATCH($A142,'Zone centroid'!$C$2:$C$169,0)))^2)</f>
        <v>27372.344645727757</v>
      </c>
      <c r="R142">
        <f>SQRT((INDEX('Station centroid'!$E$2:$E$51,MATCH(R$1,'Station centroid'!$B$2:$B$51,0))-INDEX('Zone centroid'!$D$2:$D$169,MATCH($A142,'Zone centroid'!$C$2:$C$169,0)))^2+(INDEX('Station centroid'!$F$2:$F$51,MATCH(R$1,'Station centroid'!$B$2:$B$51,0))-INDEX('Zone centroid'!$E$2:$E$169,MATCH($A142,'Zone centroid'!$C$2:$C$169,0)))^2)</f>
        <v>21833.00612595753</v>
      </c>
      <c r="S142">
        <f>SQRT((INDEX('Station centroid'!$E$2:$E$51,MATCH(S$1,'Station centroid'!$B$2:$B$51,0))-INDEX('Zone centroid'!$D$2:$D$169,MATCH($A142,'Zone centroid'!$C$2:$C$169,0)))^2+(INDEX('Station centroid'!$F$2:$F$51,MATCH(S$1,'Station centroid'!$B$2:$B$51,0))-INDEX('Zone centroid'!$E$2:$E$169,MATCH($A142,'Zone centroid'!$C$2:$C$169,0)))^2)</f>
        <v>19596.852657148847</v>
      </c>
      <c r="T142">
        <f>SQRT((INDEX('Station centroid'!$E$2:$E$51,MATCH(T$1,'Station centroid'!$B$2:$B$51,0))-INDEX('Zone centroid'!$D$2:$D$169,MATCH($A142,'Zone centroid'!$C$2:$C$169,0)))^2+(INDEX('Station centroid'!$F$2:$F$51,MATCH(T$1,'Station centroid'!$B$2:$B$51,0))-INDEX('Zone centroid'!$E$2:$E$169,MATCH($A142,'Zone centroid'!$C$2:$C$169,0)))^2)</f>
        <v>9899.0428322944153</v>
      </c>
      <c r="U142">
        <f>SQRT((INDEX('Station centroid'!$E$2:$E$51,MATCH(U$1,'Station centroid'!$B$2:$B$51,0))-INDEX('Zone centroid'!$D$2:$D$169,MATCH($A142,'Zone centroid'!$C$2:$C$169,0)))^2+(INDEX('Station centroid'!$F$2:$F$51,MATCH(U$1,'Station centroid'!$B$2:$B$51,0))-INDEX('Zone centroid'!$E$2:$E$169,MATCH($A142,'Zone centroid'!$C$2:$C$169,0)))^2)</f>
        <v>12428.139460369744</v>
      </c>
      <c r="V142">
        <f>SQRT((INDEX('Station centroid'!$E$2:$E$51,MATCH(V$1,'Station centroid'!$B$2:$B$51,0))-INDEX('Zone centroid'!$D$2:$D$169,MATCH($A142,'Zone centroid'!$C$2:$C$169,0)))^2+(INDEX('Station centroid'!$F$2:$F$51,MATCH(V$1,'Station centroid'!$B$2:$B$51,0))-INDEX('Zone centroid'!$E$2:$E$169,MATCH($A142,'Zone centroid'!$C$2:$C$169,0)))^2)</f>
        <v>22083.717424865303</v>
      </c>
      <c r="W142">
        <f>SQRT((INDEX('Station centroid'!$E$2:$E$51,MATCH(W$1,'Station centroid'!$B$2:$B$51,0))-INDEX('Zone centroid'!$D$2:$D$169,MATCH($A142,'Zone centroid'!$C$2:$C$169,0)))^2+(INDEX('Station centroid'!$F$2:$F$51,MATCH(W$1,'Station centroid'!$B$2:$B$51,0))-INDEX('Zone centroid'!$E$2:$E$169,MATCH($A142,'Zone centroid'!$C$2:$C$169,0)))^2)</f>
        <v>24024.02247834449</v>
      </c>
      <c r="X142">
        <f>SQRT((INDEX('Station centroid'!$E$2:$E$51,MATCH(X$1,'Station centroid'!$B$2:$B$51,0))-INDEX('Zone centroid'!$D$2:$D$169,MATCH($A142,'Zone centroid'!$C$2:$C$169,0)))^2+(INDEX('Station centroid'!$F$2:$F$51,MATCH(X$1,'Station centroid'!$B$2:$B$51,0))-INDEX('Zone centroid'!$E$2:$E$169,MATCH($A142,'Zone centroid'!$C$2:$C$169,0)))^2)</f>
        <v>22647.257766946113</v>
      </c>
      <c r="Y142">
        <f>SQRT((INDEX('Station centroid'!$E$2:$E$51,MATCH(Y$1,'Station centroid'!$B$2:$B$51,0))-INDEX('Zone centroid'!$D$2:$D$169,MATCH($A142,'Zone centroid'!$C$2:$C$169,0)))^2+(INDEX('Station centroid'!$F$2:$F$51,MATCH(Y$1,'Station centroid'!$B$2:$B$51,0))-INDEX('Zone centroid'!$E$2:$E$169,MATCH($A142,'Zone centroid'!$C$2:$C$169,0)))^2)</f>
        <v>23535.779829230221</v>
      </c>
      <c r="Z142">
        <f>SQRT((INDEX('Station centroid'!$E$2:$E$51,MATCH(Z$1,'Station centroid'!$B$2:$B$51,0))-INDEX('Zone centroid'!$D$2:$D$169,MATCH($A142,'Zone centroid'!$C$2:$C$169,0)))^2+(INDEX('Station centroid'!$F$2:$F$51,MATCH(Z$1,'Station centroid'!$B$2:$B$51,0))-INDEX('Zone centroid'!$E$2:$E$169,MATCH($A142,'Zone centroid'!$C$2:$C$169,0)))^2)</f>
        <v>53290.12208589974</v>
      </c>
      <c r="AA142">
        <f>SQRT((INDEX('Station centroid'!$E$2:$E$51,MATCH(AA$1,'Station centroid'!$B$2:$B$51,0))-INDEX('Zone centroid'!$D$2:$D$169,MATCH($A142,'Zone centroid'!$C$2:$C$169,0)))^2+(INDEX('Station centroid'!$F$2:$F$51,MATCH(AA$1,'Station centroid'!$B$2:$B$51,0))-INDEX('Zone centroid'!$E$2:$E$169,MATCH($A142,'Zone centroid'!$C$2:$C$169,0)))^2)</f>
        <v>97222.39290438802</v>
      </c>
      <c r="AB142">
        <f>SQRT((INDEX('Station centroid'!$E$2:$E$51,MATCH(AB$1,'Station centroid'!$B$2:$B$51,0))-INDEX('Zone centroid'!$D$2:$D$169,MATCH($A142,'Zone centroid'!$C$2:$C$169,0)))^2+(INDEX('Station centroid'!$F$2:$F$51,MATCH(AB$1,'Station centroid'!$B$2:$B$51,0))-INDEX('Zone centroid'!$E$2:$E$169,MATCH($A142,'Zone centroid'!$C$2:$C$169,0)))^2)</f>
        <v>698123.79441041825</v>
      </c>
      <c r="AC142">
        <f>SQRT((INDEX('Station centroid'!$E$2:$E$51,MATCH(AC$1,'Station centroid'!$B$2:$B$51,0))-INDEX('Zone centroid'!$D$2:$D$169,MATCH($A142,'Zone centroid'!$C$2:$C$169,0)))^2+(INDEX('Station centroid'!$F$2:$F$51,MATCH(AC$1,'Station centroid'!$B$2:$B$51,0))-INDEX('Zone centroid'!$E$2:$E$169,MATCH($A142,'Zone centroid'!$C$2:$C$169,0)))^2)</f>
        <v>103964.27647141492</v>
      </c>
      <c r="AD142">
        <f>SQRT((INDEX('Station centroid'!$E$2:$E$51,MATCH(AD$1,'Station centroid'!$B$2:$B$51,0))-INDEX('Zone centroid'!$D$2:$D$169,MATCH($A142,'Zone centroid'!$C$2:$C$169,0)))^2+(INDEX('Station centroid'!$F$2:$F$51,MATCH(AD$1,'Station centroid'!$B$2:$B$51,0))-INDEX('Zone centroid'!$E$2:$E$169,MATCH($A142,'Zone centroid'!$C$2:$C$169,0)))^2)</f>
        <v>158424.89391924016</v>
      </c>
      <c r="AE142">
        <f>SQRT((INDEX('Station centroid'!$E$2:$E$51,MATCH(AE$1,'Station centroid'!$B$2:$B$51,0))-INDEX('Zone centroid'!$D$2:$D$169,MATCH($A142,'Zone centroid'!$C$2:$C$169,0)))^2+(INDEX('Station centroid'!$F$2:$F$51,MATCH(AE$1,'Station centroid'!$B$2:$B$51,0))-INDEX('Zone centroid'!$E$2:$E$169,MATCH($A142,'Zone centroid'!$C$2:$C$169,0)))^2)</f>
        <v>36091.164899950265</v>
      </c>
      <c r="AF142">
        <f>SQRT((INDEX('Station centroid'!$E$2:$E$51,MATCH(AF$1,'Station centroid'!$B$2:$B$51,0))-INDEX('Zone centroid'!$D$2:$D$169,MATCH($A142,'Zone centroid'!$C$2:$C$169,0)))^2+(INDEX('Station centroid'!$F$2:$F$51,MATCH(AF$1,'Station centroid'!$B$2:$B$51,0))-INDEX('Zone centroid'!$E$2:$E$169,MATCH($A142,'Zone centroid'!$C$2:$C$169,0)))^2)</f>
        <v>33194.129803188094</v>
      </c>
      <c r="AG142">
        <f>SQRT((INDEX('Station centroid'!$E$2:$E$51,MATCH(AG$1,'Station centroid'!$B$2:$B$51,0))-INDEX('Zone centroid'!$D$2:$D$169,MATCH($A142,'Zone centroid'!$C$2:$C$169,0)))^2+(INDEX('Station centroid'!$F$2:$F$51,MATCH(AG$1,'Station centroid'!$B$2:$B$51,0))-INDEX('Zone centroid'!$E$2:$E$169,MATCH($A142,'Zone centroid'!$C$2:$C$169,0)))^2)</f>
        <v>20783.424908414399</v>
      </c>
      <c r="AH142">
        <f>SQRT((INDEX('Station centroid'!$E$2:$E$51,MATCH(AH$1,'Station centroid'!$B$2:$B$51,0))-INDEX('Zone centroid'!$D$2:$D$169,MATCH($A142,'Zone centroid'!$C$2:$C$169,0)))^2+(INDEX('Station centroid'!$F$2:$F$51,MATCH(AH$1,'Station centroid'!$B$2:$B$51,0))-INDEX('Zone centroid'!$E$2:$E$169,MATCH($A142,'Zone centroid'!$C$2:$C$169,0)))^2)</f>
        <v>123432.15576051484</v>
      </c>
      <c r="AI142">
        <f>SQRT((INDEX('Station centroid'!$E$2:$E$51,MATCH(AI$1,'Station centroid'!$B$2:$B$51,0))-INDEX('Zone centroid'!$D$2:$D$169,MATCH($A142,'Zone centroid'!$C$2:$C$169,0)))^2+(INDEX('Station centroid'!$F$2:$F$51,MATCH(AI$1,'Station centroid'!$B$2:$B$51,0))-INDEX('Zone centroid'!$E$2:$E$169,MATCH($A142,'Zone centroid'!$C$2:$C$169,0)))^2)</f>
        <v>10693.540851490645</v>
      </c>
      <c r="AJ142">
        <f>SQRT((INDEX('Station centroid'!$E$2:$E$51,MATCH(AJ$1,'Station centroid'!$B$2:$B$51,0))-INDEX('Zone centroid'!$D$2:$D$169,MATCH($A142,'Zone centroid'!$C$2:$C$169,0)))^2+(INDEX('Station centroid'!$F$2:$F$51,MATCH(AJ$1,'Station centroid'!$B$2:$B$51,0))-INDEX('Zone centroid'!$E$2:$E$169,MATCH($A142,'Zone centroid'!$C$2:$C$169,0)))^2)</f>
        <v>15979.080997607478</v>
      </c>
      <c r="AK142">
        <f>SQRT((INDEX('Station centroid'!$E$2:$E$51,MATCH(AK$1,'Station centroid'!$B$2:$B$51,0))-INDEX('Zone centroid'!$D$2:$D$169,MATCH($A142,'Zone centroid'!$C$2:$C$169,0)))^2+(INDEX('Station centroid'!$F$2:$F$51,MATCH(AK$1,'Station centroid'!$B$2:$B$51,0))-INDEX('Zone centroid'!$E$2:$E$169,MATCH($A142,'Zone centroid'!$C$2:$C$169,0)))^2)</f>
        <v>10676.317832708019</v>
      </c>
      <c r="AL142">
        <f>SQRT((INDEX('Station centroid'!$E$2:$E$51,MATCH(AL$1,'Station centroid'!$B$2:$B$51,0))-INDEX('Zone centroid'!$D$2:$D$169,MATCH($A142,'Zone centroid'!$C$2:$C$169,0)))^2+(INDEX('Station centroid'!$F$2:$F$51,MATCH(AL$1,'Station centroid'!$B$2:$B$51,0))-INDEX('Zone centroid'!$E$2:$E$169,MATCH($A142,'Zone centroid'!$C$2:$C$169,0)))^2)</f>
        <v>81668.015302114407</v>
      </c>
      <c r="AM142">
        <f>SQRT((INDEX('Station centroid'!$E$2:$E$51,MATCH(AM$1,'Station centroid'!$B$2:$B$51,0))-INDEX('Zone centroid'!$D$2:$D$169,MATCH($A142,'Zone centroid'!$C$2:$C$169,0)))^2+(INDEX('Station centroid'!$F$2:$F$51,MATCH(AM$1,'Station centroid'!$B$2:$B$51,0))-INDEX('Zone centroid'!$E$2:$E$169,MATCH($A142,'Zone centroid'!$C$2:$C$169,0)))^2)</f>
        <v>29452.87218625889</v>
      </c>
      <c r="AN142">
        <f>SQRT((INDEX('Station centroid'!$E$2:$E$51,MATCH(AN$1,'Station centroid'!$B$2:$B$51,0))-INDEX('Zone centroid'!$D$2:$D$169,MATCH($A142,'Zone centroid'!$C$2:$C$169,0)))^2+(INDEX('Station centroid'!$F$2:$F$51,MATCH(AN$1,'Station centroid'!$B$2:$B$51,0))-INDEX('Zone centroid'!$E$2:$E$169,MATCH($A142,'Zone centroid'!$C$2:$C$169,0)))^2)</f>
        <v>35269.077622739154</v>
      </c>
      <c r="AO142">
        <f>SQRT((INDEX('Station centroid'!$E$2:$E$51,MATCH(AO$1,'Station centroid'!$B$2:$B$51,0))-INDEX('Zone centroid'!$D$2:$D$169,MATCH($A142,'Zone centroid'!$C$2:$C$169,0)))^2+(INDEX('Station centroid'!$F$2:$F$51,MATCH(AO$1,'Station centroid'!$B$2:$B$51,0))-INDEX('Zone centroid'!$E$2:$E$169,MATCH($A142,'Zone centroid'!$C$2:$C$169,0)))^2)</f>
        <v>39205.550627902128</v>
      </c>
      <c r="AP142">
        <f>SQRT((INDEX('Station centroid'!$E$2:$E$51,MATCH(AP$1,'Station centroid'!$B$2:$B$51,0))-INDEX('Zone centroid'!$D$2:$D$169,MATCH($A142,'Zone centroid'!$C$2:$C$169,0)))^2+(INDEX('Station centroid'!$F$2:$F$51,MATCH(AP$1,'Station centroid'!$B$2:$B$51,0))-INDEX('Zone centroid'!$E$2:$E$169,MATCH($A142,'Zone centroid'!$C$2:$C$169,0)))^2)</f>
        <v>24989.560077410348</v>
      </c>
      <c r="AQ142">
        <f>SQRT((INDEX('Station centroid'!$E$2:$E$51,MATCH(AQ$1,'Station centroid'!$B$2:$B$51,0))-INDEX('Zone centroid'!$D$2:$D$169,MATCH($A142,'Zone centroid'!$C$2:$C$169,0)))^2+(INDEX('Station centroid'!$F$2:$F$51,MATCH(AQ$1,'Station centroid'!$B$2:$B$51,0))-INDEX('Zone centroid'!$E$2:$E$169,MATCH($A142,'Zone centroid'!$C$2:$C$169,0)))^2)</f>
        <v>89375.874765420871</v>
      </c>
      <c r="AR142">
        <f>SQRT((INDEX('Station centroid'!$E$2:$E$51,MATCH(AR$1,'Station centroid'!$B$2:$B$51,0))-INDEX('Zone centroid'!$D$2:$D$169,MATCH($A142,'Zone centroid'!$C$2:$C$169,0)))^2+(INDEX('Station centroid'!$F$2:$F$51,MATCH(AR$1,'Station centroid'!$B$2:$B$51,0))-INDEX('Zone centroid'!$E$2:$E$169,MATCH($A142,'Zone centroid'!$C$2:$C$169,0)))^2)</f>
        <v>66784.589950691457</v>
      </c>
      <c r="AS142">
        <f>SQRT((INDEX('Station centroid'!$E$2:$E$51,MATCH(AS$1,'Station centroid'!$B$2:$B$51,0))-INDEX('Zone centroid'!$D$2:$D$169,MATCH($A142,'Zone centroid'!$C$2:$C$169,0)))^2+(INDEX('Station centroid'!$F$2:$F$51,MATCH(AS$1,'Station centroid'!$B$2:$B$51,0))-INDEX('Zone centroid'!$E$2:$E$169,MATCH($A142,'Zone centroid'!$C$2:$C$169,0)))^2)</f>
        <v>138248.3577866258</v>
      </c>
      <c r="AT142">
        <f>SQRT((INDEX('Station centroid'!$E$2:$E$51,MATCH(AT$1,'Station centroid'!$B$2:$B$51,0))-INDEX('Zone centroid'!$D$2:$D$169,MATCH($A142,'Zone centroid'!$C$2:$C$169,0)))^2+(INDEX('Station centroid'!$F$2:$F$51,MATCH(AT$1,'Station centroid'!$B$2:$B$51,0))-INDEX('Zone centroid'!$E$2:$E$169,MATCH($A142,'Zone centroid'!$C$2:$C$169,0)))^2)</f>
        <v>111579.6631831361</v>
      </c>
      <c r="AU142">
        <f>SQRT((INDEX('Station centroid'!$E$2:$E$51,MATCH(AU$1,'Station centroid'!$B$2:$B$51,0))-INDEX('Zone centroid'!$D$2:$D$169,MATCH($A142,'Zone centroid'!$C$2:$C$169,0)))^2+(INDEX('Station centroid'!$F$2:$F$51,MATCH(AU$1,'Station centroid'!$B$2:$B$51,0))-INDEX('Zone centroid'!$E$2:$E$169,MATCH($A142,'Zone centroid'!$C$2:$C$169,0)))^2)</f>
        <v>58161.431080351678</v>
      </c>
      <c r="AV142">
        <f>SQRT((INDEX('Station centroid'!$E$2:$E$51,MATCH(AV$1,'Station centroid'!$B$2:$B$51,0))-INDEX('Zone centroid'!$D$2:$D$169,MATCH($A142,'Zone centroid'!$C$2:$C$169,0)))^2+(INDEX('Station centroid'!$F$2:$F$51,MATCH(AV$1,'Station centroid'!$B$2:$B$51,0))-INDEX('Zone centroid'!$E$2:$E$169,MATCH($A142,'Zone centroid'!$C$2:$C$169,0)))^2)</f>
        <v>59911.090573231893</v>
      </c>
      <c r="AW142">
        <f>SQRT((INDEX('Station centroid'!$E$2:$E$51,MATCH(AW$1,'Station centroid'!$B$2:$B$51,0))-INDEX('Zone centroid'!$D$2:$D$169,MATCH($A142,'Zone centroid'!$C$2:$C$169,0)))^2+(INDEX('Station centroid'!$F$2:$F$51,MATCH(AW$1,'Station centroid'!$B$2:$B$51,0))-INDEX('Zone centroid'!$E$2:$E$169,MATCH($A142,'Zone centroid'!$C$2:$C$169,0)))^2)</f>
        <v>62449.260218929732</v>
      </c>
      <c r="AX142">
        <f>SQRT((INDEX('Station centroid'!$E$2:$E$51,MATCH(AX$1,'Station centroid'!$B$2:$B$51,0))-INDEX('Zone centroid'!$D$2:$D$169,MATCH($A142,'Zone centroid'!$C$2:$C$169,0)))^2+(INDEX('Station centroid'!$F$2:$F$51,MATCH(AX$1,'Station centroid'!$B$2:$B$51,0))-INDEX('Zone centroid'!$E$2:$E$169,MATCH($A142,'Zone centroid'!$C$2:$C$169,0)))^2)</f>
        <v>70895.94461212364</v>
      </c>
      <c r="AY142">
        <f>SQRT((INDEX('Station centroid'!$E$2:$E$51,MATCH(AY$1,'Station centroid'!$B$2:$B$51,0))-INDEX('Zone centroid'!$D$2:$D$169,MATCH($A142,'Zone centroid'!$C$2:$C$169,0)))^2+(INDEX('Station centroid'!$F$2:$F$51,MATCH(AY$1,'Station centroid'!$B$2:$B$51,0))-INDEX('Zone centroid'!$E$2:$E$169,MATCH($A142,'Zone centroid'!$C$2:$C$169,0)))^2)</f>
        <v>698123.79441041825</v>
      </c>
    </row>
    <row r="143" spans="1:51" x14ac:dyDescent="0.3">
      <c r="A143">
        <v>5126</v>
      </c>
      <c r="B143">
        <f>SQRT((INDEX('Station centroid'!$E$2:$E$51,MATCH(B$1,'Station centroid'!$B$2:$B$51,0))-INDEX('Zone centroid'!$D$2:$D$169,MATCH($A143,'Zone centroid'!$C$2:$C$169,0)))^2+(INDEX('Station centroid'!$F$2:$F$51,MATCH(B$1,'Station centroid'!$B$2:$B$51,0))-INDEX('Zone centroid'!$E$2:$E$169,MATCH($A143,'Zone centroid'!$C$2:$C$169,0)))^2)</f>
        <v>27298.079989121903</v>
      </c>
      <c r="C143">
        <f>SQRT((INDEX('Station centroid'!$E$2:$E$51,MATCH(C$1,'Station centroid'!$B$2:$B$51,0))-INDEX('Zone centroid'!$D$2:$D$169,MATCH($A143,'Zone centroid'!$C$2:$C$169,0)))^2+(INDEX('Station centroid'!$F$2:$F$51,MATCH(C$1,'Station centroid'!$B$2:$B$51,0))-INDEX('Zone centroid'!$E$2:$E$169,MATCH($A143,'Zone centroid'!$C$2:$C$169,0)))^2)</f>
        <v>68225.281508508255</v>
      </c>
      <c r="D143">
        <f>SQRT((INDEX('Station centroid'!$E$2:$E$51,MATCH(D$1,'Station centroid'!$B$2:$B$51,0))-INDEX('Zone centroid'!$D$2:$D$169,MATCH($A143,'Zone centroid'!$C$2:$C$169,0)))^2+(INDEX('Station centroid'!$F$2:$F$51,MATCH(D$1,'Station centroid'!$B$2:$B$51,0))-INDEX('Zone centroid'!$E$2:$E$169,MATCH($A143,'Zone centroid'!$C$2:$C$169,0)))^2)</f>
        <v>142442.56556718744</v>
      </c>
      <c r="E143">
        <f>SQRT((INDEX('Station centroid'!$E$2:$E$51,MATCH(E$1,'Station centroid'!$B$2:$B$51,0))-INDEX('Zone centroid'!$D$2:$D$169,MATCH($A143,'Zone centroid'!$C$2:$C$169,0)))^2+(INDEX('Station centroid'!$F$2:$F$51,MATCH(E$1,'Station centroid'!$B$2:$B$51,0))-INDEX('Zone centroid'!$E$2:$E$169,MATCH($A143,'Zone centroid'!$C$2:$C$169,0)))^2)</f>
        <v>36293.416199076659</v>
      </c>
      <c r="F143">
        <f>SQRT((INDEX('Station centroid'!$E$2:$E$51,MATCH(F$1,'Station centroid'!$B$2:$B$51,0))-INDEX('Zone centroid'!$D$2:$D$169,MATCH($A143,'Zone centroid'!$C$2:$C$169,0)))^2+(INDEX('Station centroid'!$F$2:$F$51,MATCH(F$1,'Station centroid'!$B$2:$B$51,0))-INDEX('Zone centroid'!$E$2:$E$169,MATCH($A143,'Zone centroid'!$C$2:$C$169,0)))^2)</f>
        <v>33730.929569811764</v>
      </c>
      <c r="G143">
        <f>SQRT((INDEX('Station centroid'!$E$2:$E$51,MATCH(G$1,'Station centroid'!$B$2:$B$51,0))-INDEX('Zone centroid'!$D$2:$D$169,MATCH($A143,'Zone centroid'!$C$2:$C$169,0)))^2+(INDEX('Station centroid'!$F$2:$F$51,MATCH(G$1,'Station centroid'!$B$2:$B$51,0))-INDEX('Zone centroid'!$E$2:$E$169,MATCH($A143,'Zone centroid'!$C$2:$C$169,0)))^2)</f>
        <v>672041.657209581</v>
      </c>
      <c r="H143">
        <f>SQRT((INDEX('Station centroid'!$E$2:$E$51,MATCH(H$1,'Station centroid'!$B$2:$B$51,0))-INDEX('Zone centroid'!$D$2:$D$169,MATCH($A143,'Zone centroid'!$C$2:$C$169,0)))^2+(INDEX('Station centroid'!$F$2:$F$51,MATCH(H$1,'Station centroid'!$B$2:$B$51,0))-INDEX('Zone centroid'!$E$2:$E$169,MATCH($A143,'Zone centroid'!$C$2:$C$169,0)))^2)</f>
        <v>51785.853900898488</v>
      </c>
      <c r="I143">
        <f>SQRT((INDEX('Station centroid'!$E$2:$E$51,MATCH(I$1,'Station centroid'!$B$2:$B$51,0))-INDEX('Zone centroid'!$D$2:$D$169,MATCH($A143,'Zone centroid'!$C$2:$C$169,0)))^2+(INDEX('Station centroid'!$F$2:$F$51,MATCH(I$1,'Station centroid'!$B$2:$B$51,0))-INDEX('Zone centroid'!$E$2:$E$169,MATCH($A143,'Zone centroid'!$C$2:$C$169,0)))^2)</f>
        <v>27461.576214662175</v>
      </c>
      <c r="J143">
        <f>SQRT((INDEX('Station centroid'!$E$2:$E$51,MATCH(J$1,'Station centroid'!$B$2:$B$51,0))-INDEX('Zone centroid'!$D$2:$D$169,MATCH($A143,'Zone centroid'!$C$2:$C$169,0)))^2+(INDEX('Station centroid'!$F$2:$F$51,MATCH(J$1,'Station centroid'!$B$2:$B$51,0))-INDEX('Zone centroid'!$E$2:$E$169,MATCH($A143,'Zone centroid'!$C$2:$C$169,0)))^2)</f>
        <v>672041.657209581</v>
      </c>
      <c r="K143">
        <f>SQRT((INDEX('Station centroid'!$E$2:$E$51,MATCH(K$1,'Station centroid'!$B$2:$B$51,0))-INDEX('Zone centroid'!$D$2:$D$169,MATCH($A143,'Zone centroid'!$C$2:$C$169,0)))^2+(INDEX('Station centroid'!$F$2:$F$51,MATCH(K$1,'Station centroid'!$B$2:$B$51,0))-INDEX('Zone centroid'!$E$2:$E$169,MATCH($A143,'Zone centroid'!$C$2:$C$169,0)))^2)</f>
        <v>55367.390033156691</v>
      </c>
      <c r="L143">
        <f>SQRT((INDEX('Station centroid'!$E$2:$E$51,MATCH(L$1,'Station centroid'!$B$2:$B$51,0))-INDEX('Zone centroid'!$D$2:$D$169,MATCH($A143,'Zone centroid'!$C$2:$C$169,0)))^2+(INDEX('Station centroid'!$F$2:$F$51,MATCH(L$1,'Station centroid'!$B$2:$B$51,0))-INDEX('Zone centroid'!$E$2:$E$169,MATCH($A143,'Zone centroid'!$C$2:$C$169,0)))^2)</f>
        <v>16664.312711480175</v>
      </c>
      <c r="M143">
        <f>SQRT((INDEX('Station centroid'!$E$2:$E$51,MATCH(M$1,'Station centroid'!$B$2:$B$51,0))-INDEX('Zone centroid'!$D$2:$D$169,MATCH($A143,'Zone centroid'!$C$2:$C$169,0)))^2+(INDEX('Station centroid'!$F$2:$F$51,MATCH(M$1,'Station centroid'!$B$2:$B$51,0))-INDEX('Zone centroid'!$E$2:$E$169,MATCH($A143,'Zone centroid'!$C$2:$C$169,0)))^2)</f>
        <v>16995.378744523481</v>
      </c>
      <c r="N143">
        <f>SQRT((INDEX('Station centroid'!$E$2:$E$51,MATCH(N$1,'Station centroid'!$B$2:$B$51,0))-INDEX('Zone centroid'!$D$2:$D$169,MATCH($A143,'Zone centroid'!$C$2:$C$169,0)))^2+(INDEX('Station centroid'!$F$2:$F$51,MATCH(N$1,'Station centroid'!$B$2:$B$51,0))-INDEX('Zone centroid'!$E$2:$E$169,MATCH($A143,'Zone centroid'!$C$2:$C$169,0)))^2)</f>
        <v>34853.161360657105</v>
      </c>
      <c r="O143">
        <f>SQRT((INDEX('Station centroid'!$E$2:$E$51,MATCH(O$1,'Station centroid'!$B$2:$B$51,0))-INDEX('Zone centroid'!$D$2:$D$169,MATCH($A143,'Zone centroid'!$C$2:$C$169,0)))^2+(INDEX('Station centroid'!$F$2:$F$51,MATCH(O$1,'Station centroid'!$B$2:$B$51,0))-INDEX('Zone centroid'!$E$2:$E$169,MATCH($A143,'Zone centroid'!$C$2:$C$169,0)))^2)</f>
        <v>58072.516050477781</v>
      </c>
      <c r="P143">
        <f>SQRT((INDEX('Station centroid'!$E$2:$E$51,MATCH(P$1,'Station centroid'!$B$2:$B$51,0))-INDEX('Zone centroid'!$D$2:$D$169,MATCH($A143,'Zone centroid'!$C$2:$C$169,0)))^2+(INDEX('Station centroid'!$F$2:$F$51,MATCH(P$1,'Station centroid'!$B$2:$B$51,0))-INDEX('Zone centroid'!$E$2:$E$169,MATCH($A143,'Zone centroid'!$C$2:$C$169,0)))^2)</f>
        <v>60389.021434563758</v>
      </c>
      <c r="Q143">
        <f>SQRT((INDEX('Station centroid'!$E$2:$E$51,MATCH(Q$1,'Station centroid'!$B$2:$B$51,0))-INDEX('Zone centroid'!$D$2:$D$169,MATCH($A143,'Zone centroid'!$C$2:$C$169,0)))^2+(INDEX('Station centroid'!$F$2:$F$51,MATCH(Q$1,'Station centroid'!$B$2:$B$51,0))-INDEX('Zone centroid'!$E$2:$E$169,MATCH($A143,'Zone centroid'!$C$2:$C$169,0)))^2)</f>
        <v>45260.908804889274</v>
      </c>
      <c r="R143">
        <f>SQRT((INDEX('Station centroid'!$E$2:$E$51,MATCH(R$1,'Station centroid'!$B$2:$B$51,0))-INDEX('Zone centroid'!$D$2:$D$169,MATCH($A143,'Zone centroid'!$C$2:$C$169,0)))^2+(INDEX('Station centroid'!$F$2:$F$51,MATCH(R$1,'Station centroid'!$B$2:$B$51,0))-INDEX('Zone centroid'!$E$2:$E$169,MATCH($A143,'Zone centroid'!$C$2:$C$169,0)))^2)</f>
        <v>43277.310177229105</v>
      </c>
      <c r="S143">
        <f>SQRT((INDEX('Station centroid'!$E$2:$E$51,MATCH(S$1,'Station centroid'!$B$2:$B$51,0))-INDEX('Zone centroid'!$D$2:$D$169,MATCH($A143,'Zone centroid'!$C$2:$C$169,0)))^2+(INDEX('Station centroid'!$F$2:$F$51,MATCH(S$1,'Station centroid'!$B$2:$B$51,0))-INDEX('Zone centroid'!$E$2:$E$169,MATCH($A143,'Zone centroid'!$C$2:$C$169,0)))^2)</f>
        <v>39691.513010037852</v>
      </c>
      <c r="T143">
        <f>SQRT((INDEX('Station centroid'!$E$2:$E$51,MATCH(T$1,'Station centroid'!$B$2:$B$51,0))-INDEX('Zone centroid'!$D$2:$D$169,MATCH($A143,'Zone centroid'!$C$2:$C$169,0)))^2+(INDEX('Station centroid'!$F$2:$F$51,MATCH(T$1,'Station centroid'!$B$2:$B$51,0))-INDEX('Zone centroid'!$E$2:$E$169,MATCH($A143,'Zone centroid'!$C$2:$C$169,0)))^2)</f>
        <v>34879.256072852208</v>
      </c>
      <c r="U143">
        <f>SQRT((INDEX('Station centroid'!$E$2:$E$51,MATCH(U$1,'Station centroid'!$B$2:$B$51,0))-INDEX('Zone centroid'!$D$2:$D$169,MATCH($A143,'Zone centroid'!$C$2:$C$169,0)))^2+(INDEX('Station centroid'!$F$2:$F$51,MATCH(U$1,'Station centroid'!$B$2:$B$51,0))-INDEX('Zone centroid'!$E$2:$E$169,MATCH($A143,'Zone centroid'!$C$2:$C$169,0)))^2)</f>
        <v>37573.562858030884</v>
      </c>
      <c r="V143">
        <f>SQRT((INDEX('Station centroid'!$E$2:$E$51,MATCH(V$1,'Station centroid'!$B$2:$B$51,0))-INDEX('Zone centroid'!$D$2:$D$169,MATCH($A143,'Zone centroid'!$C$2:$C$169,0)))^2+(INDEX('Station centroid'!$F$2:$F$51,MATCH(V$1,'Station centroid'!$B$2:$B$51,0))-INDEX('Zone centroid'!$E$2:$E$169,MATCH($A143,'Zone centroid'!$C$2:$C$169,0)))^2)</f>
        <v>41020.110422100297</v>
      </c>
      <c r="W143">
        <f>SQRT((INDEX('Station centroid'!$E$2:$E$51,MATCH(W$1,'Station centroid'!$B$2:$B$51,0))-INDEX('Zone centroid'!$D$2:$D$169,MATCH($A143,'Zone centroid'!$C$2:$C$169,0)))^2+(INDEX('Station centroid'!$F$2:$F$51,MATCH(W$1,'Station centroid'!$B$2:$B$51,0))-INDEX('Zone centroid'!$E$2:$E$169,MATCH($A143,'Zone centroid'!$C$2:$C$169,0)))^2)</f>
        <v>41888.352042065402</v>
      </c>
      <c r="X143">
        <f>SQRT((INDEX('Station centroid'!$E$2:$E$51,MATCH(X$1,'Station centroid'!$B$2:$B$51,0))-INDEX('Zone centroid'!$D$2:$D$169,MATCH($A143,'Zone centroid'!$C$2:$C$169,0)))^2+(INDEX('Station centroid'!$F$2:$F$51,MATCH(X$1,'Station centroid'!$B$2:$B$51,0))-INDEX('Zone centroid'!$E$2:$E$169,MATCH($A143,'Zone centroid'!$C$2:$C$169,0)))^2)</f>
        <v>39597.788727686537</v>
      </c>
      <c r="Y143">
        <f>SQRT((INDEX('Station centroid'!$E$2:$E$51,MATCH(Y$1,'Station centroid'!$B$2:$B$51,0))-INDEX('Zone centroid'!$D$2:$D$169,MATCH($A143,'Zone centroid'!$C$2:$C$169,0)))^2+(INDEX('Station centroid'!$F$2:$F$51,MATCH(Y$1,'Station centroid'!$B$2:$B$51,0))-INDEX('Zone centroid'!$E$2:$E$169,MATCH($A143,'Zone centroid'!$C$2:$C$169,0)))^2)</f>
        <v>38821.649229907831</v>
      </c>
      <c r="Z143">
        <f>SQRT((INDEX('Station centroid'!$E$2:$E$51,MATCH(Z$1,'Station centroid'!$B$2:$B$51,0))-INDEX('Zone centroid'!$D$2:$D$169,MATCH($A143,'Zone centroid'!$C$2:$C$169,0)))^2+(INDEX('Station centroid'!$F$2:$F$51,MATCH(Z$1,'Station centroid'!$B$2:$B$51,0))-INDEX('Zone centroid'!$E$2:$E$169,MATCH($A143,'Zone centroid'!$C$2:$C$169,0)))^2)</f>
        <v>28611.078452761954</v>
      </c>
      <c r="AA143">
        <f>SQRT((INDEX('Station centroid'!$E$2:$E$51,MATCH(AA$1,'Station centroid'!$B$2:$B$51,0))-INDEX('Zone centroid'!$D$2:$D$169,MATCH($A143,'Zone centroid'!$C$2:$C$169,0)))^2+(INDEX('Station centroid'!$F$2:$F$51,MATCH(AA$1,'Station centroid'!$B$2:$B$51,0))-INDEX('Zone centroid'!$E$2:$E$169,MATCH($A143,'Zone centroid'!$C$2:$C$169,0)))^2)</f>
        <v>72485.017869730829</v>
      </c>
      <c r="AB143">
        <f>SQRT((INDEX('Station centroid'!$E$2:$E$51,MATCH(AB$1,'Station centroid'!$B$2:$B$51,0))-INDEX('Zone centroid'!$D$2:$D$169,MATCH($A143,'Zone centroid'!$C$2:$C$169,0)))^2+(INDEX('Station centroid'!$F$2:$F$51,MATCH(AB$1,'Station centroid'!$B$2:$B$51,0))-INDEX('Zone centroid'!$E$2:$E$169,MATCH($A143,'Zone centroid'!$C$2:$C$169,0)))^2)</f>
        <v>672041.657209581</v>
      </c>
      <c r="AC143">
        <f>SQRT((INDEX('Station centroid'!$E$2:$E$51,MATCH(AC$1,'Station centroid'!$B$2:$B$51,0))-INDEX('Zone centroid'!$D$2:$D$169,MATCH($A143,'Zone centroid'!$C$2:$C$169,0)))^2+(INDEX('Station centroid'!$F$2:$F$51,MATCH(AC$1,'Station centroid'!$B$2:$B$51,0))-INDEX('Zone centroid'!$E$2:$E$169,MATCH($A143,'Zone centroid'!$C$2:$C$169,0)))^2)</f>
        <v>78644.730450709787</v>
      </c>
      <c r="AD143">
        <f>SQRT((INDEX('Station centroid'!$E$2:$E$51,MATCH(AD$1,'Station centroid'!$B$2:$B$51,0))-INDEX('Zone centroid'!$D$2:$D$169,MATCH($A143,'Zone centroid'!$C$2:$C$169,0)))^2+(INDEX('Station centroid'!$F$2:$F$51,MATCH(AD$1,'Station centroid'!$B$2:$B$51,0))-INDEX('Zone centroid'!$E$2:$E$169,MATCH($A143,'Zone centroid'!$C$2:$C$169,0)))^2)</f>
        <v>137777.60827443079</v>
      </c>
      <c r="AE143">
        <f>SQRT((INDEX('Station centroid'!$E$2:$E$51,MATCH(AE$1,'Station centroid'!$B$2:$B$51,0))-INDEX('Zone centroid'!$D$2:$D$169,MATCH($A143,'Zone centroid'!$C$2:$C$169,0)))^2+(INDEX('Station centroid'!$F$2:$F$51,MATCH(AE$1,'Station centroid'!$B$2:$B$51,0))-INDEX('Zone centroid'!$E$2:$E$169,MATCH($A143,'Zone centroid'!$C$2:$C$169,0)))^2)</f>
        <v>52859.045544688022</v>
      </c>
      <c r="AF143">
        <f>SQRT((INDEX('Station centroid'!$E$2:$E$51,MATCH(AF$1,'Station centroid'!$B$2:$B$51,0))-INDEX('Zone centroid'!$D$2:$D$169,MATCH($A143,'Zone centroid'!$C$2:$C$169,0)))^2+(INDEX('Station centroid'!$F$2:$F$51,MATCH(AF$1,'Station centroid'!$B$2:$B$51,0))-INDEX('Zone centroid'!$E$2:$E$169,MATCH($A143,'Zone centroid'!$C$2:$C$169,0)))^2)</f>
        <v>50362.598014110612</v>
      </c>
      <c r="AG143">
        <f>SQRT((INDEX('Station centroid'!$E$2:$E$51,MATCH(AG$1,'Station centroid'!$B$2:$B$51,0))-INDEX('Zone centroid'!$D$2:$D$169,MATCH($A143,'Zone centroid'!$C$2:$C$169,0)))^2+(INDEX('Station centroid'!$F$2:$F$51,MATCH(AG$1,'Station centroid'!$B$2:$B$51,0))-INDEX('Zone centroid'!$E$2:$E$169,MATCH($A143,'Zone centroid'!$C$2:$C$169,0)))^2)</f>
        <v>40326.337790626363</v>
      </c>
      <c r="AH143">
        <f>SQRT((INDEX('Station centroid'!$E$2:$E$51,MATCH(AH$1,'Station centroid'!$B$2:$B$51,0))-INDEX('Zone centroid'!$D$2:$D$169,MATCH($A143,'Zone centroid'!$C$2:$C$169,0)))^2+(INDEX('Station centroid'!$F$2:$F$51,MATCH(AH$1,'Station centroid'!$B$2:$B$51,0))-INDEX('Zone centroid'!$E$2:$E$169,MATCH($A143,'Zone centroid'!$C$2:$C$169,0)))^2)</f>
        <v>105497.15186282518</v>
      </c>
      <c r="AI143">
        <f>SQRT((INDEX('Station centroid'!$E$2:$E$51,MATCH(AI$1,'Station centroid'!$B$2:$B$51,0))-INDEX('Zone centroid'!$D$2:$D$169,MATCH($A143,'Zone centroid'!$C$2:$C$169,0)))^2+(INDEX('Station centroid'!$F$2:$F$51,MATCH(AI$1,'Station centroid'!$B$2:$B$51,0))-INDEX('Zone centroid'!$E$2:$E$169,MATCH($A143,'Zone centroid'!$C$2:$C$169,0)))^2)</f>
        <v>36768.624693378151</v>
      </c>
      <c r="AJ143">
        <f>SQRT((INDEX('Station centroid'!$E$2:$E$51,MATCH(AJ$1,'Station centroid'!$B$2:$B$51,0))-INDEX('Zone centroid'!$D$2:$D$169,MATCH($A143,'Zone centroid'!$C$2:$C$169,0)))^2+(INDEX('Station centroid'!$F$2:$F$51,MATCH(AJ$1,'Station centroid'!$B$2:$B$51,0))-INDEX('Zone centroid'!$E$2:$E$169,MATCH($A143,'Zone centroid'!$C$2:$C$169,0)))^2)</f>
        <v>38757.916518152771</v>
      </c>
      <c r="AK143">
        <f>SQRT((INDEX('Station centroid'!$E$2:$E$51,MATCH(AK$1,'Station centroid'!$B$2:$B$51,0))-INDEX('Zone centroid'!$D$2:$D$169,MATCH($A143,'Zone centroid'!$C$2:$C$169,0)))^2+(INDEX('Station centroid'!$F$2:$F$51,MATCH(AK$1,'Station centroid'!$B$2:$B$51,0))-INDEX('Zone centroid'!$E$2:$E$169,MATCH($A143,'Zone centroid'!$C$2:$C$169,0)))^2)</f>
        <v>33081.995013677733</v>
      </c>
      <c r="AL143">
        <f>SQRT((INDEX('Station centroid'!$E$2:$E$51,MATCH(AL$1,'Station centroid'!$B$2:$B$51,0))-INDEX('Zone centroid'!$D$2:$D$169,MATCH($A143,'Zone centroid'!$C$2:$C$169,0)))^2+(INDEX('Station centroid'!$F$2:$F$51,MATCH(AL$1,'Station centroid'!$B$2:$B$51,0))-INDEX('Zone centroid'!$E$2:$E$169,MATCH($A143,'Zone centroid'!$C$2:$C$169,0)))^2)</f>
        <v>55951.914584099759</v>
      </c>
      <c r="AM143">
        <f>SQRT((INDEX('Station centroid'!$E$2:$E$51,MATCH(AM$1,'Station centroid'!$B$2:$B$51,0))-INDEX('Zone centroid'!$D$2:$D$169,MATCH($A143,'Zone centroid'!$C$2:$C$169,0)))^2+(INDEX('Station centroid'!$F$2:$F$51,MATCH(AM$1,'Station centroid'!$B$2:$B$51,0))-INDEX('Zone centroid'!$E$2:$E$169,MATCH($A143,'Zone centroid'!$C$2:$C$169,0)))^2)</f>
        <v>49583.028899010438</v>
      </c>
      <c r="AN143">
        <f>SQRT((INDEX('Station centroid'!$E$2:$E$51,MATCH(AN$1,'Station centroid'!$B$2:$B$51,0))-INDEX('Zone centroid'!$D$2:$D$169,MATCH($A143,'Zone centroid'!$C$2:$C$169,0)))^2+(INDEX('Station centroid'!$F$2:$F$51,MATCH(AN$1,'Station centroid'!$B$2:$B$51,0))-INDEX('Zone centroid'!$E$2:$E$169,MATCH($A143,'Zone centroid'!$C$2:$C$169,0)))^2)</f>
        <v>19943.198760449613</v>
      </c>
      <c r="AO143">
        <f>SQRT((INDEX('Station centroid'!$E$2:$E$51,MATCH(AO$1,'Station centroid'!$B$2:$B$51,0))-INDEX('Zone centroid'!$D$2:$D$169,MATCH($A143,'Zone centroid'!$C$2:$C$169,0)))^2+(INDEX('Station centroid'!$F$2:$F$51,MATCH(AO$1,'Station centroid'!$B$2:$B$51,0))-INDEX('Zone centroid'!$E$2:$E$169,MATCH($A143,'Zone centroid'!$C$2:$C$169,0)))^2)</f>
        <v>21367.380434133695</v>
      </c>
      <c r="AP143">
        <f>SQRT((INDEX('Station centroid'!$E$2:$E$51,MATCH(AP$1,'Station centroid'!$B$2:$B$51,0))-INDEX('Zone centroid'!$D$2:$D$169,MATCH($A143,'Zone centroid'!$C$2:$C$169,0)))^2+(INDEX('Station centroid'!$F$2:$F$51,MATCH(AP$1,'Station centroid'!$B$2:$B$51,0))-INDEX('Zone centroid'!$E$2:$E$169,MATCH($A143,'Zone centroid'!$C$2:$C$169,0)))^2)</f>
        <v>17406.446233005165</v>
      </c>
      <c r="AQ143">
        <f>SQRT((INDEX('Station centroid'!$E$2:$E$51,MATCH(AQ$1,'Station centroid'!$B$2:$B$51,0))-INDEX('Zone centroid'!$D$2:$D$169,MATCH($A143,'Zone centroid'!$C$2:$C$169,0)))^2+(INDEX('Station centroid'!$F$2:$F$51,MATCH(AQ$1,'Station centroid'!$B$2:$B$51,0))-INDEX('Zone centroid'!$E$2:$E$169,MATCH($A143,'Zone centroid'!$C$2:$C$169,0)))^2)</f>
        <v>64322.308205662186</v>
      </c>
      <c r="AR143">
        <f>SQRT((INDEX('Station centroid'!$E$2:$E$51,MATCH(AR$1,'Station centroid'!$B$2:$B$51,0))-INDEX('Zone centroid'!$D$2:$D$169,MATCH($A143,'Zone centroid'!$C$2:$C$169,0)))^2+(INDEX('Station centroid'!$F$2:$F$51,MATCH(AR$1,'Station centroid'!$B$2:$B$51,0))-INDEX('Zone centroid'!$E$2:$E$169,MATCH($A143,'Zone centroid'!$C$2:$C$169,0)))^2)</f>
        <v>41117.84675298549</v>
      </c>
      <c r="AS143">
        <f>SQRT((INDEX('Station centroid'!$E$2:$E$51,MATCH(AS$1,'Station centroid'!$B$2:$B$51,0))-INDEX('Zone centroid'!$D$2:$D$169,MATCH($A143,'Zone centroid'!$C$2:$C$169,0)))^2+(INDEX('Station centroid'!$F$2:$F$51,MATCH(AS$1,'Station centroid'!$B$2:$B$51,0))-INDEX('Zone centroid'!$E$2:$E$169,MATCH($A143,'Zone centroid'!$C$2:$C$169,0)))^2)</f>
        <v>119624.64949983719</v>
      </c>
      <c r="AT143">
        <f>SQRT((INDEX('Station centroid'!$E$2:$E$51,MATCH(AT$1,'Station centroid'!$B$2:$B$51,0))-INDEX('Zone centroid'!$D$2:$D$169,MATCH($A143,'Zone centroid'!$C$2:$C$169,0)))^2+(INDEX('Station centroid'!$F$2:$F$51,MATCH(AT$1,'Station centroid'!$B$2:$B$51,0))-INDEX('Zone centroid'!$E$2:$E$169,MATCH($A143,'Zone centroid'!$C$2:$C$169,0)))^2)</f>
        <v>95214.93588068051</v>
      </c>
      <c r="AU143">
        <f>SQRT((INDEX('Station centroid'!$E$2:$E$51,MATCH(AU$1,'Station centroid'!$B$2:$B$51,0))-INDEX('Zone centroid'!$D$2:$D$169,MATCH($A143,'Zone centroid'!$C$2:$C$169,0)))^2+(INDEX('Station centroid'!$F$2:$F$51,MATCH(AU$1,'Station centroid'!$B$2:$B$51,0))-INDEX('Zone centroid'!$E$2:$E$169,MATCH($A143,'Zone centroid'!$C$2:$C$169,0)))^2)</f>
        <v>35956.549108257022</v>
      </c>
      <c r="AV143">
        <f>SQRT((INDEX('Station centroid'!$E$2:$E$51,MATCH(AV$1,'Station centroid'!$B$2:$B$51,0))-INDEX('Zone centroid'!$D$2:$D$169,MATCH($A143,'Zone centroid'!$C$2:$C$169,0)))^2+(INDEX('Station centroid'!$F$2:$F$51,MATCH(AV$1,'Station centroid'!$B$2:$B$51,0))-INDEX('Zone centroid'!$E$2:$E$169,MATCH($A143,'Zone centroid'!$C$2:$C$169,0)))^2)</f>
        <v>35438.285324123644</v>
      </c>
      <c r="AW143">
        <f>SQRT((INDEX('Station centroid'!$E$2:$E$51,MATCH(AW$1,'Station centroid'!$B$2:$B$51,0))-INDEX('Zone centroid'!$D$2:$D$169,MATCH($A143,'Zone centroid'!$C$2:$C$169,0)))^2+(INDEX('Station centroid'!$F$2:$F$51,MATCH(AW$1,'Station centroid'!$B$2:$B$51,0))-INDEX('Zone centroid'!$E$2:$E$169,MATCH($A143,'Zone centroid'!$C$2:$C$169,0)))^2)</f>
        <v>36829.476225051039</v>
      </c>
      <c r="AX143">
        <f>SQRT((INDEX('Station centroid'!$E$2:$E$51,MATCH(AX$1,'Station centroid'!$B$2:$B$51,0))-INDEX('Zone centroid'!$D$2:$D$169,MATCH($A143,'Zone centroid'!$C$2:$C$169,0)))^2+(INDEX('Station centroid'!$F$2:$F$51,MATCH(AX$1,'Station centroid'!$B$2:$B$51,0))-INDEX('Zone centroid'!$E$2:$E$169,MATCH($A143,'Zone centroid'!$C$2:$C$169,0)))^2)</f>
        <v>44835.925637654691</v>
      </c>
      <c r="AY143">
        <f>SQRT((INDEX('Station centroid'!$E$2:$E$51,MATCH(AY$1,'Station centroid'!$B$2:$B$51,0))-INDEX('Zone centroid'!$D$2:$D$169,MATCH($A143,'Zone centroid'!$C$2:$C$169,0)))^2+(INDEX('Station centroid'!$F$2:$F$51,MATCH(AY$1,'Station centroid'!$B$2:$B$51,0))-INDEX('Zone centroid'!$E$2:$E$169,MATCH($A143,'Zone centroid'!$C$2:$C$169,0)))^2)</f>
        <v>672041.657209581</v>
      </c>
    </row>
    <row r="144" spans="1:51" x14ac:dyDescent="0.3">
      <c r="A144">
        <v>5127</v>
      </c>
      <c r="B144">
        <f>SQRT((INDEX('Station centroid'!$E$2:$E$51,MATCH(B$1,'Station centroid'!$B$2:$B$51,0))-INDEX('Zone centroid'!$D$2:$D$169,MATCH($A144,'Zone centroid'!$C$2:$C$169,0)))^2+(INDEX('Station centroid'!$F$2:$F$51,MATCH(B$1,'Station centroid'!$B$2:$B$51,0))-INDEX('Zone centroid'!$E$2:$E$169,MATCH($A144,'Zone centroid'!$C$2:$C$169,0)))^2)</f>
        <v>38345.647540398852</v>
      </c>
      <c r="C144">
        <f>SQRT((INDEX('Station centroid'!$E$2:$E$51,MATCH(C$1,'Station centroid'!$B$2:$B$51,0))-INDEX('Zone centroid'!$D$2:$D$169,MATCH($A144,'Zone centroid'!$C$2:$C$169,0)))^2+(INDEX('Station centroid'!$F$2:$F$51,MATCH(C$1,'Station centroid'!$B$2:$B$51,0))-INDEX('Zone centroid'!$E$2:$E$169,MATCH($A144,'Zone centroid'!$C$2:$C$169,0)))^2)</f>
        <v>79246.854535402206</v>
      </c>
      <c r="D144">
        <f>SQRT((INDEX('Station centroid'!$E$2:$E$51,MATCH(D$1,'Station centroid'!$B$2:$B$51,0))-INDEX('Zone centroid'!$D$2:$D$169,MATCH($A144,'Zone centroid'!$C$2:$C$169,0)))^2+(INDEX('Station centroid'!$F$2:$F$51,MATCH(D$1,'Station centroid'!$B$2:$B$51,0))-INDEX('Zone centroid'!$E$2:$E$169,MATCH($A144,'Zone centroid'!$C$2:$C$169,0)))^2)</f>
        <v>145939.44777839369</v>
      </c>
      <c r="E144">
        <f>SQRT((INDEX('Station centroid'!$E$2:$E$51,MATCH(E$1,'Station centroid'!$B$2:$B$51,0))-INDEX('Zone centroid'!$D$2:$D$169,MATCH($A144,'Zone centroid'!$C$2:$C$169,0)))^2+(INDEX('Station centroid'!$F$2:$F$51,MATCH(E$1,'Station centroid'!$B$2:$B$51,0))-INDEX('Zone centroid'!$E$2:$E$169,MATCH($A144,'Zone centroid'!$C$2:$C$169,0)))^2)</f>
        <v>47195.100034425188</v>
      </c>
      <c r="F144">
        <f>SQRT((INDEX('Station centroid'!$E$2:$E$51,MATCH(F$1,'Station centroid'!$B$2:$B$51,0))-INDEX('Zone centroid'!$D$2:$D$169,MATCH($A144,'Zone centroid'!$C$2:$C$169,0)))^2+(INDEX('Station centroid'!$F$2:$F$51,MATCH(F$1,'Station centroid'!$B$2:$B$51,0))-INDEX('Zone centroid'!$E$2:$E$169,MATCH($A144,'Zone centroid'!$C$2:$C$169,0)))^2)</f>
        <v>45968.858929536225</v>
      </c>
      <c r="G144">
        <f>SQRT((INDEX('Station centroid'!$E$2:$E$51,MATCH(G$1,'Station centroid'!$B$2:$B$51,0))-INDEX('Zone centroid'!$D$2:$D$169,MATCH($A144,'Zone centroid'!$C$2:$C$169,0)))^2+(INDEX('Station centroid'!$F$2:$F$51,MATCH(G$1,'Station centroid'!$B$2:$B$51,0))-INDEX('Zone centroid'!$E$2:$E$169,MATCH($A144,'Zone centroid'!$C$2:$C$169,0)))^2)</f>
        <v>667115.55116036686</v>
      </c>
      <c r="H144">
        <f>SQRT((INDEX('Station centroid'!$E$2:$E$51,MATCH(H$1,'Station centroid'!$B$2:$B$51,0))-INDEX('Zone centroid'!$D$2:$D$169,MATCH($A144,'Zone centroid'!$C$2:$C$169,0)))^2+(INDEX('Station centroid'!$F$2:$F$51,MATCH(H$1,'Station centroid'!$B$2:$B$51,0))-INDEX('Zone centroid'!$E$2:$E$169,MATCH($A144,'Zone centroid'!$C$2:$C$169,0)))^2)</f>
        <v>50007.850162601506</v>
      </c>
      <c r="I144">
        <f>SQRT((INDEX('Station centroid'!$E$2:$E$51,MATCH(I$1,'Station centroid'!$B$2:$B$51,0))-INDEX('Zone centroid'!$D$2:$D$169,MATCH($A144,'Zone centroid'!$C$2:$C$169,0)))^2+(INDEX('Station centroid'!$F$2:$F$51,MATCH(I$1,'Station centroid'!$B$2:$B$51,0))-INDEX('Zone centroid'!$E$2:$E$169,MATCH($A144,'Zone centroid'!$C$2:$C$169,0)))^2)</f>
        <v>33876.915902627537</v>
      </c>
      <c r="J144">
        <f>SQRT((INDEX('Station centroid'!$E$2:$E$51,MATCH(J$1,'Station centroid'!$B$2:$B$51,0))-INDEX('Zone centroid'!$D$2:$D$169,MATCH($A144,'Zone centroid'!$C$2:$C$169,0)))^2+(INDEX('Station centroid'!$F$2:$F$51,MATCH(J$1,'Station centroid'!$B$2:$B$51,0))-INDEX('Zone centroid'!$E$2:$E$169,MATCH($A144,'Zone centroid'!$C$2:$C$169,0)))^2)</f>
        <v>667115.55116036686</v>
      </c>
      <c r="K144">
        <f>SQRT((INDEX('Station centroid'!$E$2:$E$51,MATCH(K$1,'Station centroid'!$B$2:$B$51,0))-INDEX('Zone centroid'!$D$2:$D$169,MATCH($A144,'Zone centroid'!$C$2:$C$169,0)))^2+(INDEX('Station centroid'!$F$2:$F$51,MATCH(K$1,'Station centroid'!$B$2:$B$51,0))-INDEX('Zone centroid'!$E$2:$E$169,MATCH($A144,'Zone centroid'!$C$2:$C$169,0)))^2)</f>
        <v>65976.726611008053</v>
      </c>
      <c r="L144">
        <f>SQRT((INDEX('Station centroid'!$E$2:$E$51,MATCH(L$1,'Station centroid'!$B$2:$B$51,0))-INDEX('Zone centroid'!$D$2:$D$169,MATCH($A144,'Zone centroid'!$C$2:$C$169,0)))^2+(INDEX('Station centroid'!$F$2:$F$51,MATCH(L$1,'Station centroid'!$B$2:$B$51,0))-INDEX('Zone centroid'!$E$2:$E$169,MATCH($A144,'Zone centroid'!$C$2:$C$169,0)))^2)</f>
        <v>29145.544514144858</v>
      </c>
      <c r="M144">
        <f>SQRT((INDEX('Station centroid'!$E$2:$E$51,MATCH(M$1,'Station centroid'!$B$2:$B$51,0))-INDEX('Zone centroid'!$D$2:$D$169,MATCH($A144,'Zone centroid'!$C$2:$C$169,0)))^2+(INDEX('Station centroid'!$F$2:$F$51,MATCH(M$1,'Station centroid'!$B$2:$B$51,0))-INDEX('Zone centroid'!$E$2:$E$169,MATCH($A144,'Zone centroid'!$C$2:$C$169,0)))^2)</f>
        <v>29791.503157944226</v>
      </c>
      <c r="N144">
        <f>SQRT((INDEX('Station centroid'!$E$2:$E$51,MATCH(N$1,'Station centroid'!$B$2:$B$51,0))-INDEX('Zone centroid'!$D$2:$D$169,MATCH($A144,'Zone centroid'!$C$2:$C$169,0)))^2+(INDEX('Station centroid'!$F$2:$F$51,MATCH(N$1,'Station centroid'!$B$2:$B$51,0))-INDEX('Zone centroid'!$E$2:$E$169,MATCH($A144,'Zone centroid'!$C$2:$C$169,0)))^2)</f>
        <v>45719.238815098412</v>
      </c>
      <c r="O144">
        <f>SQRT((INDEX('Station centroid'!$E$2:$E$51,MATCH(O$1,'Station centroid'!$B$2:$B$51,0))-INDEX('Zone centroid'!$D$2:$D$169,MATCH($A144,'Zone centroid'!$C$2:$C$169,0)))^2+(INDEX('Station centroid'!$F$2:$F$51,MATCH(O$1,'Station centroid'!$B$2:$B$51,0))-INDEX('Zone centroid'!$E$2:$E$169,MATCH($A144,'Zone centroid'!$C$2:$C$169,0)))^2)</f>
        <v>70104.985712379974</v>
      </c>
      <c r="P144">
        <f>SQRT((INDEX('Station centroid'!$E$2:$E$51,MATCH(P$1,'Station centroid'!$B$2:$B$51,0))-INDEX('Zone centroid'!$D$2:$D$169,MATCH($A144,'Zone centroid'!$C$2:$C$169,0)))^2+(INDEX('Station centroid'!$F$2:$F$51,MATCH(P$1,'Station centroid'!$B$2:$B$51,0))-INDEX('Zone centroid'!$E$2:$E$169,MATCH($A144,'Zone centroid'!$C$2:$C$169,0)))^2)</f>
        <v>72386.74293684031</v>
      </c>
      <c r="Q144">
        <f>SQRT((INDEX('Station centroid'!$E$2:$E$51,MATCH(Q$1,'Station centroid'!$B$2:$B$51,0))-INDEX('Zone centroid'!$D$2:$D$169,MATCH($A144,'Zone centroid'!$C$2:$C$169,0)))^2+(INDEX('Station centroid'!$F$2:$F$51,MATCH(Q$1,'Station centroid'!$B$2:$B$51,0))-INDEX('Zone centroid'!$E$2:$E$169,MATCH($A144,'Zone centroid'!$C$2:$C$169,0)))^2)</f>
        <v>56750.652207216997</v>
      </c>
      <c r="R144">
        <f>SQRT((INDEX('Station centroid'!$E$2:$E$51,MATCH(R$1,'Station centroid'!$B$2:$B$51,0))-INDEX('Zone centroid'!$D$2:$D$169,MATCH($A144,'Zone centroid'!$C$2:$C$169,0)))^2+(INDEX('Station centroid'!$F$2:$F$51,MATCH(R$1,'Station centroid'!$B$2:$B$51,0))-INDEX('Zone centroid'!$E$2:$E$169,MATCH($A144,'Zone centroid'!$C$2:$C$169,0)))^2)</f>
        <v>53746.430410922156</v>
      </c>
      <c r="S144">
        <f>SQRT((INDEX('Station centroid'!$E$2:$E$51,MATCH(S$1,'Station centroid'!$B$2:$B$51,0))-INDEX('Zone centroid'!$D$2:$D$169,MATCH($A144,'Zone centroid'!$C$2:$C$169,0)))^2+(INDEX('Station centroid'!$F$2:$F$51,MATCH(S$1,'Station centroid'!$B$2:$B$51,0))-INDEX('Zone centroid'!$E$2:$E$169,MATCH($A144,'Zone centroid'!$C$2:$C$169,0)))^2)</f>
        <v>50455.627385119355</v>
      </c>
      <c r="T144">
        <f>SQRT((INDEX('Station centroid'!$E$2:$E$51,MATCH(T$1,'Station centroid'!$B$2:$B$51,0))-INDEX('Zone centroid'!$D$2:$D$169,MATCH($A144,'Zone centroid'!$C$2:$C$169,0)))^2+(INDEX('Station centroid'!$F$2:$F$51,MATCH(T$1,'Station centroid'!$B$2:$B$51,0))-INDEX('Zone centroid'!$E$2:$E$169,MATCH($A144,'Zone centroid'!$C$2:$C$169,0)))^2)</f>
        <v>43593.54644526638</v>
      </c>
      <c r="U144">
        <f>SQRT((INDEX('Station centroid'!$E$2:$E$51,MATCH(U$1,'Station centroid'!$B$2:$B$51,0))-INDEX('Zone centroid'!$D$2:$D$169,MATCH($A144,'Zone centroid'!$C$2:$C$169,0)))^2+(INDEX('Station centroid'!$F$2:$F$51,MATCH(U$1,'Station centroid'!$B$2:$B$51,0))-INDEX('Zone centroid'!$E$2:$E$169,MATCH($A144,'Zone centroid'!$C$2:$C$169,0)))^2)</f>
        <v>43229.257252541327</v>
      </c>
      <c r="V144">
        <f>SQRT((INDEX('Station centroid'!$E$2:$E$51,MATCH(V$1,'Station centroid'!$B$2:$B$51,0))-INDEX('Zone centroid'!$D$2:$D$169,MATCH($A144,'Zone centroid'!$C$2:$C$169,0)))^2+(INDEX('Station centroid'!$F$2:$F$51,MATCH(V$1,'Station centroid'!$B$2:$B$51,0))-INDEX('Zone centroid'!$E$2:$E$169,MATCH($A144,'Zone centroid'!$C$2:$C$169,0)))^2)</f>
        <v>42445.426991859829</v>
      </c>
      <c r="W144">
        <f>SQRT((INDEX('Station centroid'!$E$2:$E$51,MATCH(W$1,'Station centroid'!$B$2:$B$51,0))-INDEX('Zone centroid'!$D$2:$D$169,MATCH($A144,'Zone centroid'!$C$2:$C$169,0)))^2+(INDEX('Station centroid'!$F$2:$F$51,MATCH(W$1,'Station centroid'!$B$2:$B$51,0))-INDEX('Zone centroid'!$E$2:$E$169,MATCH($A144,'Zone centroid'!$C$2:$C$169,0)))^2)</f>
        <v>53286.3200549635</v>
      </c>
      <c r="X144">
        <f>SQRT((INDEX('Station centroid'!$E$2:$E$51,MATCH(X$1,'Station centroid'!$B$2:$B$51,0))-INDEX('Zone centroid'!$D$2:$D$169,MATCH($A144,'Zone centroid'!$C$2:$C$169,0)))^2+(INDEX('Station centroid'!$F$2:$F$51,MATCH(X$1,'Station centroid'!$B$2:$B$51,0))-INDEX('Zone centroid'!$E$2:$E$169,MATCH($A144,'Zone centroid'!$C$2:$C$169,0)))^2)</f>
        <v>40209.172498106665</v>
      </c>
      <c r="Y144">
        <f>SQRT((INDEX('Station centroid'!$E$2:$E$51,MATCH(Y$1,'Station centroid'!$B$2:$B$51,0))-INDEX('Zone centroid'!$D$2:$D$169,MATCH($A144,'Zone centroid'!$C$2:$C$169,0)))^2+(INDEX('Station centroid'!$F$2:$F$51,MATCH(Y$1,'Station centroid'!$B$2:$B$51,0))-INDEX('Zone centroid'!$E$2:$E$169,MATCH($A144,'Zone centroid'!$C$2:$C$169,0)))^2)</f>
        <v>38726.473246733993</v>
      </c>
      <c r="Z144">
        <f>SQRT((INDEX('Station centroid'!$E$2:$E$51,MATCH(Z$1,'Station centroid'!$B$2:$B$51,0))-INDEX('Zone centroid'!$D$2:$D$169,MATCH($A144,'Zone centroid'!$C$2:$C$169,0)))^2+(INDEX('Station centroid'!$F$2:$F$51,MATCH(Z$1,'Station centroid'!$B$2:$B$51,0))-INDEX('Zone centroid'!$E$2:$E$169,MATCH($A144,'Zone centroid'!$C$2:$C$169,0)))^2)</f>
        <v>31424.344914573776</v>
      </c>
      <c r="AA144">
        <f>SQRT((INDEX('Station centroid'!$E$2:$E$51,MATCH(AA$1,'Station centroid'!$B$2:$B$51,0))-INDEX('Zone centroid'!$D$2:$D$169,MATCH($A144,'Zone centroid'!$C$2:$C$169,0)))^2+(INDEX('Station centroid'!$F$2:$F$51,MATCH(AA$1,'Station centroid'!$B$2:$B$51,0))-INDEX('Zone centroid'!$E$2:$E$169,MATCH($A144,'Zone centroid'!$C$2:$C$169,0)))^2)</f>
        <v>72639.405962708683</v>
      </c>
      <c r="AB144">
        <f>SQRT((INDEX('Station centroid'!$E$2:$E$51,MATCH(AB$1,'Station centroid'!$B$2:$B$51,0))-INDEX('Zone centroid'!$D$2:$D$169,MATCH($A144,'Zone centroid'!$C$2:$C$169,0)))^2+(INDEX('Station centroid'!$F$2:$F$51,MATCH(AB$1,'Station centroid'!$B$2:$B$51,0))-INDEX('Zone centroid'!$E$2:$E$169,MATCH($A144,'Zone centroid'!$C$2:$C$169,0)))^2)</f>
        <v>667115.55116036686</v>
      </c>
      <c r="AC144">
        <f>SQRT((INDEX('Station centroid'!$E$2:$E$51,MATCH(AC$1,'Station centroid'!$B$2:$B$51,0))-INDEX('Zone centroid'!$D$2:$D$169,MATCH($A144,'Zone centroid'!$C$2:$C$169,0)))^2+(INDEX('Station centroid'!$F$2:$F$51,MATCH(AC$1,'Station centroid'!$B$2:$B$51,0))-INDEX('Zone centroid'!$E$2:$E$169,MATCH($A144,'Zone centroid'!$C$2:$C$169,0)))^2)</f>
        <v>70530.168142042588</v>
      </c>
      <c r="AD144">
        <f>SQRT((INDEX('Station centroid'!$E$2:$E$51,MATCH(AD$1,'Station centroid'!$B$2:$B$51,0))-INDEX('Zone centroid'!$D$2:$D$169,MATCH($A144,'Zone centroid'!$C$2:$C$169,0)))^2+(INDEX('Station centroid'!$F$2:$F$51,MATCH(AD$1,'Station centroid'!$B$2:$B$51,0))-INDEX('Zone centroid'!$E$2:$E$169,MATCH($A144,'Zone centroid'!$C$2:$C$169,0)))^2)</f>
        <v>141615.32937723407</v>
      </c>
      <c r="AE144">
        <f>SQRT((INDEX('Station centroid'!$E$2:$E$51,MATCH(AE$1,'Station centroid'!$B$2:$B$51,0))-INDEX('Zone centroid'!$D$2:$D$169,MATCH($A144,'Zone centroid'!$C$2:$C$169,0)))^2+(INDEX('Station centroid'!$F$2:$F$51,MATCH(AE$1,'Station centroid'!$B$2:$B$51,0))-INDEX('Zone centroid'!$E$2:$E$169,MATCH($A144,'Zone centroid'!$C$2:$C$169,0)))^2)</f>
        <v>64740.209173861986</v>
      </c>
      <c r="AF144">
        <f>SQRT((INDEX('Station centroid'!$E$2:$E$51,MATCH(AF$1,'Station centroid'!$B$2:$B$51,0))-INDEX('Zone centroid'!$D$2:$D$169,MATCH($A144,'Zone centroid'!$C$2:$C$169,0)))^2+(INDEX('Station centroid'!$F$2:$F$51,MATCH(AF$1,'Station centroid'!$B$2:$B$51,0))-INDEX('Zone centroid'!$E$2:$E$169,MATCH($A144,'Zone centroid'!$C$2:$C$169,0)))^2)</f>
        <v>62119.62820599378</v>
      </c>
      <c r="AG144">
        <f>SQRT((INDEX('Station centroid'!$E$2:$E$51,MATCH(AG$1,'Station centroid'!$B$2:$B$51,0))-INDEX('Zone centroid'!$D$2:$D$169,MATCH($A144,'Zone centroid'!$C$2:$C$169,0)))^2+(INDEX('Station centroid'!$F$2:$F$51,MATCH(AG$1,'Station centroid'!$B$2:$B$51,0))-INDEX('Zone centroid'!$E$2:$E$169,MATCH($A144,'Zone centroid'!$C$2:$C$169,0)))^2)</f>
        <v>42175.103163166059</v>
      </c>
      <c r="AH144">
        <f>SQRT((INDEX('Station centroid'!$E$2:$E$51,MATCH(AH$1,'Station centroid'!$B$2:$B$51,0))-INDEX('Zone centroid'!$D$2:$D$169,MATCH($A144,'Zone centroid'!$C$2:$C$169,0)))^2+(INDEX('Station centroid'!$F$2:$F$51,MATCH(AH$1,'Station centroid'!$B$2:$B$51,0))-INDEX('Zone centroid'!$E$2:$E$169,MATCH($A144,'Zone centroid'!$C$2:$C$169,0)))^2)</f>
        <v>111638.06035294593</v>
      </c>
      <c r="AI144">
        <f>SQRT((INDEX('Station centroid'!$E$2:$E$51,MATCH(AI$1,'Station centroid'!$B$2:$B$51,0))-INDEX('Zone centroid'!$D$2:$D$169,MATCH($A144,'Zone centroid'!$C$2:$C$169,0)))^2+(INDEX('Station centroid'!$F$2:$F$51,MATCH(AI$1,'Station centroid'!$B$2:$B$51,0))-INDEX('Zone centroid'!$E$2:$E$169,MATCH($A144,'Zone centroid'!$C$2:$C$169,0)))^2)</f>
        <v>43707.560071942891</v>
      </c>
      <c r="AJ144">
        <f>SQRT((INDEX('Station centroid'!$E$2:$E$51,MATCH(AJ$1,'Station centroid'!$B$2:$B$51,0))-INDEX('Zone centroid'!$D$2:$D$169,MATCH($A144,'Zone centroid'!$C$2:$C$169,0)))^2+(INDEX('Station centroid'!$F$2:$F$51,MATCH(AJ$1,'Station centroid'!$B$2:$B$51,0))-INDEX('Zone centroid'!$E$2:$E$169,MATCH($A144,'Zone centroid'!$C$2:$C$169,0)))^2)</f>
        <v>42638.400299590256</v>
      </c>
      <c r="AK144">
        <f>SQRT((INDEX('Station centroid'!$E$2:$E$51,MATCH(AK$1,'Station centroid'!$B$2:$B$51,0))-INDEX('Zone centroid'!$D$2:$D$169,MATCH($A144,'Zone centroid'!$C$2:$C$169,0)))^2+(INDEX('Station centroid'!$F$2:$F$51,MATCH(AK$1,'Station centroid'!$B$2:$B$51,0))-INDEX('Zone centroid'!$E$2:$E$169,MATCH($A144,'Zone centroid'!$C$2:$C$169,0)))^2)</f>
        <v>42823.230704665402</v>
      </c>
      <c r="AL144">
        <f>SQRT((INDEX('Station centroid'!$E$2:$E$51,MATCH(AL$1,'Station centroid'!$B$2:$B$51,0))-INDEX('Zone centroid'!$D$2:$D$169,MATCH($A144,'Zone centroid'!$C$2:$C$169,0)))^2+(INDEX('Station centroid'!$F$2:$F$51,MATCH(AL$1,'Station centroid'!$B$2:$B$51,0))-INDEX('Zone centroid'!$E$2:$E$169,MATCH($A144,'Zone centroid'!$C$2:$C$169,0)))^2)</f>
        <v>48961.523055828198</v>
      </c>
      <c r="AM144">
        <f>SQRT((INDEX('Station centroid'!$E$2:$E$51,MATCH(AM$1,'Station centroid'!$B$2:$B$51,0))-INDEX('Zone centroid'!$D$2:$D$169,MATCH($A144,'Zone centroid'!$C$2:$C$169,0)))^2+(INDEX('Station centroid'!$F$2:$F$51,MATCH(AM$1,'Station centroid'!$B$2:$B$51,0))-INDEX('Zone centroid'!$E$2:$E$169,MATCH($A144,'Zone centroid'!$C$2:$C$169,0)))^2)</f>
        <v>60604.887115150254</v>
      </c>
      <c r="AN144">
        <f>SQRT((INDEX('Station centroid'!$E$2:$E$51,MATCH(AN$1,'Station centroid'!$B$2:$B$51,0))-INDEX('Zone centroid'!$D$2:$D$169,MATCH($A144,'Zone centroid'!$C$2:$C$169,0)))^2+(INDEX('Station centroid'!$F$2:$F$51,MATCH(AN$1,'Station centroid'!$B$2:$B$51,0))-INDEX('Zone centroid'!$E$2:$E$169,MATCH($A144,'Zone centroid'!$C$2:$C$169,0)))^2)</f>
        <v>31382.988674739026</v>
      </c>
      <c r="AO144">
        <f>SQRT((INDEX('Station centroid'!$E$2:$E$51,MATCH(AO$1,'Station centroid'!$B$2:$B$51,0))-INDEX('Zone centroid'!$D$2:$D$169,MATCH($A144,'Zone centroid'!$C$2:$C$169,0)))^2+(INDEX('Station centroid'!$F$2:$F$51,MATCH(AO$1,'Station centroid'!$B$2:$B$51,0))-INDEX('Zone centroid'!$E$2:$E$169,MATCH($A144,'Zone centroid'!$C$2:$C$169,0)))^2)</f>
        <v>31602.031787798081</v>
      </c>
      <c r="AP144">
        <f>SQRT((INDEX('Station centroid'!$E$2:$E$51,MATCH(AP$1,'Station centroid'!$B$2:$B$51,0))-INDEX('Zone centroid'!$D$2:$D$169,MATCH($A144,'Zone centroid'!$C$2:$C$169,0)))^2+(INDEX('Station centroid'!$F$2:$F$51,MATCH(AP$1,'Station centroid'!$B$2:$B$51,0))-INDEX('Zone centroid'!$E$2:$E$169,MATCH($A144,'Zone centroid'!$C$2:$C$169,0)))^2)</f>
        <v>30310.490411118382</v>
      </c>
      <c r="AQ144">
        <f>SQRT((INDEX('Station centroid'!$E$2:$E$51,MATCH(AQ$1,'Station centroid'!$B$2:$B$51,0))-INDEX('Zone centroid'!$D$2:$D$169,MATCH($A144,'Zone centroid'!$C$2:$C$169,0)))^2+(INDEX('Station centroid'!$F$2:$F$51,MATCH(AQ$1,'Station centroid'!$B$2:$B$51,0))-INDEX('Zone centroid'!$E$2:$E$169,MATCH($A144,'Zone centroid'!$C$2:$C$169,0)))^2)</f>
        <v>64097.022259104968</v>
      </c>
      <c r="AR144">
        <f>SQRT((INDEX('Station centroid'!$E$2:$E$51,MATCH(AR$1,'Station centroid'!$B$2:$B$51,0))-INDEX('Zone centroid'!$D$2:$D$169,MATCH($A144,'Zone centroid'!$C$2:$C$169,0)))^2+(INDEX('Station centroid'!$F$2:$F$51,MATCH(AR$1,'Station centroid'!$B$2:$B$51,0))-INDEX('Zone centroid'!$E$2:$E$169,MATCH($A144,'Zone centroid'!$C$2:$C$169,0)))^2)</f>
        <v>40336.506379730003</v>
      </c>
      <c r="AS144">
        <f>SQRT((INDEX('Station centroid'!$E$2:$E$51,MATCH(AS$1,'Station centroid'!$B$2:$B$51,0))-INDEX('Zone centroid'!$D$2:$D$169,MATCH($A144,'Zone centroid'!$C$2:$C$169,0)))^2+(INDEX('Station centroid'!$F$2:$F$51,MATCH(AS$1,'Station centroid'!$B$2:$B$51,0))-INDEX('Zone centroid'!$E$2:$E$169,MATCH($A144,'Zone centroid'!$C$2:$C$169,0)))^2)</f>
        <v>125138.09025168516</v>
      </c>
      <c r="AT144">
        <f>SQRT((INDEX('Station centroid'!$E$2:$E$51,MATCH(AT$1,'Station centroid'!$B$2:$B$51,0))-INDEX('Zone centroid'!$D$2:$D$169,MATCH($A144,'Zone centroid'!$C$2:$C$169,0)))^2+(INDEX('Station centroid'!$F$2:$F$51,MATCH(AT$1,'Station centroid'!$B$2:$B$51,0))-INDEX('Zone centroid'!$E$2:$E$169,MATCH($A144,'Zone centroid'!$C$2:$C$169,0)))^2)</f>
        <v>102439.20440379308</v>
      </c>
      <c r="AU144">
        <f>SQRT((INDEX('Station centroid'!$E$2:$E$51,MATCH(AU$1,'Station centroid'!$B$2:$B$51,0))-INDEX('Zone centroid'!$D$2:$D$169,MATCH($A144,'Zone centroid'!$C$2:$C$169,0)))^2+(INDEX('Station centroid'!$F$2:$F$51,MATCH(AU$1,'Station centroid'!$B$2:$B$51,0))-INDEX('Zone centroid'!$E$2:$E$169,MATCH($A144,'Zone centroid'!$C$2:$C$169,0)))^2)</f>
        <v>24499.269277562122</v>
      </c>
      <c r="AV144">
        <f>SQRT((INDEX('Station centroid'!$E$2:$E$51,MATCH(AV$1,'Station centroid'!$B$2:$B$51,0))-INDEX('Zone centroid'!$D$2:$D$169,MATCH($A144,'Zone centroid'!$C$2:$C$169,0)))^2+(INDEX('Station centroid'!$F$2:$F$51,MATCH(AV$1,'Station centroid'!$B$2:$B$51,0))-INDEX('Zone centroid'!$E$2:$E$169,MATCH($A144,'Zone centroid'!$C$2:$C$169,0)))^2)</f>
        <v>26268.355793882456</v>
      </c>
      <c r="AW144">
        <f>SQRT((INDEX('Station centroid'!$E$2:$E$51,MATCH(AW$1,'Station centroid'!$B$2:$B$51,0))-INDEX('Zone centroid'!$D$2:$D$169,MATCH($A144,'Zone centroid'!$C$2:$C$169,0)))^2+(INDEX('Station centroid'!$F$2:$F$51,MATCH(AW$1,'Station centroid'!$B$2:$B$51,0))-INDEX('Zone centroid'!$E$2:$E$169,MATCH($A144,'Zone centroid'!$C$2:$C$169,0)))^2)</f>
        <v>29988.358430757751</v>
      </c>
      <c r="AX144">
        <f>SQRT((INDEX('Station centroid'!$E$2:$E$51,MATCH(AX$1,'Station centroid'!$B$2:$B$51,0))-INDEX('Zone centroid'!$D$2:$D$169,MATCH($A144,'Zone centroid'!$C$2:$C$169,0)))^2+(INDEX('Station centroid'!$F$2:$F$51,MATCH(AX$1,'Station centroid'!$B$2:$B$51,0))-INDEX('Zone centroid'!$E$2:$E$169,MATCH($A144,'Zone centroid'!$C$2:$C$169,0)))^2)</f>
        <v>41932.56190772634</v>
      </c>
      <c r="AY144">
        <f>SQRT((INDEX('Station centroid'!$E$2:$E$51,MATCH(AY$1,'Station centroid'!$B$2:$B$51,0))-INDEX('Zone centroid'!$D$2:$D$169,MATCH($A144,'Zone centroid'!$C$2:$C$169,0)))^2+(INDEX('Station centroid'!$F$2:$F$51,MATCH(AY$1,'Station centroid'!$B$2:$B$51,0))-INDEX('Zone centroid'!$E$2:$E$169,MATCH($A144,'Zone centroid'!$C$2:$C$169,0)))^2)</f>
        <v>667115.55116036686</v>
      </c>
    </row>
    <row r="145" spans="1:51" x14ac:dyDescent="0.3">
      <c r="A145">
        <v>5128</v>
      </c>
      <c r="B145">
        <f>SQRT((INDEX('Station centroid'!$E$2:$E$51,MATCH(B$1,'Station centroid'!$B$2:$B$51,0))-INDEX('Zone centroid'!$D$2:$D$169,MATCH($A145,'Zone centroid'!$C$2:$C$169,0)))^2+(INDEX('Station centroid'!$F$2:$F$51,MATCH(B$1,'Station centroid'!$B$2:$B$51,0))-INDEX('Zone centroid'!$E$2:$E$169,MATCH($A145,'Zone centroid'!$C$2:$C$169,0)))^2)</f>
        <v>21171.585143595148</v>
      </c>
      <c r="C145">
        <f>SQRT((INDEX('Station centroid'!$E$2:$E$51,MATCH(C$1,'Station centroid'!$B$2:$B$51,0))-INDEX('Zone centroid'!$D$2:$D$169,MATCH($A145,'Zone centroid'!$C$2:$C$169,0)))^2+(INDEX('Station centroid'!$F$2:$F$51,MATCH(C$1,'Station centroid'!$B$2:$B$51,0))-INDEX('Zone centroid'!$E$2:$E$169,MATCH($A145,'Zone centroid'!$C$2:$C$169,0)))^2)</f>
        <v>77805.696473942051</v>
      </c>
      <c r="D145">
        <f>SQRT((INDEX('Station centroid'!$E$2:$E$51,MATCH(D$1,'Station centroid'!$B$2:$B$51,0))-INDEX('Zone centroid'!$D$2:$D$169,MATCH($A145,'Zone centroid'!$C$2:$C$169,0)))^2+(INDEX('Station centroid'!$F$2:$F$51,MATCH(D$1,'Station centroid'!$B$2:$B$51,0))-INDEX('Zone centroid'!$E$2:$E$169,MATCH($A145,'Zone centroid'!$C$2:$C$169,0)))^2)</f>
        <v>157704.38088639927</v>
      </c>
      <c r="E145">
        <f>SQRT((INDEX('Station centroid'!$E$2:$E$51,MATCH(E$1,'Station centroid'!$B$2:$B$51,0))-INDEX('Zone centroid'!$D$2:$D$169,MATCH($A145,'Zone centroid'!$C$2:$C$169,0)))^2+(INDEX('Station centroid'!$F$2:$F$51,MATCH(E$1,'Station centroid'!$B$2:$B$51,0))-INDEX('Zone centroid'!$E$2:$E$169,MATCH($A145,'Zone centroid'!$C$2:$C$169,0)))^2)</f>
        <v>29020.816787943786</v>
      </c>
      <c r="F145">
        <f>SQRT((INDEX('Station centroid'!$E$2:$E$51,MATCH(F$1,'Station centroid'!$B$2:$B$51,0))-INDEX('Zone centroid'!$D$2:$D$169,MATCH($A145,'Zone centroid'!$C$2:$C$169,0)))^2+(INDEX('Station centroid'!$F$2:$F$51,MATCH(F$1,'Station centroid'!$B$2:$B$51,0))-INDEX('Zone centroid'!$E$2:$E$169,MATCH($A145,'Zone centroid'!$C$2:$C$169,0)))^2)</f>
        <v>41845.144825697527</v>
      </c>
      <c r="G145">
        <f>SQRT((INDEX('Station centroid'!$E$2:$E$51,MATCH(G$1,'Station centroid'!$B$2:$B$51,0))-INDEX('Zone centroid'!$D$2:$D$169,MATCH($A145,'Zone centroid'!$C$2:$C$169,0)))^2+(INDEX('Station centroid'!$F$2:$F$51,MATCH(G$1,'Station centroid'!$B$2:$B$51,0))-INDEX('Zone centroid'!$E$2:$E$169,MATCH($A145,'Zone centroid'!$C$2:$C$169,0)))^2)</f>
        <v>686740.10642236413</v>
      </c>
      <c r="H145">
        <f>SQRT((INDEX('Station centroid'!$E$2:$E$51,MATCH(H$1,'Station centroid'!$B$2:$B$51,0))-INDEX('Zone centroid'!$D$2:$D$169,MATCH($A145,'Zone centroid'!$C$2:$C$169,0)))^2+(INDEX('Station centroid'!$F$2:$F$51,MATCH(H$1,'Station centroid'!$B$2:$B$51,0))-INDEX('Zone centroid'!$E$2:$E$169,MATCH($A145,'Zone centroid'!$C$2:$C$169,0)))^2)</f>
        <v>67200.616645423754</v>
      </c>
      <c r="I145">
        <f>SQRT((INDEX('Station centroid'!$E$2:$E$51,MATCH(I$1,'Station centroid'!$B$2:$B$51,0))-INDEX('Zone centroid'!$D$2:$D$169,MATCH($A145,'Zone centroid'!$C$2:$C$169,0)))^2+(INDEX('Station centroid'!$F$2:$F$51,MATCH(I$1,'Station centroid'!$B$2:$B$51,0))-INDEX('Zone centroid'!$E$2:$E$169,MATCH($A145,'Zone centroid'!$C$2:$C$169,0)))^2)</f>
        <v>42573.61298778504</v>
      </c>
      <c r="J145">
        <f>SQRT((INDEX('Station centroid'!$E$2:$E$51,MATCH(J$1,'Station centroid'!$B$2:$B$51,0))-INDEX('Zone centroid'!$D$2:$D$169,MATCH($A145,'Zone centroid'!$C$2:$C$169,0)))^2+(INDEX('Station centroid'!$F$2:$F$51,MATCH(J$1,'Station centroid'!$B$2:$B$51,0))-INDEX('Zone centroid'!$E$2:$E$169,MATCH($A145,'Zone centroid'!$C$2:$C$169,0)))^2)</f>
        <v>686740.10642236413</v>
      </c>
      <c r="K145">
        <f>SQRT((INDEX('Station centroid'!$E$2:$E$51,MATCH(K$1,'Station centroid'!$B$2:$B$51,0))-INDEX('Zone centroid'!$D$2:$D$169,MATCH($A145,'Zone centroid'!$C$2:$C$169,0)))^2+(INDEX('Station centroid'!$F$2:$F$51,MATCH(K$1,'Station centroid'!$B$2:$B$51,0))-INDEX('Zone centroid'!$E$2:$E$169,MATCH($A145,'Zone centroid'!$C$2:$C$169,0)))^2)</f>
        <v>46798.54985620494</v>
      </c>
      <c r="L145">
        <f>SQRT((INDEX('Station centroid'!$E$2:$E$51,MATCH(L$1,'Station centroid'!$B$2:$B$51,0))-INDEX('Zone centroid'!$D$2:$D$169,MATCH($A145,'Zone centroid'!$C$2:$C$169,0)))^2+(INDEX('Station centroid'!$F$2:$F$51,MATCH(L$1,'Station centroid'!$B$2:$B$51,0))-INDEX('Zone centroid'!$E$2:$E$169,MATCH($A145,'Zone centroid'!$C$2:$C$169,0)))^2)</f>
        <v>26231.986919522522</v>
      </c>
      <c r="M145">
        <f>SQRT((INDEX('Station centroid'!$E$2:$E$51,MATCH(M$1,'Station centroid'!$B$2:$B$51,0))-INDEX('Zone centroid'!$D$2:$D$169,MATCH($A145,'Zone centroid'!$C$2:$C$169,0)))^2+(INDEX('Station centroid'!$F$2:$F$51,MATCH(M$1,'Station centroid'!$B$2:$B$51,0))-INDEX('Zone centroid'!$E$2:$E$169,MATCH($A145,'Zone centroid'!$C$2:$C$169,0)))^2)</f>
        <v>20633.830531188327</v>
      </c>
      <c r="N145">
        <f>SQRT((INDEX('Station centroid'!$E$2:$E$51,MATCH(N$1,'Station centroid'!$B$2:$B$51,0))-INDEX('Zone centroid'!$D$2:$D$169,MATCH($A145,'Zone centroid'!$C$2:$C$169,0)))^2+(INDEX('Station centroid'!$F$2:$F$51,MATCH(N$1,'Station centroid'!$B$2:$B$51,0))-INDEX('Zone centroid'!$E$2:$E$169,MATCH($A145,'Zone centroid'!$C$2:$C$169,0)))^2)</f>
        <v>27577.260406936733</v>
      </c>
      <c r="O145">
        <f>SQRT((INDEX('Station centroid'!$E$2:$E$51,MATCH(O$1,'Station centroid'!$B$2:$B$51,0))-INDEX('Zone centroid'!$D$2:$D$169,MATCH($A145,'Zone centroid'!$C$2:$C$169,0)))^2+(INDEX('Station centroid'!$F$2:$F$51,MATCH(O$1,'Station centroid'!$B$2:$B$51,0))-INDEX('Zone centroid'!$E$2:$E$169,MATCH($A145,'Zone centroid'!$C$2:$C$169,0)))^2)</f>
        <v>53306.395493908603</v>
      </c>
      <c r="P145">
        <f>SQRT((INDEX('Station centroid'!$E$2:$E$51,MATCH(P$1,'Station centroid'!$B$2:$B$51,0))-INDEX('Zone centroid'!$D$2:$D$169,MATCH($A145,'Zone centroid'!$C$2:$C$169,0)))^2+(INDEX('Station centroid'!$F$2:$F$51,MATCH(P$1,'Station centroid'!$B$2:$B$51,0))-INDEX('Zone centroid'!$E$2:$E$169,MATCH($A145,'Zone centroid'!$C$2:$C$169,0)))^2)</f>
        <v>55439.464812209357</v>
      </c>
      <c r="Q145">
        <f>SQRT((INDEX('Station centroid'!$E$2:$E$51,MATCH(Q$1,'Station centroid'!$B$2:$B$51,0))-INDEX('Zone centroid'!$D$2:$D$169,MATCH($A145,'Zone centroid'!$C$2:$C$169,0)))^2+(INDEX('Station centroid'!$F$2:$F$51,MATCH(Q$1,'Station centroid'!$B$2:$B$51,0))-INDEX('Zone centroid'!$E$2:$E$169,MATCH($A145,'Zone centroid'!$C$2:$C$169,0)))^2)</f>
        <v>39152.158048880294</v>
      </c>
      <c r="R145">
        <f>SQRT((INDEX('Station centroid'!$E$2:$E$51,MATCH(R$1,'Station centroid'!$B$2:$B$51,0))-INDEX('Zone centroid'!$D$2:$D$169,MATCH($A145,'Zone centroid'!$C$2:$C$169,0)))^2+(INDEX('Station centroid'!$F$2:$F$51,MATCH(R$1,'Station centroid'!$B$2:$B$51,0))-INDEX('Zone centroid'!$E$2:$E$169,MATCH($A145,'Zone centroid'!$C$2:$C$169,0)))^2)</f>
        <v>34697.549357499272</v>
      </c>
      <c r="S145">
        <f>SQRT((INDEX('Station centroid'!$E$2:$E$51,MATCH(S$1,'Station centroid'!$B$2:$B$51,0))-INDEX('Zone centroid'!$D$2:$D$169,MATCH($A145,'Zone centroid'!$C$2:$C$169,0)))^2+(INDEX('Station centroid'!$F$2:$F$51,MATCH(S$1,'Station centroid'!$B$2:$B$51,0))-INDEX('Zone centroid'!$E$2:$E$169,MATCH($A145,'Zone centroid'!$C$2:$C$169,0)))^2)</f>
        <v>31911.898125714855</v>
      </c>
      <c r="T145">
        <f>SQRT((INDEX('Station centroid'!$E$2:$E$51,MATCH(T$1,'Station centroid'!$B$2:$B$51,0))-INDEX('Zone centroid'!$D$2:$D$169,MATCH($A145,'Zone centroid'!$C$2:$C$169,0)))^2+(INDEX('Station centroid'!$F$2:$F$51,MATCH(T$1,'Station centroid'!$B$2:$B$51,0))-INDEX('Zone centroid'!$E$2:$E$169,MATCH($A145,'Zone centroid'!$C$2:$C$169,0)))^2)</f>
        <v>23381.286442700253</v>
      </c>
      <c r="U145">
        <f>SQRT((INDEX('Station centroid'!$E$2:$E$51,MATCH(U$1,'Station centroid'!$B$2:$B$51,0))-INDEX('Zone centroid'!$D$2:$D$169,MATCH($A145,'Zone centroid'!$C$2:$C$169,0)))^2+(INDEX('Station centroid'!$F$2:$F$51,MATCH(U$1,'Station centroid'!$B$2:$B$51,0))-INDEX('Zone centroid'!$E$2:$E$169,MATCH($A145,'Zone centroid'!$C$2:$C$169,0)))^2)</f>
        <v>22818.346217164784</v>
      </c>
      <c r="V145">
        <f>SQRT((INDEX('Station centroid'!$E$2:$E$51,MATCH(V$1,'Station centroid'!$B$2:$B$51,0))-INDEX('Zone centroid'!$D$2:$D$169,MATCH($A145,'Zone centroid'!$C$2:$C$169,0)))^2+(INDEX('Station centroid'!$F$2:$F$51,MATCH(V$1,'Station centroid'!$B$2:$B$51,0))-INDEX('Zone centroid'!$E$2:$E$169,MATCH($A145,'Zone centroid'!$C$2:$C$169,0)))^2)</f>
        <v>25350.078279983689</v>
      </c>
      <c r="W145">
        <f>SQRT((INDEX('Station centroid'!$E$2:$E$51,MATCH(W$1,'Station centroid'!$B$2:$B$51,0))-INDEX('Zone centroid'!$D$2:$D$169,MATCH($A145,'Zone centroid'!$C$2:$C$169,0)))^2+(INDEX('Station centroid'!$F$2:$F$51,MATCH(W$1,'Station centroid'!$B$2:$B$51,0))-INDEX('Zone centroid'!$E$2:$E$169,MATCH($A145,'Zone centroid'!$C$2:$C$169,0)))^2)</f>
        <v>35658.379774745837</v>
      </c>
      <c r="X145">
        <f>SQRT((INDEX('Station centroid'!$E$2:$E$51,MATCH(X$1,'Station centroid'!$B$2:$B$51,0))-INDEX('Zone centroid'!$D$2:$D$169,MATCH($A145,'Zone centroid'!$C$2:$C$169,0)))^2+(INDEX('Station centroid'!$F$2:$F$51,MATCH(X$1,'Station centroid'!$B$2:$B$51,0))-INDEX('Zone centroid'!$E$2:$E$169,MATCH($A145,'Zone centroid'!$C$2:$C$169,0)))^2)</f>
        <v>24130.658215691081</v>
      </c>
      <c r="Y145">
        <f>SQRT((INDEX('Station centroid'!$E$2:$E$51,MATCH(Y$1,'Station centroid'!$B$2:$B$51,0))-INDEX('Zone centroid'!$D$2:$D$169,MATCH($A145,'Zone centroid'!$C$2:$C$169,0)))^2+(INDEX('Station centroid'!$F$2:$F$51,MATCH(Y$1,'Station centroid'!$B$2:$B$51,0))-INDEX('Zone centroid'!$E$2:$E$169,MATCH($A145,'Zone centroid'!$C$2:$C$169,0)))^2)</f>
        <v>23625.20938087114</v>
      </c>
      <c r="Z145">
        <f>SQRT((INDEX('Station centroid'!$E$2:$E$51,MATCH(Z$1,'Station centroid'!$B$2:$B$51,0))-INDEX('Zone centroid'!$D$2:$D$169,MATCH($A145,'Zone centroid'!$C$2:$C$169,0)))^2+(INDEX('Station centroid'!$F$2:$F$51,MATCH(Z$1,'Station centroid'!$B$2:$B$51,0))-INDEX('Zone centroid'!$E$2:$E$169,MATCH($A145,'Zone centroid'!$C$2:$C$169,0)))^2)</f>
        <v>44347.517469979073</v>
      </c>
      <c r="AA145">
        <f>SQRT((INDEX('Station centroid'!$E$2:$E$51,MATCH(AA$1,'Station centroid'!$B$2:$B$51,0))-INDEX('Zone centroid'!$D$2:$D$169,MATCH($A145,'Zone centroid'!$C$2:$C$169,0)))^2+(INDEX('Station centroid'!$F$2:$F$51,MATCH(AA$1,'Station centroid'!$B$2:$B$51,0))-INDEX('Zone centroid'!$E$2:$E$169,MATCH($A145,'Zone centroid'!$C$2:$C$169,0)))^2)</f>
        <v>88212.528985712663</v>
      </c>
      <c r="AB145">
        <f>SQRT((INDEX('Station centroid'!$E$2:$E$51,MATCH(AB$1,'Station centroid'!$B$2:$B$51,0))-INDEX('Zone centroid'!$D$2:$D$169,MATCH($A145,'Zone centroid'!$C$2:$C$169,0)))^2+(INDEX('Station centroid'!$F$2:$F$51,MATCH(AB$1,'Station centroid'!$B$2:$B$51,0))-INDEX('Zone centroid'!$E$2:$E$169,MATCH($A145,'Zone centroid'!$C$2:$C$169,0)))^2)</f>
        <v>686740.10642236413</v>
      </c>
      <c r="AC145">
        <f>SQRT((INDEX('Station centroid'!$E$2:$E$51,MATCH(AC$1,'Station centroid'!$B$2:$B$51,0))-INDEX('Zone centroid'!$D$2:$D$169,MATCH($A145,'Zone centroid'!$C$2:$C$169,0)))^2+(INDEX('Station centroid'!$F$2:$F$51,MATCH(AC$1,'Station centroid'!$B$2:$B$51,0))-INDEX('Zone centroid'!$E$2:$E$169,MATCH($A145,'Zone centroid'!$C$2:$C$169,0)))^2)</f>
        <v>91116.318465052129</v>
      </c>
      <c r="AD145">
        <f>SQRT((INDEX('Station centroid'!$E$2:$E$51,MATCH(AD$1,'Station centroid'!$B$2:$B$51,0))-INDEX('Zone centroid'!$D$2:$D$169,MATCH($A145,'Zone centroid'!$C$2:$C$169,0)))^2+(INDEX('Station centroid'!$F$2:$F$51,MATCH(AD$1,'Station centroid'!$B$2:$B$51,0))-INDEX('Zone centroid'!$E$2:$E$169,MATCH($A145,'Zone centroid'!$C$2:$C$169,0)))^2)</f>
        <v>152939.50744991464</v>
      </c>
      <c r="AE145">
        <f>SQRT((INDEX('Station centroid'!$E$2:$E$51,MATCH(AE$1,'Station centroid'!$B$2:$B$51,0))-INDEX('Zone centroid'!$D$2:$D$169,MATCH($A145,'Zone centroid'!$C$2:$C$169,0)))^2+(INDEX('Station centroid'!$F$2:$F$51,MATCH(AE$1,'Station centroid'!$B$2:$B$51,0))-INDEX('Zone centroid'!$E$2:$E$169,MATCH($A145,'Zone centroid'!$C$2:$C$169,0)))^2)</f>
        <v>47711.806008318345</v>
      </c>
      <c r="AF145">
        <f>SQRT((INDEX('Station centroid'!$E$2:$E$51,MATCH(AF$1,'Station centroid'!$B$2:$B$51,0))-INDEX('Zone centroid'!$D$2:$D$169,MATCH($A145,'Zone centroid'!$C$2:$C$169,0)))^2+(INDEX('Station centroid'!$F$2:$F$51,MATCH(AF$1,'Station centroid'!$B$2:$B$51,0))-INDEX('Zone centroid'!$E$2:$E$169,MATCH($A145,'Zone centroid'!$C$2:$C$169,0)))^2)</f>
        <v>44886.388251349643</v>
      </c>
      <c r="AG145">
        <f>SQRT((INDEX('Station centroid'!$E$2:$E$51,MATCH(AG$1,'Station centroid'!$B$2:$B$51,0))-INDEX('Zone centroid'!$D$2:$D$169,MATCH($A145,'Zone centroid'!$C$2:$C$169,0)))^2+(INDEX('Station centroid'!$F$2:$F$51,MATCH(AG$1,'Station centroid'!$B$2:$B$51,0))-INDEX('Zone centroid'!$E$2:$E$169,MATCH($A145,'Zone centroid'!$C$2:$C$169,0)))^2)</f>
        <v>24608.977003599721</v>
      </c>
      <c r="AH145">
        <f>SQRT((INDEX('Station centroid'!$E$2:$E$51,MATCH(AH$1,'Station centroid'!$B$2:$B$51,0))-INDEX('Zone centroid'!$D$2:$D$169,MATCH($A145,'Zone centroid'!$C$2:$C$169,0)))^2+(INDEX('Station centroid'!$F$2:$F$51,MATCH(AH$1,'Station centroid'!$B$2:$B$51,0))-INDEX('Zone centroid'!$E$2:$E$169,MATCH($A145,'Zone centroid'!$C$2:$C$169,0)))^2)</f>
        <v>119729.10897040869</v>
      </c>
      <c r="AI145">
        <f>SQRT((INDEX('Station centroid'!$E$2:$E$51,MATCH(AI$1,'Station centroid'!$B$2:$B$51,0))-INDEX('Zone centroid'!$D$2:$D$169,MATCH($A145,'Zone centroid'!$C$2:$C$169,0)))^2+(INDEX('Station centroid'!$F$2:$F$51,MATCH(AI$1,'Station centroid'!$B$2:$B$51,0))-INDEX('Zone centroid'!$E$2:$E$169,MATCH($A145,'Zone centroid'!$C$2:$C$169,0)))^2)</f>
        <v>23050.769372029605</v>
      </c>
      <c r="AJ145">
        <f>SQRT((INDEX('Station centroid'!$E$2:$E$51,MATCH(AJ$1,'Station centroid'!$B$2:$B$51,0))-INDEX('Zone centroid'!$D$2:$D$169,MATCH($A145,'Zone centroid'!$C$2:$C$169,0)))^2+(INDEX('Station centroid'!$F$2:$F$51,MATCH(AJ$1,'Station centroid'!$B$2:$B$51,0))-INDEX('Zone centroid'!$E$2:$E$169,MATCH($A145,'Zone centroid'!$C$2:$C$169,0)))^2)</f>
        <v>23204.403270674717</v>
      </c>
      <c r="AK145">
        <f>SQRT((INDEX('Station centroid'!$E$2:$E$51,MATCH(AK$1,'Station centroid'!$B$2:$B$51,0))-INDEX('Zone centroid'!$D$2:$D$169,MATCH($A145,'Zone centroid'!$C$2:$C$169,0)))^2+(INDEX('Station centroid'!$F$2:$F$51,MATCH(AK$1,'Station centroid'!$B$2:$B$51,0))-INDEX('Zone centroid'!$E$2:$E$169,MATCH($A145,'Zone centroid'!$C$2:$C$169,0)))^2)</f>
        <v>23423.940987908041</v>
      </c>
      <c r="AL145">
        <f>SQRT((INDEX('Station centroid'!$E$2:$E$51,MATCH(AL$1,'Station centroid'!$B$2:$B$51,0))-INDEX('Zone centroid'!$D$2:$D$169,MATCH($A145,'Zone centroid'!$C$2:$C$169,0)))^2+(INDEX('Station centroid'!$F$2:$F$51,MATCH(AL$1,'Station centroid'!$B$2:$B$51,0))-INDEX('Zone centroid'!$E$2:$E$169,MATCH($A145,'Zone centroid'!$C$2:$C$169,0)))^2)</f>
        <v>69200.85837579181</v>
      </c>
      <c r="AM145">
        <f>SQRT((INDEX('Station centroid'!$E$2:$E$51,MATCH(AM$1,'Station centroid'!$B$2:$B$51,0))-INDEX('Zone centroid'!$D$2:$D$169,MATCH($A145,'Zone centroid'!$C$2:$C$169,0)))^2+(INDEX('Station centroid'!$F$2:$F$51,MATCH(AM$1,'Station centroid'!$B$2:$B$51,0))-INDEX('Zone centroid'!$E$2:$E$169,MATCH($A145,'Zone centroid'!$C$2:$C$169,0)))^2)</f>
        <v>42081.396286721567</v>
      </c>
      <c r="AN145">
        <f>SQRT((INDEX('Station centroid'!$E$2:$E$51,MATCH(AN$1,'Station centroid'!$B$2:$B$51,0))-INDEX('Zone centroid'!$D$2:$D$169,MATCH($A145,'Zone centroid'!$C$2:$C$169,0)))^2+(INDEX('Station centroid'!$F$2:$F$51,MATCH(AN$1,'Station centroid'!$B$2:$B$51,0))-INDEX('Zone centroid'!$E$2:$E$169,MATCH($A145,'Zone centroid'!$C$2:$C$169,0)))^2)</f>
        <v>31508.364122543702</v>
      </c>
      <c r="AO145">
        <f>SQRT((INDEX('Station centroid'!$E$2:$E$51,MATCH(AO$1,'Station centroid'!$B$2:$B$51,0))-INDEX('Zone centroid'!$D$2:$D$169,MATCH($A145,'Zone centroid'!$C$2:$C$169,0)))^2+(INDEX('Station centroid'!$F$2:$F$51,MATCH(AO$1,'Station centroid'!$B$2:$B$51,0))-INDEX('Zone centroid'!$E$2:$E$169,MATCH($A145,'Zone centroid'!$C$2:$C$169,0)))^2)</f>
        <v>34402.960542618974</v>
      </c>
      <c r="AP145">
        <f>SQRT((INDEX('Station centroid'!$E$2:$E$51,MATCH(AP$1,'Station centroid'!$B$2:$B$51,0))-INDEX('Zone centroid'!$D$2:$D$169,MATCH($A145,'Zone centroid'!$C$2:$C$169,0)))^2+(INDEX('Station centroid'!$F$2:$F$51,MATCH(AP$1,'Station centroid'!$B$2:$B$51,0))-INDEX('Zone centroid'!$E$2:$E$169,MATCH($A145,'Zone centroid'!$C$2:$C$169,0)))^2)</f>
        <v>23702.203506478054</v>
      </c>
      <c r="AQ145">
        <f>SQRT((INDEX('Station centroid'!$E$2:$E$51,MATCH(AQ$1,'Station centroid'!$B$2:$B$51,0))-INDEX('Zone centroid'!$D$2:$D$169,MATCH($A145,'Zone centroid'!$C$2:$C$169,0)))^2+(INDEX('Station centroid'!$F$2:$F$51,MATCH(AQ$1,'Station centroid'!$B$2:$B$51,0))-INDEX('Zone centroid'!$E$2:$E$169,MATCH($A145,'Zone centroid'!$C$2:$C$169,0)))^2)</f>
        <v>80015.170752452919</v>
      </c>
      <c r="AR145">
        <f>SQRT((INDEX('Station centroid'!$E$2:$E$51,MATCH(AR$1,'Station centroid'!$B$2:$B$51,0))-INDEX('Zone centroid'!$D$2:$D$169,MATCH($A145,'Zone centroid'!$C$2:$C$169,0)))^2+(INDEX('Station centroid'!$F$2:$F$51,MATCH(AR$1,'Station centroid'!$B$2:$B$51,0))-INDEX('Zone centroid'!$E$2:$E$169,MATCH($A145,'Zone centroid'!$C$2:$C$169,0)))^2)</f>
        <v>56657.276962469696</v>
      </c>
      <c r="AS145">
        <f>SQRT((INDEX('Station centroid'!$E$2:$E$51,MATCH(AS$1,'Station centroid'!$B$2:$B$51,0))-INDEX('Zone centroid'!$D$2:$D$169,MATCH($A145,'Zone centroid'!$C$2:$C$169,0)))^2+(INDEX('Station centroid'!$F$2:$F$51,MATCH(AS$1,'Station centroid'!$B$2:$B$51,0))-INDEX('Zone centroid'!$E$2:$E$169,MATCH($A145,'Zone centroid'!$C$2:$C$169,0)))^2)</f>
        <v>134135.88921850445</v>
      </c>
      <c r="AT145">
        <f>SQRT((INDEX('Station centroid'!$E$2:$E$51,MATCH(AT$1,'Station centroid'!$B$2:$B$51,0))-INDEX('Zone centroid'!$D$2:$D$169,MATCH($A145,'Zone centroid'!$C$2:$C$169,0)))^2+(INDEX('Station centroid'!$F$2:$F$51,MATCH(AT$1,'Station centroid'!$B$2:$B$51,0))-INDEX('Zone centroid'!$E$2:$E$169,MATCH($A145,'Zone centroid'!$C$2:$C$169,0)))^2)</f>
        <v>108811.5168906403</v>
      </c>
      <c r="AU145">
        <f>SQRT((INDEX('Station centroid'!$E$2:$E$51,MATCH(AU$1,'Station centroid'!$B$2:$B$51,0))-INDEX('Zone centroid'!$D$2:$D$169,MATCH($A145,'Zone centroid'!$C$2:$C$169,0)))^2+(INDEX('Station centroid'!$F$2:$F$51,MATCH(AU$1,'Station centroid'!$B$2:$B$51,0))-INDEX('Zone centroid'!$E$2:$E$169,MATCH($A145,'Zone centroid'!$C$2:$C$169,0)))^2)</f>
        <v>44729.923248028259</v>
      </c>
      <c r="AV145">
        <f>SQRT((INDEX('Station centroid'!$E$2:$E$51,MATCH(AV$1,'Station centroid'!$B$2:$B$51,0))-INDEX('Zone centroid'!$D$2:$D$169,MATCH($A145,'Zone centroid'!$C$2:$C$169,0)))^2+(INDEX('Station centroid'!$F$2:$F$51,MATCH(AV$1,'Station centroid'!$B$2:$B$51,0))-INDEX('Zone centroid'!$E$2:$E$169,MATCH($A145,'Zone centroid'!$C$2:$C$169,0)))^2)</f>
        <v>46892.804976392661</v>
      </c>
      <c r="AW145">
        <f>SQRT((INDEX('Station centroid'!$E$2:$E$51,MATCH(AW$1,'Station centroid'!$B$2:$B$51,0))-INDEX('Zone centroid'!$D$2:$D$169,MATCH($A145,'Zone centroid'!$C$2:$C$169,0)))^2+(INDEX('Station centroid'!$F$2:$F$51,MATCH(AW$1,'Station centroid'!$B$2:$B$51,0))-INDEX('Zone centroid'!$E$2:$E$169,MATCH($A145,'Zone centroid'!$C$2:$C$169,0)))^2)</f>
        <v>50019.049890732618</v>
      </c>
      <c r="AX145">
        <f>SQRT((INDEX('Station centroid'!$E$2:$E$51,MATCH(AX$1,'Station centroid'!$B$2:$B$51,0))-INDEX('Zone centroid'!$D$2:$D$169,MATCH($A145,'Zone centroid'!$C$2:$C$169,0)))^2+(INDEX('Station centroid'!$F$2:$F$51,MATCH(AX$1,'Station centroid'!$B$2:$B$51,0))-INDEX('Zone centroid'!$E$2:$E$169,MATCH($A145,'Zone centroid'!$C$2:$C$169,0)))^2)</f>
        <v>59907.273023108828</v>
      </c>
      <c r="AY145">
        <f>SQRT((INDEX('Station centroid'!$E$2:$E$51,MATCH(AY$1,'Station centroid'!$B$2:$B$51,0))-INDEX('Zone centroid'!$D$2:$D$169,MATCH($A145,'Zone centroid'!$C$2:$C$169,0)))^2+(INDEX('Station centroid'!$F$2:$F$51,MATCH(AY$1,'Station centroid'!$B$2:$B$51,0))-INDEX('Zone centroid'!$E$2:$E$169,MATCH($A145,'Zone centroid'!$C$2:$C$169,0)))^2)</f>
        <v>686740.10642236413</v>
      </c>
    </row>
    <row r="146" spans="1:51" x14ac:dyDescent="0.3">
      <c r="A146">
        <v>5129</v>
      </c>
      <c r="B146">
        <f>SQRT((INDEX('Station centroid'!$E$2:$E$51,MATCH(B$1,'Station centroid'!$B$2:$B$51,0))-INDEX('Zone centroid'!$D$2:$D$169,MATCH($A146,'Zone centroid'!$C$2:$C$169,0)))^2+(INDEX('Station centroid'!$F$2:$F$51,MATCH(B$1,'Station centroid'!$B$2:$B$51,0))-INDEX('Zone centroid'!$E$2:$E$169,MATCH($A146,'Zone centroid'!$C$2:$C$169,0)))^2)</f>
        <v>42724.581404532168</v>
      </c>
      <c r="C146">
        <f>SQRT((INDEX('Station centroid'!$E$2:$E$51,MATCH(C$1,'Station centroid'!$B$2:$B$51,0))-INDEX('Zone centroid'!$D$2:$D$169,MATCH($A146,'Zone centroid'!$C$2:$C$169,0)))^2+(INDEX('Station centroid'!$F$2:$F$51,MATCH(C$1,'Station centroid'!$B$2:$B$51,0))-INDEX('Zone centroid'!$E$2:$E$169,MATCH($A146,'Zone centroid'!$C$2:$C$169,0)))^2)</f>
        <v>73530.140398582123</v>
      </c>
      <c r="D146">
        <f>SQRT((INDEX('Station centroid'!$E$2:$E$51,MATCH(D$1,'Station centroid'!$B$2:$B$51,0))-INDEX('Zone centroid'!$D$2:$D$169,MATCH($A146,'Zone centroid'!$C$2:$C$169,0)))^2+(INDEX('Station centroid'!$F$2:$F$51,MATCH(D$1,'Station centroid'!$B$2:$B$51,0))-INDEX('Zone centroid'!$E$2:$E$169,MATCH($A146,'Zone centroid'!$C$2:$C$169,0)))^2)</f>
        <v>135735.01453995757</v>
      </c>
      <c r="E146">
        <f>SQRT((INDEX('Station centroid'!$E$2:$E$51,MATCH(E$1,'Station centroid'!$B$2:$B$51,0))-INDEX('Zone centroid'!$D$2:$D$169,MATCH($A146,'Zone centroid'!$C$2:$C$169,0)))^2+(INDEX('Station centroid'!$F$2:$F$51,MATCH(E$1,'Station centroid'!$B$2:$B$51,0))-INDEX('Zone centroid'!$E$2:$E$169,MATCH($A146,'Zone centroid'!$C$2:$C$169,0)))^2)</f>
        <v>51716.035859483665</v>
      </c>
      <c r="F146">
        <f>SQRT((INDEX('Station centroid'!$E$2:$E$51,MATCH(F$1,'Station centroid'!$B$2:$B$51,0))-INDEX('Zone centroid'!$D$2:$D$169,MATCH($A146,'Zone centroid'!$C$2:$C$169,0)))^2+(INDEX('Station centroid'!$F$2:$F$51,MATCH(F$1,'Station centroid'!$B$2:$B$51,0))-INDEX('Zone centroid'!$E$2:$E$169,MATCH($A146,'Zone centroid'!$C$2:$C$169,0)))^2)</f>
        <v>42890.152891818921</v>
      </c>
      <c r="G146">
        <f>SQRT((INDEX('Station centroid'!$E$2:$E$51,MATCH(G$1,'Station centroid'!$B$2:$B$51,0))-INDEX('Zone centroid'!$D$2:$D$169,MATCH($A146,'Zone centroid'!$C$2:$C$169,0)))^2+(INDEX('Station centroid'!$F$2:$F$51,MATCH(G$1,'Station centroid'!$B$2:$B$51,0))-INDEX('Zone centroid'!$E$2:$E$169,MATCH($A146,'Zone centroid'!$C$2:$C$169,0)))^2)</f>
        <v>658101.78084092739</v>
      </c>
      <c r="H146">
        <f>SQRT((INDEX('Station centroid'!$E$2:$E$51,MATCH(H$1,'Station centroid'!$B$2:$B$51,0))-INDEX('Zone centroid'!$D$2:$D$169,MATCH($A146,'Zone centroid'!$C$2:$C$169,0)))^2+(INDEX('Station centroid'!$F$2:$F$51,MATCH(H$1,'Station centroid'!$B$2:$B$51,0))-INDEX('Zone centroid'!$E$2:$E$169,MATCH($A146,'Zone centroid'!$C$2:$C$169,0)))^2)</f>
        <v>39755.255066031241</v>
      </c>
      <c r="I146">
        <f>SQRT((INDEX('Station centroid'!$E$2:$E$51,MATCH(I$1,'Station centroid'!$B$2:$B$51,0))-INDEX('Zone centroid'!$D$2:$D$169,MATCH($A146,'Zone centroid'!$C$2:$C$169,0)))^2+(INDEX('Station centroid'!$F$2:$F$51,MATCH(I$1,'Station centroid'!$B$2:$B$51,0))-INDEX('Zone centroid'!$E$2:$E$169,MATCH($A146,'Zone centroid'!$C$2:$C$169,0)))^2)</f>
        <v>25678.37600187556</v>
      </c>
      <c r="J146">
        <f>SQRT((INDEX('Station centroid'!$E$2:$E$51,MATCH(J$1,'Station centroid'!$B$2:$B$51,0))-INDEX('Zone centroid'!$D$2:$D$169,MATCH($A146,'Zone centroid'!$C$2:$C$169,0)))^2+(INDEX('Station centroid'!$F$2:$F$51,MATCH(J$1,'Station centroid'!$B$2:$B$51,0))-INDEX('Zone centroid'!$E$2:$E$169,MATCH($A146,'Zone centroid'!$C$2:$C$169,0)))^2)</f>
        <v>658101.78084092739</v>
      </c>
      <c r="K146">
        <f>SQRT((INDEX('Station centroid'!$E$2:$E$51,MATCH(K$1,'Station centroid'!$B$2:$B$51,0))-INDEX('Zone centroid'!$D$2:$D$169,MATCH($A146,'Zone centroid'!$C$2:$C$169,0)))^2+(INDEX('Station centroid'!$F$2:$F$51,MATCH(K$1,'Station centroid'!$B$2:$B$51,0))-INDEX('Zone centroid'!$E$2:$E$169,MATCH($A146,'Zone centroid'!$C$2:$C$169,0)))^2)</f>
        <v>70798.928681751247</v>
      </c>
      <c r="L146">
        <f>SQRT((INDEX('Station centroid'!$E$2:$E$51,MATCH(L$1,'Station centroid'!$B$2:$B$51,0))-INDEX('Zone centroid'!$D$2:$D$169,MATCH($A146,'Zone centroid'!$C$2:$C$169,0)))^2+(INDEX('Station centroid'!$F$2:$F$51,MATCH(L$1,'Station centroid'!$B$2:$B$51,0))-INDEX('Zone centroid'!$E$2:$E$169,MATCH($A146,'Zone centroid'!$C$2:$C$169,0)))^2)</f>
        <v>27599.948236654338</v>
      </c>
      <c r="M146">
        <f>SQRT((INDEX('Station centroid'!$E$2:$E$51,MATCH(M$1,'Station centroid'!$B$2:$B$51,0))-INDEX('Zone centroid'!$D$2:$D$169,MATCH($A146,'Zone centroid'!$C$2:$C$169,0)))^2+(INDEX('Station centroid'!$F$2:$F$51,MATCH(M$1,'Station centroid'!$B$2:$B$51,0))-INDEX('Zone centroid'!$E$2:$E$169,MATCH($A146,'Zone centroid'!$C$2:$C$169,0)))^2)</f>
        <v>31229.278319708275</v>
      </c>
      <c r="N146">
        <f>SQRT((INDEX('Station centroid'!$E$2:$E$51,MATCH(N$1,'Station centroid'!$B$2:$B$51,0))-INDEX('Zone centroid'!$D$2:$D$169,MATCH($A146,'Zone centroid'!$C$2:$C$169,0)))^2+(INDEX('Station centroid'!$F$2:$F$51,MATCH(N$1,'Station centroid'!$B$2:$B$51,0))-INDEX('Zone centroid'!$E$2:$E$169,MATCH($A146,'Zone centroid'!$C$2:$C$169,0)))^2)</f>
        <v>50283.127286118572</v>
      </c>
      <c r="O146">
        <f>SQRT((INDEX('Station centroid'!$E$2:$E$51,MATCH(O$1,'Station centroid'!$B$2:$B$51,0))-INDEX('Zone centroid'!$D$2:$D$169,MATCH($A146,'Zone centroid'!$C$2:$C$169,0)))^2+(INDEX('Station centroid'!$F$2:$F$51,MATCH(O$1,'Station centroid'!$B$2:$B$51,0))-INDEX('Zone centroid'!$E$2:$E$169,MATCH($A146,'Zone centroid'!$C$2:$C$169,0)))^2)</f>
        <v>72905.416045538062</v>
      </c>
      <c r="P146">
        <f>SQRT((INDEX('Station centroid'!$E$2:$E$51,MATCH(P$1,'Station centroid'!$B$2:$B$51,0))-INDEX('Zone centroid'!$D$2:$D$169,MATCH($A146,'Zone centroid'!$C$2:$C$169,0)))^2+(INDEX('Station centroid'!$F$2:$F$51,MATCH(P$1,'Station centroid'!$B$2:$B$51,0))-INDEX('Zone centroid'!$E$2:$E$169,MATCH($A146,'Zone centroid'!$C$2:$C$169,0)))^2)</f>
        <v>75242.520341388095</v>
      </c>
      <c r="Q146">
        <f>SQRT((INDEX('Station centroid'!$E$2:$E$51,MATCH(Q$1,'Station centroid'!$B$2:$B$51,0))-INDEX('Zone centroid'!$D$2:$D$169,MATCH($A146,'Zone centroid'!$C$2:$C$169,0)))^2+(INDEX('Station centroid'!$F$2:$F$51,MATCH(Q$1,'Station centroid'!$B$2:$B$51,0))-INDEX('Zone centroid'!$E$2:$E$169,MATCH($A146,'Zone centroid'!$C$2:$C$169,0)))^2)</f>
        <v>60497.342240172038</v>
      </c>
      <c r="R146">
        <f>SQRT((INDEX('Station centroid'!$E$2:$E$51,MATCH(R$1,'Station centroid'!$B$2:$B$51,0))-INDEX('Zone centroid'!$D$2:$D$169,MATCH($A146,'Zone centroid'!$C$2:$C$169,0)))^2+(INDEX('Station centroid'!$F$2:$F$51,MATCH(R$1,'Station centroid'!$B$2:$B$51,0))-INDEX('Zone centroid'!$E$2:$E$169,MATCH($A146,'Zone centroid'!$C$2:$C$169,0)))^2)</f>
        <v>58727.377694020164</v>
      </c>
      <c r="S146">
        <f>SQRT((INDEX('Station centroid'!$E$2:$E$51,MATCH(S$1,'Station centroid'!$B$2:$B$51,0))-INDEX('Zone centroid'!$D$2:$D$169,MATCH($A146,'Zone centroid'!$C$2:$C$169,0)))^2+(INDEX('Station centroid'!$F$2:$F$51,MATCH(S$1,'Station centroid'!$B$2:$B$51,0))-INDEX('Zone centroid'!$E$2:$E$169,MATCH($A146,'Zone centroid'!$C$2:$C$169,0)))^2)</f>
        <v>55124.464708022388</v>
      </c>
      <c r="T146">
        <f>SQRT((INDEX('Station centroid'!$E$2:$E$51,MATCH(T$1,'Station centroid'!$B$2:$B$51,0))-INDEX('Zone centroid'!$D$2:$D$169,MATCH($A146,'Zone centroid'!$C$2:$C$169,0)))^2+(INDEX('Station centroid'!$F$2:$F$51,MATCH(T$1,'Station centroid'!$B$2:$B$51,0))-INDEX('Zone centroid'!$E$2:$E$169,MATCH($A146,'Zone centroid'!$C$2:$C$169,0)))^2)</f>
        <v>50048.908742904641</v>
      </c>
      <c r="U146">
        <f>SQRT((INDEX('Station centroid'!$E$2:$E$51,MATCH(U$1,'Station centroid'!$B$2:$B$51,0))-INDEX('Zone centroid'!$D$2:$D$169,MATCH($A146,'Zone centroid'!$C$2:$C$169,0)))^2+(INDEX('Station centroid'!$F$2:$F$51,MATCH(U$1,'Station centroid'!$B$2:$B$51,0))-INDEX('Zone centroid'!$E$2:$E$169,MATCH($A146,'Zone centroid'!$C$2:$C$169,0)))^2)</f>
        <v>51457.715133557926</v>
      </c>
      <c r="V146">
        <f>SQRT((INDEX('Station centroid'!$E$2:$E$51,MATCH(V$1,'Station centroid'!$B$2:$B$51,0))-INDEX('Zone centroid'!$D$2:$D$169,MATCH($A146,'Zone centroid'!$C$2:$C$169,0)))^2+(INDEX('Station centroid'!$F$2:$F$51,MATCH(V$1,'Station centroid'!$B$2:$B$51,0))-INDEX('Zone centroid'!$E$2:$E$169,MATCH($A146,'Zone centroid'!$C$2:$C$169,0)))^2)</f>
        <v>52179.549327119559</v>
      </c>
      <c r="W146">
        <f>SQRT((INDEX('Station centroid'!$E$2:$E$51,MATCH(W$1,'Station centroid'!$B$2:$B$51,0))-INDEX('Zone centroid'!$D$2:$D$169,MATCH($A146,'Zone centroid'!$C$2:$C$169,0)))^2+(INDEX('Station centroid'!$F$2:$F$51,MATCH(W$1,'Station centroid'!$B$2:$B$51,0))-INDEX('Zone centroid'!$E$2:$E$169,MATCH($A146,'Zone centroid'!$C$2:$C$169,0)))^2)</f>
        <v>57174.456713815882</v>
      </c>
      <c r="X146">
        <f>SQRT((INDEX('Station centroid'!$E$2:$E$51,MATCH(X$1,'Station centroid'!$B$2:$B$51,0))-INDEX('Zone centroid'!$D$2:$D$169,MATCH($A146,'Zone centroid'!$C$2:$C$169,0)))^2+(INDEX('Station centroid'!$F$2:$F$51,MATCH(X$1,'Station centroid'!$B$2:$B$51,0))-INDEX('Zone centroid'!$E$2:$E$169,MATCH($A146,'Zone centroid'!$C$2:$C$169,0)))^2)</f>
        <v>50115.419072003147</v>
      </c>
      <c r="Y146">
        <f>SQRT((INDEX('Station centroid'!$E$2:$E$51,MATCH(Y$1,'Station centroid'!$B$2:$B$51,0))-INDEX('Zone centroid'!$D$2:$D$169,MATCH($A146,'Zone centroid'!$C$2:$C$169,0)))^2+(INDEX('Station centroid'!$F$2:$F$51,MATCH(Y$1,'Station centroid'!$B$2:$B$51,0))-INDEX('Zone centroid'!$E$2:$E$169,MATCH($A146,'Zone centroid'!$C$2:$C$169,0)))^2)</f>
        <v>48763.499881058626</v>
      </c>
      <c r="Z146">
        <f>SQRT((INDEX('Station centroid'!$E$2:$E$51,MATCH(Z$1,'Station centroid'!$B$2:$B$51,0))-INDEX('Zone centroid'!$D$2:$D$169,MATCH($A146,'Zone centroid'!$C$2:$C$169,0)))^2+(INDEX('Station centroid'!$F$2:$F$51,MATCH(Z$1,'Station centroid'!$B$2:$B$51,0))-INDEX('Zone centroid'!$E$2:$E$169,MATCH($A146,'Zone centroid'!$C$2:$C$169,0)))^2)</f>
        <v>21681.133187407409</v>
      </c>
      <c r="AA146">
        <f>SQRT((INDEX('Station centroid'!$E$2:$E$51,MATCH(AA$1,'Station centroid'!$B$2:$B$51,0))-INDEX('Zone centroid'!$D$2:$D$169,MATCH($A146,'Zone centroid'!$C$2:$C$169,0)))^2+(INDEX('Station centroid'!$F$2:$F$51,MATCH(AA$1,'Station centroid'!$B$2:$B$51,0))-INDEX('Zone centroid'!$E$2:$E$169,MATCH($A146,'Zone centroid'!$C$2:$C$169,0)))^2)</f>
        <v>62255.501160099891</v>
      </c>
      <c r="AB146">
        <f>SQRT((INDEX('Station centroid'!$E$2:$E$51,MATCH(AB$1,'Station centroid'!$B$2:$B$51,0))-INDEX('Zone centroid'!$D$2:$D$169,MATCH($A146,'Zone centroid'!$C$2:$C$169,0)))^2+(INDEX('Station centroid'!$F$2:$F$51,MATCH(AB$1,'Station centroid'!$B$2:$B$51,0))-INDEX('Zone centroid'!$E$2:$E$169,MATCH($A146,'Zone centroid'!$C$2:$C$169,0)))^2)</f>
        <v>658101.78084092739</v>
      </c>
      <c r="AC146">
        <f>SQRT((INDEX('Station centroid'!$E$2:$E$51,MATCH(AC$1,'Station centroid'!$B$2:$B$51,0))-INDEX('Zone centroid'!$D$2:$D$169,MATCH($A146,'Zone centroid'!$C$2:$C$169,0)))^2+(INDEX('Station centroid'!$F$2:$F$51,MATCH(AC$1,'Station centroid'!$B$2:$B$51,0))-INDEX('Zone centroid'!$E$2:$E$169,MATCH($A146,'Zone centroid'!$C$2:$C$169,0)))^2)</f>
        <v>63281.231162998076</v>
      </c>
      <c r="AD146">
        <f>SQRT((INDEX('Station centroid'!$E$2:$E$51,MATCH(AD$1,'Station centroid'!$B$2:$B$51,0))-INDEX('Zone centroid'!$D$2:$D$169,MATCH($A146,'Zone centroid'!$C$2:$C$169,0)))^2+(INDEX('Station centroid'!$F$2:$F$51,MATCH(AD$1,'Station centroid'!$B$2:$B$51,0))-INDEX('Zone centroid'!$E$2:$E$169,MATCH($A146,'Zone centroid'!$C$2:$C$169,0)))^2)</f>
        <v>131473.81317175864</v>
      </c>
      <c r="AE146">
        <f>SQRT((INDEX('Station centroid'!$E$2:$E$51,MATCH(AE$1,'Station centroid'!$B$2:$B$51,0))-INDEX('Zone centroid'!$D$2:$D$169,MATCH($A146,'Zone centroid'!$C$2:$C$169,0)))^2+(INDEX('Station centroid'!$F$2:$F$51,MATCH(AE$1,'Station centroid'!$B$2:$B$51,0))-INDEX('Zone centroid'!$E$2:$E$169,MATCH($A146,'Zone centroid'!$C$2:$C$169,0)))^2)</f>
        <v>67839.94639646617</v>
      </c>
      <c r="AF146">
        <f>SQRT((INDEX('Station centroid'!$E$2:$E$51,MATCH(AF$1,'Station centroid'!$B$2:$B$51,0))-INDEX('Zone centroid'!$D$2:$D$169,MATCH($A146,'Zone centroid'!$C$2:$C$169,0)))^2+(INDEX('Station centroid'!$F$2:$F$51,MATCH(AF$1,'Station centroid'!$B$2:$B$51,0))-INDEX('Zone centroid'!$E$2:$E$169,MATCH($A146,'Zone centroid'!$C$2:$C$169,0)))^2)</f>
        <v>65438.776438369452</v>
      </c>
      <c r="AG146">
        <f>SQRT((INDEX('Station centroid'!$E$2:$E$51,MATCH(AG$1,'Station centroid'!$B$2:$B$51,0))-INDEX('Zone centroid'!$D$2:$D$169,MATCH($A146,'Zone centroid'!$C$2:$C$169,0)))^2+(INDEX('Station centroid'!$F$2:$F$51,MATCH(AG$1,'Station centroid'!$B$2:$B$51,0))-INDEX('Zone centroid'!$E$2:$E$169,MATCH($A146,'Zone centroid'!$C$2:$C$169,0)))^2)</f>
        <v>51794.874466530942</v>
      </c>
      <c r="AH146">
        <f>SQRT((INDEX('Station centroid'!$E$2:$E$51,MATCH(AH$1,'Station centroid'!$B$2:$B$51,0))-INDEX('Zone centroid'!$D$2:$D$169,MATCH($A146,'Zone centroid'!$C$2:$C$169,0)))^2+(INDEX('Station centroid'!$F$2:$F$51,MATCH(AH$1,'Station centroid'!$B$2:$B$51,0))-INDEX('Zone centroid'!$E$2:$E$169,MATCH($A146,'Zone centroid'!$C$2:$C$169,0)))^2)</f>
        <v>102205.69728702994</v>
      </c>
      <c r="AI146">
        <f>SQRT((INDEX('Station centroid'!$E$2:$E$51,MATCH(AI$1,'Station centroid'!$B$2:$B$51,0))-INDEX('Zone centroid'!$D$2:$D$169,MATCH($A146,'Zone centroid'!$C$2:$C$169,0)))^2+(INDEX('Station centroid'!$F$2:$F$51,MATCH(AI$1,'Station centroid'!$B$2:$B$51,0))-INDEX('Zone centroid'!$E$2:$E$169,MATCH($A146,'Zone centroid'!$C$2:$C$169,0)))^2)</f>
        <v>51283.413257528948</v>
      </c>
      <c r="AJ146">
        <f>SQRT((INDEX('Station centroid'!$E$2:$E$51,MATCH(AJ$1,'Station centroid'!$B$2:$B$51,0))-INDEX('Zone centroid'!$D$2:$D$169,MATCH($A146,'Zone centroid'!$C$2:$C$169,0)))^2+(INDEX('Station centroid'!$F$2:$F$51,MATCH(AJ$1,'Station centroid'!$B$2:$B$51,0))-INDEX('Zone centroid'!$E$2:$E$169,MATCH($A146,'Zone centroid'!$C$2:$C$169,0)))^2)</f>
        <v>51606.942307097583</v>
      </c>
      <c r="AK146">
        <f>SQRT((INDEX('Station centroid'!$E$2:$E$51,MATCH(AK$1,'Station centroid'!$B$2:$B$51,0))-INDEX('Zone centroid'!$D$2:$D$169,MATCH($A146,'Zone centroid'!$C$2:$C$169,0)))^2+(INDEX('Station centroid'!$F$2:$F$51,MATCH(AK$1,'Station centroid'!$B$2:$B$51,0))-INDEX('Zone centroid'!$E$2:$E$169,MATCH($A146,'Zone centroid'!$C$2:$C$169,0)))^2)</f>
        <v>48474.419307764772</v>
      </c>
      <c r="AL146">
        <f>SQRT((INDEX('Station centroid'!$E$2:$E$51,MATCH(AL$1,'Station centroid'!$B$2:$B$51,0))-INDEX('Zone centroid'!$D$2:$D$169,MATCH($A146,'Zone centroid'!$C$2:$C$169,0)))^2+(INDEX('Station centroid'!$F$2:$F$51,MATCH(AL$1,'Station centroid'!$B$2:$B$51,0))-INDEX('Zone centroid'!$E$2:$E$169,MATCH($A146,'Zone centroid'!$C$2:$C$169,0)))^2)</f>
        <v>40802.358107668202</v>
      </c>
      <c r="AM146">
        <f>SQRT((INDEX('Station centroid'!$E$2:$E$51,MATCH(AM$1,'Station centroid'!$B$2:$B$51,0))-INDEX('Zone centroid'!$D$2:$D$169,MATCH($A146,'Zone centroid'!$C$2:$C$169,0)))^2+(INDEX('Station centroid'!$F$2:$F$51,MATCH(AM$1,'Station centroid'!$B$2:$B$51,0))-INDEX('Zone centroid'!$E$2:$E$169,MATCH($A146,'Zone centroid'!$C$2:$C$169,0)))^2)</f>
        <v>64955.410094464845</v>
      </c>
      <c r="AN146">
        <f>SQRT((INDEX('Station centroid'!$E$2:$E$51,MATCH(AN$1,'Station centroid'!$B$2:$B$51,0))-INDEX('Zone centroid'!$D$2:$D$169,MATCH($A146,'Zone centroid'!$C$2:$C$169,0)))^2+(INDEX('Station centroid'!$F$2:$F$51,MATCH(AN$1,'Station centroid'!$B$2:$B$51,0))-INDEX('Zone centroid'!$E$2:$E$169,MATCH($A146,'Zone centroid'!$C$2:$C$169,0)))^2)</f>
        <v>27826.907269741605</v>
      </c>
      <c r="AO146">
        <f>SQRT((INDEX('Station centroid'!$E$2:$E$51,MATCH(AO$1,'Station centroid'!$B$2:$B$51,0))-INDEX('Zone centroid'!$D$2:$D$169,MATCH($A146,'Zone centroid'!$C$2:$C$169,0)))^2+(INDEX('Station centroid'!$F$2:$F$51,MATCH(AO$1,'Station centroid'!$B$2:$B$51,0))-INDEX('Zone centroid'!$E$2:$E$169,MATCH($A146,'Zone centroid'!$C$2:$C$169,0)))^2)</f>
        <v>26602.844127592845</v>
      </c>
      <c r="AP146">
        <f>SQRT((INDEX('Station centroid'!$E$2:$E$51,MATCH(AP$1,'Station centroid'!$B$2:$B$51,0))-INDEX('Zone centroid'!$D$2:$D$169,MATCH($A146,'Zone centroid'!$C$2:$C$169,0)))^2+(INDEX('Station centroid'!$F$2:$F$51,MATCH(AP$1,'Station centroid'!$B$2:$B$51,0))-INDEX('Zone centroid'!$E$2:$E$169,MATCH($A146,'Zone centroid'!$C$2:$C$169,0)))^2)</f>
        <v>30404.668649115367</v>
      </c>
      <c r="AQ146">
        <f>SQRT((INDEX('Station centroid'!$E$2:$E$51,MATCH(AQ$1,'Station centroid'!$B$2:$B$51,0))-INDEX('Zone centroid'!$D$2:$D$169,MATCH($A146,'Zone centroid'!$C$2:$C$169,0)))^2+(INDEX('Station centroid'!$F$2:$F$51,MATCH(AQ$1,'Station centroid'!$B$2:$B$51,0))-INDEX('Zone centroid'!$E$2:$E$169,MATCH($A146,'Zone centroid'!$C$2:$C$169,0)))^2)</f>
        <v>53722.487736554031</v>
      </c>
      <c r="AR146">
        <f>SQRT((INDEX('Station centroid'!$E$2:$E$51,MATCH(AR$1,'Station centroid'!$B$2:$B$51,0))-INDEX('Zone centroid'!$D$2:$D$169,MATCH($A146,'Zone centroid'!$C$2:$C$169,0)))^2+(INDEX('Station centroid'!$F$2:$F$51,MATCH(AR$1,'Station centroid'!$B$2:$B$51,0))-INDEX('Zone centroid'!$E$2:$E$169,MATCH($A146,'Zone centroid'!$C$2:$C$169,0)))^2)</f>
        <v>29954.530650337343</v>
      </c>
      <c r="AS146">
        <f>SQRT((INDEX('Station centroid'!$E$2:$E$51,MATCH(AS$1,'Station centroid'!$B$2:$B$51,0))-INDEX('Zone centroid'!$D$2:$D$169,MATCH($A146,'Zone centroid'!$C$2:$C$169,0)))^2+(INDEX('Station centroid'!$F$2:$F$51,MATCH(AS$1,'Station centroid'!$B$2:$B$51,0))-INDEX('Zone centroid'!$E$2:$E$169,MATCH($A146,'Zone centroid'!$C$2:$C$169,0)))^2)</f>
        <v>115447.99399010319</v>
      </c>
      <c r="AT146">
        <f>SQRT((INDEX('Station centroid'!$E$2:$E$51,MATCH(AT$1,'Station centroid'!$B$2:$B$51,0))-INDEX('Zone centroid'!$D$2:$D$169,MATCH($A146,'Zone centroid'!$C$2:$C$169,0)))^2+(INDEX('Station centroid'!$F$2:$F$51,MATCH(AT$1,'Station centroid'!$B$2:$B$51,0))-INDEX('Zone centroid'!$E$2:$E$169,MATCH($A146,'Zone centroid'!$C$2:$C$169,0)))^2)</f>
        <v>93523.130529843256</v>
      </c>
      <c r="AU146">
        <f>SQRT((INDEX('Station centroid'!$E$2:$E$51,MATCH(AU$1,'Station centroid'!$B$2:$B$51,0))-INDEX('Zone centroid'!$D$2:$D$169,MATCH($A146,'Zone centroid'!$C$2:$C$169,0)))^2+(INDEX('Station centroid'!$F$2:$F$51,MATCH(AU$1,'Station centroid'!$B$2:$B$51,0))-INDEX('Zone centroid'!$E$2:$E$169,MATCH($A146,'Zone centroid'!$C$2:$C$169,0)))^2)</f>
        <v>22006.971311711644</v>
      </c>
      <c r="AV146">
        <f>SQRT((INDEX('Station centroid'!$E$2:$E$51,MATCH(AV$1,'Station centroid'!$B$2:$B$51,0))-INDEX('Zone centroid'!$D$2:$D$169,MATCH($A146,'Zone centroid'!$C$2:$C$169,0)))^2+(INDEX('Station centroid'!$F$2:$F$51,MATCH(AV$1,'Station centroid'!$B$2:$B$51,0))-INDEX('Zone centroid'!$E$2:$E$169,MATCH($A146,'Zone centroid'!$C$2:$C$169,0)))^2)</f>
        <v>20087.941676388811</v>
      </c>
      <c r="AW146">
        <f>SQRT((INDEX('Station centroid'!$E$2:$E$51,MATCH(AW$1,'Station centroid'!$B$2:$B$51,0))-INDEX('Zone centroid'!$D$2:$D$169,MATCH($A146,'Zone centroid'!$C$2:$C$169,0)))^2+(INDEX('Station centroid'!$F$2:$F$51,MATCH(AW$1,'Station centroid'!$B$2:$B$51,0))-INDEX('Zone centroid'!$E$2:$E$169,MATCH($A146,'Zone centroid'!$C$2:$C$169,0)))^2)</f>
        <v>21587.291844314324</v>
      </c>
      <c r="AX146">
        <f>SQRT((INDEX('Station centroid'!$E$2:$E$51,MATCH(AX$1,'Station centroid'!$B$2:$B$51,0))-INDEX('Zone centroid'!$D$2:$D$169,MATCH($A146,'Zone centroid'!$C$2:$C$169,0)))^2+(INDEX('Station centroid'!$F$2:$F$51,MATCH(AX$1,'Station centroid'!$B$2:$B$51,0))-INDEX('Zone centroid'!$E$2:$E$169,MATCH($A146,'Zone centroid'!$C$2:$C$169,0)))^2)</f>
        <v>31852.675656611664</v>
      </c>
      <c r="AY146">
        <f>SQRT((INDEX('Station centroid'!$E$2:$E$51,MATCH(AY$1,'Station centroid'!$B$2:$B$51,0))-INDEX('Zone centroid'!$D$2:$D$169,MATCH($A146,'Zone centroid'!$C$2:$C$169,0)))^2+(INDEX('Station centroid'!$F$2:$F$51,MATCH(AY$1,'Station centroid'!$B$2:$B$51,0))-INDEX('Zone centroid'!$E$2:$E$169,MATCH($A146,'Zone centroid'!$C$2:$C$169,0)))^2)</f>
        <v>658101.78084092739</v>
      </c>
    </row>
    <row r="147" spans="1:51" x14ac:dyDescent="0.3">
      <c r="A147">
        <v>5130</v>
      </c>
      <c r="B147">
        <f>SQRT((INDEX('Station centroid'!$E$2:$E$51,MATCH(B$1,'Station centroid'!$B$2:$B$51,0))-INDEX('Zone centroid'!$D$2:$D$169,MATCH($A147,'Zone centroid'!$C$2:$C$169,0)))^2+(INDEX('Station centroid'!$F$2:$F$51,MATCH(B$1,'Station centroid'!$B$2:$B$51,0))-INDEX('Zone centroid'!$E$2:$E$169,MATCH($A147,'Zone centroid'!$C$2:$C$169,0)))^2)</f>
        <v>16943.329241695661</v>
      </c>
      <c r="C147">
        <f>SQRT((INDEX('Station centroid'!$E$2:$E$51,MATCH(C$1,'Station centroid'!$B$2:$B$51,0))-INDEX('Zone centroid'!$D$2:$D$169,MATCH($A147,'Zone centroid'!$C$2:$C$169,0)))^2+(INDEX('Station centroid'!$F$2:$F$51,MATCH(C$1,'Station centroid'!$B$2:$B$51,0))-INDEX('Zone centroid'!$E$2:$E$169,MATCH($A147,'Zone centroid'!$C$2:$C$169,0)))^2)</f>
        <v>48159.677276277493</v>
      </c>
      <c r="D147">
        <f>SQRT((INDEX('Station centroid'!$E$2:$E$51,MATCH(D$1,'Station centroid'!$B$2:$B$51,0))-INDEX('Zone centroid'!$D$2:$D$169,MATCH($A147,'Zone centroid'!$C$2:$C$169,0)))^2+(INDEX('Station centroid'!$F$2:$F$51,MATCH(D$1,'Station centroid'!$B$2:$B$51,0))-INDEX('Zone centroid'!$E$2:$E$169,MATCH($A147,'Zone centroid'!$C$2:$C$169,0)))^2)</f>
        <v>140525.09305089427</v>
      </c>
      <c r="E147">
        <f>SQRT((INDEX('Station centroid'!$E$2:$E$51,MATCH(E$1,'Station centroid'!$B$2:$B$51,0))-INDEX('Zone centroid'!$D$2:$D$169,MATCH($A147,'Zone centroid'!$C$2:$C$169,0)))^2+(INDEX('Station centroid'!$F$2:$F$51,MATCH(E$1,'Station centroid'!$B$2:$B$51,0))-INDEX('Zone centroid'!$E$2:$E$169,MATCH($A147,'Zone centroid'!$C$2:$C$169,0)))^2)</f>
        <v>20298.490499034662</v>
      </c>
      <c r="F147">
        <f>SQRT((INDEX('Station centroid'!$E$2:$E$51,MATCH(F$1,'Station centroid'!$B$2:$B$51,0))-INDEX('Zone centroid'!$D$2:$D$169,MATCH($A147,'Zone centroid'!$C$2:$C$169,0)))^2+(INDEX('Station centroid'!$F$2:$F$51,MATCH(F$1,'Station centroid'!$B$2:$B$51,0))-INDEX('Zone centroid'!$E$2:$E$169,MATCH($A147,'Zone centroid'!$C$2:$C$169,0)))^2)</f>
        <v>14461.202872638194</v>
      </c>
      <c r="G147">
        <f>SQRT((INDEX('Station centroid'!$E$2:$E$51,MATCH(G$1,'Station centroid'!$B$2:$B$51,0))-INDEX('Zone centroid'!$D$2:$D$169,MATCH($A147,'Zone centroid'!$C$2:$C$169,0)))^2+(INDEX('Station centroid'!$F$2:$F$51,MATCH(G$1,'Station centroid'!$B$2:$B$51,0))-INDEX('Zone centroid'!$E$2:$E$169,MATCH($A147,'Zone centroid'!$C$2:$C$169,0)))^2)</f>
        <v>685872.11564401712</v>
      </c>
      <c r="H147">
        <f>SQRT((INDEX('Station centroid'!$E$2:$E$51,MATCH(H$1,'Station centroid'!$B$2:$B$51,0))-INDEX('Zone centroid'!$D$2:$D$169,MATCH($A147,'Zone centroid'!$C$2:$C$169,0)))^2+(INDEX('Station centroid'!$F$2:$F$51,MATCH(H$1,'Station centroid'!$B$2:$B$51,0))-INDEX('Zone centroid'!$E$2:$E$169,MATCH($A147,'Zone centroid'!$C$2:$C$169,0)))^2)</f>
        <v>67533.04922543632</v>
      </c>
      <c r="I147">
        <f>SQRT((INDEX('Station centroid'!$E$2:$E$51,MATCH(I$1,'Station centroid'!$B$2:$B$51,0))-INDEX('Zone centroid'!$D$2:$D$169,MATCH($A147,'Zone centroid'!$C$2:$C$169,0)))^2+(INDEX('Station centroid'!$F$2:$F$51,MATCH(I$1,'Station centroid'!$B$2:$B$51,0))-INDEX('Zone centroid'!$E$2:$E$169,MATCH($A147,'Zone centroid'!$C$2:$C$169,0)))^2)</f>
        <v>34906.976284028104</v>
      </c>
      <c r="J147">
        <f>SQRT((INDEX('Station centroid'!$E$2:$E$51,MATCH(J$1,'Station centroid'!$B$2:$B$51,0))-INDEX('Zone centroid'!$D$2:$D$169,MATCH($A147,'Zone centroid'!$C$2:$C$169,0)))^2+(INDEX('Station centroid'!$F$2:$F$51,MATCH(J$1,'Station centroid'!$B$2:$B$51,0))-INDEX('Zone centroid'!$E$2:$E$169,MATCH($A147,'Zone centroid'!$C$2:$C$169,0)))^2)</f>
        <v>685872.11564401712</v>
      </c>
      <c r="K147">
        <f>SQRT((INDEX('Station centroid'!$E$2:$E$51,MATCH(K$1,'Station centroid'!$B$2:$B$51,0))-INDEX('Zone centroid'!$D$2:$D$169,MATCH($A147,'Zone centroid'!$C$2:$C$169,0)))^2+(INDEX('Station centroid'!$F$2:$F$51,MATCH(K$1,'Station centroid'!$B$2:$B$51,0))-INDEX('Zone centroid'!$E$2:$E$169,MATCH($A147,'Zone centroid'!$C$2:$C$169,0)))^2)</f>
        <v>35273.840166385336</v>
      </c>
      <c r="L147">
        <f>SQRT((INDEX('Station centroid'!$E$2:$E$51,MATCH(L$1,'Station centroid'!$B$2:$B$51,0))-INDEX('Zone centroid'!$D$2:$D$169,MATCH($A147,'Zone centroid'!$C$2:$C$169,0)))^2+(INDEX('Station centroid'!$F$2:$F$51,MATCH(L$1,'Station centroid'!$B$2:$B$51,0))-INDEX('Zone centroid'!$E$2:$E$169,MATCH($A147,'Zone centroid'!$C$2:$C$169,0)))^2)</f>
        <v>15990.177353175319</v>
      </c>
      <c r="M147">
        <f>SQRT((INDEX('Station centroid'!$E$2:$E$51,MATCH(M$1,'Station centroid'!$B$2:$B$51,0))-INDEX('Zone centroid'!$D$2:$D$169,MATCH($A147,'Zone centroid'!$C$2:$C$169,0)))^2+(INDEX('Station centroid'!$F$2:$F$51,MATCH(M$1,'Station centroid'!$B$2:$B$51,0))-INDEX('Zone centroid'!$E$2:$E$169,MATCH($A147,'Zone centroid'!$C$2:$C$169,0)))^2)</f>
        <v>13148.907710140786</v>
      </c>
      <c r="N147">
        <f>SQRT((INDEX('Station centroid'!$E$2:$E$51,MATCH(N$1,'Station centroid'!$B$2:$B$51,0))-INDEX('Zone centroid'!$D$2:$D$169,MATCH($A147,'Zone centroid'!$C$2:$C$169,0)))^2+(INDEX('Station centroid'!$F$2:$F$51,MATCH(N$1,'Station centroid'!$B$2:$B$51,0))-INDEX('Zone centroid'!$E$2:$E$169,MATCH($A147,'Zone centroid'!$C$2:$C$169,0)))^2)</f>
        <v>19795.643336653677</v>
      </c>
      <c r="O147">
        <f>SQRT((INDEX('Station centroid'!$E$2:$E$51,MATCH(O$1,'Station centroid'!$B$2:$B$51,0))-INDEX('Zone centroid'!$D$2:$D$169,MATCH($A147,'Zone centroid'!$C$2:$C$169,0)))^2+(INDEX('Station centroid'!$F$2:$F$51,MATCH(O$1,'Station centroid'!$B$2:$B$51,0))-INDEX('Zone centroid'!$E$2:$E$169,MATCH($A147,'Zone centroid'!$C$2:$C$169,0)))^2)</f>
        <v>31681.377656487726</v>
      </c>
      <c r="P147">
        <f>SQRT((INDEX('Station centroid'!$E$2:$E$51,MATCH(P$1,'Station centroid'!$B$2:$B$51,0))-INDEX('Zone centroid'!$D$2:$D$169,MATCH($A147,'Zone centroid'!$C$2:$C$169,0)))^2+(INDEX('Station centroid'!$F$2:$F$51,MATCH(P$1,'Station centroid'!$B$2:$B$51,0))-INDEX('Zone centroid'!$E$2:$E$169,MATCH($A147,'Zone centroid'!$C$2:$C$169,0)))^2)</f>
        <v>34004.18886143589</v>
      </c>
      <c r="Q147">
        <f>SQRT((INDEX('Station centroid'!$E$2:$E$51,MATCH(Q$1,'Station centroid'!$B$2:$B$51,0))-INDEX('Zone centroid'!$D$2:$D$169,MATCH($A147,'Zone centroid'!$C$2:$C$169,0)))^2+(INDEX('Station centroid'!$F$2:$F$51,MATCH(Q$1,'Station centroid'!$B$2:$B$51,0))-INDEX('Zone centroid'!$E$2:$E$169,MATCH($A147,'Zone centroid'!$C$2:$C$169,0)))^2)</f>
        <v>23128.231549439788</v>
      </c>
      <c r="R147">
        <f>SQRT((INDEX('Station centroid'!$E$2:$E$51,MATCH(R$1,'Station centroid'!$B$2:$B$51,0))-INDEX('Zone centroid'!$D$2:$D$169,MATCH($A147,'Zone centroid'!$C$2:$C$169,0)))^2+(INDEX('Station centroid'!$F$2:$F$51,MATCH(R$1,'Station centroid'!$B$2:$B$51,0))-INDEX('Zone centroid'!$E$2:$E$169,MATCH($A147,'Zone centroid'!$C$2:$C$169,0)))^2)</f>
        <v>26490.801185621007</v>
      </c>
      <c r="S147">
        <f>SQRT((INDEX('Station centroid'!$E$2:$E$51,MATCH(S$1,'Station centroid'!$B$2:$B$51,0))-INDEX('Zone centroid'!$D$2:$D$169,MATCH($A147,'Zone centroid'!$C$2:$C$169,0)))^2+(INDEX('Station centroid'!$F$2:$F$51,MATCH(S$1,'Station centroid'!$B$2:$B$51,0))-INDEX('Zone centroid'!$E$2:$E$169,MATCH($A147,'Zone centroid'!$C$2:$C$169,0)))^2)</f>
        <v>22846.034545758735</v>
      </c>
      <c r="T147">
        <f>SQRT((INDEX('Station centroid'!$E$2:$E$51,MATCH(T$1,'Station centroid'!$B$2:$B$51,0))-INDEX('Zone centroid'!$D$2:$D$169,MATCH($A147,'Zone centroid'!$C$2:$C$169,0)))^2+(INDEX('Station centroid'!$F$2:$F$51,MATCH(T$1,'Station centroid'!$B$2:$B$51,0))-INDEX('Zone centroid'!$E$2:$E$169,MATCH($A147,'Zone centroid'!$C$2:$C$169,0)))^2)</f>
        <v>28466.679077749799</v>
      </c>
      <c r="U147">
        <f>SQRT((INDEX('Station centroid'!$E$2:$E$51,MATCH(U$1,'Station centroid'!$B$2:$B$51,0))-INDEX('Zone centroid'!$D$2:$D$169,MATCH($A147,'Zone centroid'!$C$2:$C$169,0)))^2+(INDEX('Station centroid'!$F$2:$F$51,MATCH(U$1,'Station centroid'!$B$2:$B$51,0))-INDEX('Zone centroid'!$E$2:$E$169,MATCH($A147,'Zone centroid'!$C$2:$C$169,0)))^2)</f>
        <v>38763.850261376261</v>
      </c>
      <c r="V147">
        <f>SQRT((INDEX('Station centroid'!$E$2:$E$51,MATCH(V$1,'Station centroid'!$B$2:$B$51,0))-INDEX('Zone centroid'!$D$2:$D$169,MATCH($A147,'Zone centroid'!$C$2:$C$169,0)))^2+(INDEX('Station centroid'!$F$2:$F$51,MATCH(V$1,'Station centroid'!$B$2:$B$51,0))-INDEX('Zone centroid'!$E$2:$E$169,MATCH($A147,'Zone centroid'!$C$2:$C$169,0)))^2)</f>
        <v>50351.794961265266</v>
      </c>
      <c r="W147">
        <f>SQRT((INDEX('Station centroid'!$E$2:$E$51,MATCH(W$1,'Station centroid'!$B$2:$B$51,0))-INDEX('Zone centroid'!$D$2:$D$169,MATCH($A147,'Zone centroid'!$C$2:$C$169,0)))^2+(INDEX('Station centroid'!$F$2:$F$51,MATCH(W$1,'Station centroid'!$B$2:$B$51,0))-INDEX('Zone centroid'!$E$2:$E$169,MATCH($A147,'Zone centroid'!$C$2:$C$169,0)))^2)</f>
        <v>21118.412820096171</v>
      </c>
      <c r="X147">
        <f>SQRT((INDEX('Station centroid'!$E$2:$E$51,MATCH(X$1,'Station centroid'!$B$2:$B$51,0))-INDEX('Zone centroid'!$D$2:$D$169,MATCH($A147,'Zone centroid'!$C$2:$C$169,0)))^2+(INDEX('Station centroid'!$F$2:$F$51,MATCH(X$1,'Station centroid'!$B$2:$B$51,0))-INDEX('Zone centroid'!$E$2:$E$169,MATCH($A147,'Zone centroid'!$C$2:$C$169,0)))^2)</f>
        <v>50879.386087122766</v>
      </c>
      <c r="Y147">
        <f>SQRT((INDEX('Station centroid'!$E$2:$E$51,MATCH(Y$1,'Station centroid'!$B$2:$B$51,0))-INDEX('Zone centroid'!$D$2:$D$169,MATCH($A147,'Zone centroid'!$C$2:$C$169,0)))^2+(INDEX('Station centroid'!$F$2:$F$51,MATCH(Y$1,'Station centroid'!$B$2:$B$51,0))-INDEX('Zone centroid'!$E$2:$E$169,MATCH($A147,'Zone centroid'!$C$2:$C$169,0)))^2)</f>
        <v>51590.731611114039</v>
      </c>
      <c r="Z147">
        <f>SQRT((INDEX('Station centroid'!$E$2:$E$51,MATCH(Z$1,'Station centroid'!$B$2:$B$51,0))-INDEX('Zone centroid'!$D$2:$D$169,MATCH($A147,'Zone centroid'!$C$2:$C$169,0)))^2+(INDEX('Station centroid'!$F$2:$F$51,MATCH(Z$1,'Station centroid'!$B$2:$B$51,0))-INDEX('Zone centroid'!$E$2:$E$169,MATCH($A147,'Zone centroid'!$C$2:$C$169,0)))^2)</f>
        <v>42557.329639559161</v>
      </c>
      <c r="AA147">
        <f>SQRT((INDEX('Station centroid'!$E$2:$E$51,MATCH(AA$1,'Station centroid'!$B$2:$B$51,0))-INDEX('Zone centroid'!$D$2:$D$169,MATCH($A147,'Zone centroid'!$C$2:$C$169,0)))^2+(INDEX('Station centroid'!$F$2:$F$51,MATCH(AA$1,'Station centroid'!$B$2:$B$51,0))-INDEX('Zone centroid'!$E$2:$E$169,MATCH($A147,'Zone centroid'!$C$2:$C$169,0)))^2)</f>
        <v>82127.811909335549</v>
      </c>
      <c r="AB147">
        <f>SQRT((INDEX('Station centroid'!$E$2:$E$51,MATCH(AB$1,'Station centroid'!$B$2:$B$51,0))-INDEX('Zone centroid'!$D$2:$D$169,MATCH($A147,'Zone centroid'!$C$2:$C$169,0)))^2+(INDEX('Station centroid'!$F$2:$F$51,MATCH(AB$1,'Station centroid'!$B$2:$B$51,0))-INDEX('Zone centroid'!$E$2:$E$169,MATCH($A147,'Zone centroid'!$C$2:$C$169,0)))^2)</f>
        <v>685872.11564401712</v>
      </c>
      <c r="AC147">
        <f>SQRT((INDEX('Station centroid'!$E$2:$E$51,MATCH(AC$1,'Station centroid'!$B$2:$B$51,0))-INDEX('Zone centroid'!$D$2:$D$169,MATCH($A147,'Zone centroid'!$C$2:$C$169,0)))^2+(INDEX('Station centroid'!$F$2:$F$51,MATCH(AC$1,'Station centroid'!$B$2:$B$51,0))-INDEX('Zone centroid'!$E$2:$E$169,MATCH($A147,'Zone centroid'!$C$2:$C$169,0)))^2)</f>
        <v>102322.29893696094</v>
      </c>
      <c r="AD147">
        <f>SQRT((INDEX('Station centroid'!$E$2:$E$51,MATCH(AD$1,'Station centroid'!$B$2:$B$51,0))-INDEX('Zone centroid'!$D$2:$D$169,MATCH($A147,'Zone centroid'!$C$2:$C$169,0)))^2+(INDEX('Station centroid'!$F$2:$F$51,MATCH(AD$1,'Station centroid'!$B$2:$B$51,0))-INDEX('Zone centroid'!$E$2:$E$169,MATCH($A147,'Zone centroid'!$C$2:$C$169,0)))^2)</f>
        <v>135177.25475656951</v>
      </c>
      <c r="AE147">
        <f>SQRT((INDEX('Station centroid'!$E$2:$E$51,MATCH(AE$1,'Station centroid'!$B$2:$B$51,0))-INDEX('Zone centroid'!$D$2:$D$169,MATCH($A147,'Zone centroid'!$C$2:$C$169,0)))^2+(INDEX('Station centroid'!$F$2:$F$51,MATCH(AE$1,'Station centroid'!$B$2:$B$51,0))-INDEX('Zone centroid'!$E$2:$E$169,MATCH($A147,'Zone centroid'!$C$2:$C$169,0)))^2)</f>
        <v>27591.656614915333</v>
      </c>
      <c r="AF147">
        <f>SQRT((INDEX('Station centroid'!$E$2:$E$51,MATCH(AF$1,'Station centroid'!$B$2:$B$51,0))-INDEX('Zone centroid'!$D$2:$D$169,MATCH($A147,'Zone centroid'!$C$2:$C$169,0)))^2+(INDEX('Station centroid'!$F$2:$F$51,MATCH(AF$1,'Station centroid'!$B$2:$B$51,0))-INDEX('Zone centroid'!$E$2:$E$169,MATCH($A147,'Zone centroid'!$C$2:$C$169,0)))^2)</f>
        <v>25989.775783390254</v>
      </c>
      <c r="AG147">
        <f>SQRT((INDEX('Station centroid'!$E$2:$E$51,MATCH(AG$1,'Station centroid'!$B$2:$B$51,0))-INDEX('Zone centroid'!$D$2:$D$169,MATCH($A147,'Zone centroid'!$C$2:$C$169,0)))^2+(INDEX('Station centroid'!$F$2:$F$51,MATCH(AG$1,'Station centroid'!$B$2:$B$51,0))-INDEX('Zone centroid'!$E$2:$E$169,MATCH($A147,'Zone centroid'!$C$2:$C$169,0)))^2)</f>
        <v>49028.286596654587</v>
      </c>
      <c r="AH147">
        <f>SQRT((INDEX('Station centroid'!$E$2:$E$51,MATCH(AH$1,'Station centroid'!$B$2:$B$51,0))-INDEX('Zone centroid'!$D$2:$D$169,MATCH($A147,'Zone centroid'!$C$2:$C$169,0)))^2+(INDEX('Station centroid'!$F$2:$F$51,MATCH(AH$1,'Station centroid'!$B$2:$B$51,0))-INDEX('Zone centroid'!$E$2:$E$169,MATCH($A147,'Zone centroid'!$C$2:$C$169,0)))^2)</f>
        <v>98375.641345243566</v>
      </c>
      <c r="AI147">
        <f>SQRT((INDEX('Station centroid'!$E$2:$E$51,MATCH(AI$1,'Station centroid'!$B$2:$B$51,0))-INDEX('Zone centroid'!$D$2:$D$169,MATCH($A147,'Zone centroid'!$C$2:$C$169,0)))^2+(INDEX('Station centroid'!$F$2:$F$51,MATCH(AI$1,'Station centroid'!$B$2:$B$51,0))-INDEX('Zone centroid'!$E$2:$E$169,MATCH($A147,'Zone centroid'!$C$2:$C$169,0)))^2)</f>
        <v>34888.906307628793</v>
      </c>
      <c r="AJ147">
        <f>SQRT((INDEX('Station centroid'!$E$2:$E$51,MATCH(AJ$1,'Station centroid'!$B$2:$B$51,0))-INDEX('Zone centroid'!$D$2:$D$169,MATCH($A147,'Zone centroid'!$C$2:$C$169,0)))^2+(INDEX('Station centroid'!$F$2:$F$51,MATCH(AJ$1,'Station centroid'!$B$2:$B$51,0))-INDEX('Zone centroid'!$E$2:$E$169,MATCH($A147,'Zone centroid'!$C$2:$C$169,0)))^2)</f>
        <v>43702.328341269204</v>
      </c>
      <c r="AK147">
        <f>SQRT((INDEX('Station centroid'!$E$2:$E$51,MATCH(AK$1,'Station centroid'!$B$2:$B$51,0))-INDEX('Zone centroid'!$D$2:$D$169,MATCH($A147,'Zone centroid'!$C$2:$C$169,0)))^2+(INDEX('Station centroid'!$F$2:$F$51,MATCH(AK$1,'Station centroid'!$B$2:$B$51,0))-INDEX('Zone centroid'!$E$2:$E$169,MATCH($A147,'Zone centroid'!$C$2:$C$169,0)))^2)</f>
        <v>23970.261188919085</v>
      </c>
      <c r="AL147">
        <f>SQRT((INDEX('Station centroid'!$E$2:$E$51,MATCH(AL$1,'Station centroid'!$B$2:$B$51,0))-INDEX('Zone centroid'!$D$2:$D$169,MATCH($A147,'Zone centroid'!$C$2:$C$169,0)))^2+(INDEX('Station centroid'!$F$2:$F$51,MATCH(AL$1,'Station centroid'!$B$2:$B$51,0))-INDEX('Zone centroid'!$E$2:$E$169,MATCH($A147,'Zone centroid'!$C$2:$C$169,0)))^2)</f>
        <v>79134.63200562945</v>
      </c>
      <c r="AM147">
        <f>SQRT((INDEX('Station centroid'!$E$2:$E$51,MATCH(AM$1,'Station centroid'!$B$2:$B$51,0))-INDEX('Zone centroid'!$D$2:$D$169,MATCH($A147,'Zone centroid'!$C$2:$C$169,0)))^2+(INDEX('Station centroid'!$F$2:$F$51,MATCH(AM$1,'Station centroid'!$B$2:$B$51,0))-INDEX('Zone centroid'!$E$2:$E$169,MATCH($A147,'Zone centroid'!$C$2:$C$169,0)))^2)</f>
        <v>28759.327300548983</v>
      </c>
      <c r="AN147">
        <f>SQRT((INDEX('Station centroid'!$E$2:$E$51,MATCH(AN$1,'Station centroid'!$B$2:$B$51,0))-INDEX('Zone centroid'!$D$2:$D$169,MATCH($A147,'Zone centroid'!$C$2:$C$169,0)))^2+(INDEX('Station centroid'!$F$2:$F$51,MATCH(AN$1,'Station centroid'!$B$2:$B$51,0))-INDEX('Zone centroid'!$E$2:$E$169,MATCH($A147,'Zone centroid'!$C$2:$C$169,0)))^2)</f>
        <v>19019.486854245068</v>
      </c>
      <c r="AO147">
        <f>SQRT((INDEX('Station centroid'!$E$2:$E$51,MATCH(AO$1,'Station centroid'!$B$2:$B$51,0))-INDEX('Zone centroid'!$D$2:$D$169,MATCH($A147,'Zone centroid'!$C$2:$C$169,0)))^2+(INDEX('Station centroid'!$F$2:$F$51,MATCH(AO$1,'Station centroid'!$B$2:$B$51,0))-INDEX('Zone centroid'!$E$2:$E$169,MATCH($A147,'Zone centroid'!$C$2:$C$169,0)))^2)</f>
        <v>23232.708680586464</v>
      </c>
      <c r="AP147">
        <f>SQRT((INDEX('Station centroid'!$E$2:$E$51,MATCH(AP$1,'Station centroid'!$B$2:$B$51,0))-INDEX('Zone centroid'!$D$2:$D$169,MATCH($A147,'Zone centroid'!$C$2:$C$169,0)))^2+(INDEX('Station centroid'!$F$2:$F$51,MATCH(AP$1,'Station centroid'!$B$2:$B$51,0))-INDEX('Zone centroid'!$E$2:$E$169,MATCH($A147,'Zone centroid'!$C$2:$C$169,0)))^2)</f>
        <v>12725.493108815092</v>
      </c>
      <c r="AQ147">
        <f>SQRT((INDEX('Station centroid'!$E$2:$E$51,MATCH(AQ$1,'Station centroid'!$B$2:$B$51,0))-INDEX('Zone centroid'!$D$2:$D$169,MATCH($A147,'Zone centroid'!$C$2:$C$169,0)))^2+(INDEX('Station centroid'!$F$2:$F$51,MATCH(AQ$1,'Station centroid'!$B$2:$B$51,0))-INDEX('Zone centroid'!$E$2:$E$169,MATCH($A147,'Zone centroid'!$C$2:$C$169,0)))^2)</f>
        <v>75604.382390204046</v>
      </c>
      <c r="AR147">
        <f>SQRT((INDEX('Station centroid'!$E$2:$E$51,MATCH(AR$1,'Station centroid'!$B$2:$B$51,0))-INDEX('Zone centroid'!$D$2:$D$169,MATCH($A147,'Zone centroid'!$C$2:$C$169,0)))^2+(INDEX('Station centroid'!$F$2:$F$51,MATCH(AR$1,'Station centroid'!$B$2:$B$51,0))-INDEX('Zone centroid'!$E$2:$E$169,MATCH($A147,'Zone centroid'!$C$2:$C$169,0)))^2)</f>
        <v>57117.951746907027</v>
      </c>
      <c r="AS147">
        <f>SQRT((INDEX('Station centroid'!$E$2:$E$51,MATCH(AS$1,'Station centroid'!$B$2:$B$51,0))-INDEX('Zone centroid'!$D$2:$D$169,MATCH($A147,'Zone centroid'!$C$2:$C$169,0)))^2+(INDEX('Station centroid'!$F$2:$F$51,MATCH(AS$1,'Station centroid'!$B$2:$B$51,0))-INDEX('Zone centroid'!$E$2:$E$169,MATCH($A147,'Zone centroid'!$C$2:$C$169,0)))^2)</f>
        <v>113475.52459988408</v>
      </c>
      <c r="AT147">
        <f>SQRT((INDEX('Station centroid'!$E$2:$E$51,MATCH(AT$1,'Station centroid'!$B$2:$B$51,0))-INDEX('Zone centroid'!$D$2:$D$169,MATCH($A147,'Zone centroid'!$C$2:$C$169,0)))^2+(INDEX('Station centroid'!$F$2:$F$51,MATCH(AT$1,'Station centroid'!$B$2:$B$51,0))-INDEX('Zone centroid'!$E$2:$E$169,MATCH($A147,'Zone centroid'!$C$2:$C$169,0)))^2)</f>
        <v>85708.369747312885</v>
      </c>
      <c r="AU147">
        <f>SQRT((INDEX('Station centroid'!$E$2:$E$51,MATCH(AU$1,'Station centroid'!$B$2:$B$51,0))-INDEX('Zone centroid'!$D$2:$D$169,MATCH($A147,'Zone centroid'!$C$2:$C$169,0)))^2+(INDEX('Station centroid'!$F$2:$F$51,MATCH(AU$1,'Station centroid'!$B$2:$B$51,0))-INDEX('Zone centroid'!$E$2:$E$169,MATCH($A147,'Zone centroid'!$C$2:$C$169,0)))^2)</f>
        <v>64961.128381167291</v>
      </c>
      <c r="AV147">
        <f>SQRT((INDEX('Station centroid'!$E$2:$E$51,MATCH(AV$1,'Station centroid'!$B$2:$B$51,0))-INDEX('Zone centroid'!$D$2:$D$169,MATCH($A147,'Zone centroid'!$C$2:$C$169,0)))^2+(INDEX('Station centroid'!$F$2:$F$51,MATCH(AV$1,'Station centroid'!$B$2:$B$51,0))-INDEX('Zone centroid'!$E$2:$E$169,MATCH($A147,'Zone centroid'!$C$2:$C$169,0)))^2)</f>
        <v>62594.335479130983</v>
      </c>
      <c r="AW147">
        <f>SQRT((INDEX('Station centroid'!$E$2:$E$51,MATCH(AW$1,'Station centroid'!$B$2:$B$51,0))-INDEX('Zone centroid'!$D$2:$D$169,MATCH($A147,'Zone centroid'!$C$2:$C$169,0)))^2+(INDEX('Station centroid'!$F$2:$F$51,MATCH(AW$1,'Station centroid'!$B$2:$B$51,0))-INDEX('Zone centroid'!$E$2:$E$169,MATCH($A147,'Zone centroid'!$C$2:$C$169,0)))^2)</f>
        <v>61575.517515743224</v>
      </c>
      <c r="AX147">
        <f>SQRT((INDEX('Station centroid'!$E$2:$E$51,MATCH(AX$1,'Station centroid'!$B$2:$B$51,0))-INDEX('Zone centroid'!$D$2:$D$169,MATCH($A147,'Zone centroid'!$C$2:$C$169,0)))^2+(INDEX('Station centroid'!$F$2:$F$51,MATCH(AX$1,'Station centroid'!$B$2:$B$51,0))-INDEX('Zone centroid'!$E$2:$E$169,MATCH($A147,'Zone centroid'!$C$2:$C$169,0)))^2)</f>
        <v>63426.457533787121</v>
      </c>
      <c r="AY147">
        <f>SQRT((INDEX('Station centroid'!$E$2:$E$51,MATCH(AY$1,'Station centroid'!$B$2:$B$51,0))-INDEX('Zone centroid'!$D$2:$D$169,MATCH($A147,'Zone centroid'!$C$2:$C$169,0)))^2+(INDEX('Station centroid'!$F$2:$F$51,MATCH(AY$1,'Station centroid'!$B$2:$B$51,0))-INDEX('Zone centroid'!$E$2:$E$169,MATCH($A147,'Zone centroid'!$C$2:$C$169,0)))^2)</f>
        <v>685872.11564401712</v>
      </c>
    </row>
    <row r="148" spans="1:51" x14ac:dyDescent="0.3">
      <c r="A148">
        <v>5131</v>
      </c>
      <c r="B148">
        <f>SQRT((INDEX('Station centroid'!$E$2:$E$51,MATCH(B$1,'Station centroid'!$B$2:$B$51,0))-INDEX('Zone centroid'!$D$2:$D$169,MATCH($A148,'Zone centroid'!$C$2:$C$169,0)))^2+(INDEX('Station centroid'!$F$2:$F$51,MATCH(B$1,'Station centroid'!$B$2:$B$51,0))-INDEX('Zone centroid'!$E$2:$E$169,MATCH($A148,'Zone centroid'!$C$2:$C$169,0)))^2)</f>
        <v>13669.838093134136</v>
      </c>
      <c r="C148">
        <f>SQRT((INDEX('Station centroid'!$E$2:$E$51,MATCH(C$1,'Station centroid'!$B$2:$B$51,0))-INDEX('Zone centroid'!$D$2:$D$169,MATCH($A148,'Zone centroid'!$C$2:$C$169,0)))^2+(INDEX('Station centroid'!$F$2:$F$51,MATCH(C$1,'Station centroid'!$B$2:$B$51,0))-INDEX('Zone centroid'!$E$2:$E$169,MATCH($A148,'Zone centroid'!$C$2:$C$169,0)))^2)</f>
        <v>64533.127652355412</v>
      </c>
      <c r="D148">
        <f>SQRT((INDEX('Station centroid'!$E$2:$E$51,MATCH(D$1,'Station centroid'!$B$2:$B$51,0))-INDEX('Zone centroid'!$D$2:$D$169,MATCH($A148,'Zone centroid'!$C$2:$C$169,0)))^2+(INDEX('Station centroid'!$F$2:$F$51,MATCH(D$1,'Station centroid'!$B$2:$B$51,0))-INDEX('Zone centroid'!$E$2:$E$169,MATCH($A148,'Zone centroid'!$C$2:$C$169,0)))^2)</f>
        <v>160924.25677492656</v>
      </c>
      <c r="E148">
        <f>SQRT((INDEX('Station centroid'!$E$2:$E$51,MATCH(E$1,'Station centroid'!$B$2:$B$51,0))-INDEX('Zone centroid'!$D$2:$D$169,MATCH($A148,'Zone centroid'!$C$2:$C$169,0)))^2+(INDEX('Station centroid'!$F$2:$F$51,MATCH(E$1,'Station centroid'!$B$2:$B$51,0))-INDEX('Zone centroid'!$E$2:$E$169,MATCH($A148,'Zone centroid'!$C$2:$C$169,0)))^2)</f>
        <v>5314.738627571448</v>
      </c>
      <c r="F148">
        <f>SQRT((INDEX('Station centroid'!$E$2:$E$51,MATCH(F$1,'Station centroid'!$B$2:$B$51,0))-INDEX('Zone centroid'!$D$2:$D$169,MATCH($A148,'Zone centroid'!$C$2:$C$169,0)))^2+(INDEX('Station centroid'!$F$2:$F$51,MATCH(F$1,'Station centroid'!$B$2:$B$51,0))-INDEX('Zone centroid'!$E$2:$E$169,MATCH($A148,'Zone centroid'!$C$2:$C$169,0)))^2)</f>
        <v>34915.218953969023</v>
      </c>
      <c r="G148">
        <f>SQRT((INDEX('Station centroid'!$E$2:$E$51,MATCH(G$1,'Station centroid'!$B$2:$B$51,0))-INDEX('Zone centroid'!$D$2:$D$169,MATCH($A148,'Zone centroid'!$C$2:$C$169,0)))^2+(INDEX('Station centroid'!$F$2:$F$51,MATCH(G$1,'Station centroid'!$B$2:$B$51,0))-INDEX('Zone centroid'!$E$2:$E$169,MATCH($A148,'Zone centroid'!$C$2:$C$169,0)))^2)</f>
        <v>706188.51156401576</v>
      </c>
      <c r="H148">
        <f>SQRT((INDEX('Station centroid'!$E$2:$E$51,MATCH(H$1,'Station centroid'!$B$2:$B$51,0))-INDEX('Zone centroid'!$D$2:$D$169,MATCH($A148,'Zone centroid'!$C$2:$C$169,0)))^2+(INDEX('Station centroid'!$F$2:$F$51,MATCH(H$1,'Station centroid'!$B$2:$B$51,0))-INDEX('Zone centroid'!$E$2:$E$169,MATCH($A148,'Zone centroid'!$C$2:$C$169,0)))^2)</f>
        <v>86506.099206502229</v>
      </c>
      <c r="I148">
        <f>SQRT((INDEX('Station centroid'!$E$2:$E$51,MATCH(I$1,'Station centroid'!$B$2:$B$51,0))-INDEX('Zone centroid'!$D$2:$D$169,MATCH($A148,'Zone centroid'!$C$2:$C$169,0)))^2+(INDEX('Station centroid'!$F$2:$F$51,MATCH(I$1,'Station centroid'!$B$2:$B$51,0))-INDEX('Zone centroid'!$E$2:$E$169,MATCH($A148,'Zone centroid'!$C$2:$C$169,0)))^2)</f>
        <v>54509.371416240901</v>
      </c>
      <c r="J148">
        <f>SQRT((INDEX('Station centroid'!$E$2:$E$51,MATCH(J$1,'Station centroid'!$B$2:$B$51,0))-INDEX('Zone centroid'!$D$2:$D$169,MATCH($A148,'Zone centroid'!$C$2:$C$169,0)))^2+(INDEX('Station centroid'!$F$2:$F$51,MATCH(J$1,'Station centroid'!$B$2:$B$51,0))-INDEX('Zone centroid'!$E$2:$E$169,MATCH($A148,'Zone centroid'!$C$2:$C$169,0)))^2)</f>
        <v>706188.51156401576</v>
      </c>
      <c r="K148">
        <f>SQRT((INDEX('Station centroid'!$E$2:$E$51,MATCH(K$1,'Station centroid'!$B$2:$B$51,0))-INDEX('Zone centroid'!$D$2:$D$169,MATCH($A148,'Zone centroid'!$C$2:$C$169,0)))^2+(INDEX('Station centroid'!$F$2:$F$51,MATCH(K$1,'Station centroid'!$B$2:$B$51,0))-INDEX('Zone centroid'!$E$2:$E$169,MATCH($A148,'Zone centroid'!$C$2:$C$169,0)))^2)</f>
        <v>15288.044096080432</v>
      </c>
      <c r="L148">
        <f>SQRT((INDEX('Station centroid'!$E$2:$E$51,MATCH(L$1,'Station centroid'!$B$2:$B$51,0))-INDEX('Zone centroid'!$D$2:$D$169,MATCH($A148,'Zone centroid'!$C$2:$C$169,0)))^2+(INDEX('Station centroid'!$F$2:$F$51,MATCH(L$1,'Station centroid'!$B$2:$B$51,0))-INDEX('Zone centroid'!$E$2:$E$169,MATCH($A148,'Zone centroid'!$C$2:$C$169,0)))^2)</f>
        <v>33421.457757345081</v>
      </c>
      <c r="M148">
        <f>SQRT((INDEX('Station centroid'!$E$2:$E$51,MATCH(M$1,'Station centroid'!$B$2:$B$51,0))-INDEX('Zone centroid'!$D$2:$D$169,MATCH($A148,'Zone centroid'!$C$2:$C$169,0)))^2+(INDEX('Station centroid'!$F$2:$F$51,MATCH(M$1,'Station centroid'!$B$2:$B$51,0))-INDEX('Zone centroid'!$E$2:$E$169,MATCH($A148,'Zone centroid'!$C$2:$C$169,0)))^2)</f>
        <v>25915.720492971028</v>
      </c>
      <c r="N148">
        <f>SQRT((INDEX('Station centroid'!$E$2:$E$51,MATCH(N$1,'Station centroid'!$B$2:$B$51,0))-INDEX('Zone centroid'!$D$2:$D$169,MATCH($A148,'Zone centroid'!$C$2:$C$169,0)))^2+(INDEX('Station centroid'!$F$2:$F$51,MATCH(N$1,'Station centroid'!$B$2:$B$51,0))-INDEX('Zone centroid'!$E$2:$E$169,MATCH($A148,'Zone centroid'!$C$2:$C$169,0)))^2)</f>
        <v>6698.7527340542983</v>
      </c>
      <c r="O148">
        <f>SQRT((INDEX('Station centroid'!$E$2:$E$51,MATCH(O$1,'Station centroid'!$B$2:$B$51,0))-INDEX('Zone centroid'!$D$2:$D$169,MATCH($A148,'Zone centroid'!$C$2:$C$169,0)))^2+(INDEX('Station centroid'!$F$2:$F$51,MATCH(O$1,'Station centroid'!$B$2:$B$51,0))-INDEX('Zone centroid'!$E$2:$E$169,MATCH($A148,'Zone centroid'!$C$2:$C$169,0)))^2)</f>
        <v>19183.854091214307</v>
      </c>
      <c r="P148">
        <f>SQRT((INDEX('Station centroid'!$E$2:$E$51,MATCH(P$1,'Station centroid'!$B$2:$B$51,0))-INDEX('Zone centroid'!$D$2:$D$169,MATCH($A148,'Zone centroid'!$C$2:$C$169,0)))^2+(INDEX('Station centroid'!$F$2:$F$51,MATCH(P$1,'Station centroid'!$B$2:$B$51,0))-INDEX('Zone centroid'!$E$2:$E$169,MATCH($A148,'Zone centroid'!$C$2:$C$169,0)))^2)</f>
        <v>21239.239963430893</v>
      </c>
      <c r="Q148">
        <f>SQRT((INDEX('Station centroid'!$E$2:$E$51,MATCH(Q$1,'Station centroid'!$B$2:$B$51,0))-INDEX('Zone centroid'!$D$2:$D$169,MATCH($A148,'Zone centroid'!$C$2:$C$169,0)))^2+(INDEX('Station centroid'!$F$2:$F$51,MATCH(Q$1,'Station centroid'!$B$2:$B$51,0))-INDEX('Zone centroid'!$E$2:$E$169,MATCH($A148,'Zone centroid'!$C$2:$C$169,0)))^2)</f>
        <v>4901.4137720151957</v>
      </c>
      <c r="R148">
        <f>SQRT((INDEX('Station centroid'!$E$2:$E$51,MATCH(R$1,'Station centroid'!$B$2:$B$51,0))-INDEX('Zone centroid'!$D$2:$D$169,MATCH($A148,'Zone centroid'!$C$2:$C$169,0)))^2+(INDEX('Station centroid'!$F$2:$F$51,MATCH(R$1,'Station centroid'!$B$2:$B$51,0))-INDEX('Zone centroid'!$E$2:$E$169,MATCH($A148,'Zone centroid'!$C$2:$C$169,0)))^2)</f>
        <v>6020.6308586476134</v>
      </c>
      <c r="S148">
        <f>SQRT((INDEX('Station centroid'!$E$2:$E$51,MATCH(S$1,'Station centroid'!$B$2:$B$51,0))-INDEX('Zone centroid'!$D$2:$D$169,MATCH($A148,'Zone centroid'!$C$2:$C$169,0)))^2+(INDEX('Station centroid'!$F$2:$F$51,MATCH(S$1,'Station centroid'!$B$2:$B$51,0))-INDEX('Zone centroid'!$E$2:$E$169,MATCH($A148,'Zone centroid'!$C$2:$C$169,0)))^2)</f>
        <v>3821.6454971647831</v>
      </c>
      <c r="T148">
        <f>SQRT((INDEX('Station centroid'!$E$2:$E$51,MATCH(T$1,'Station centroid'!$B$2:$B$51,0))-INDEX('Zone centroid'!$D$2:$D$169,MATCH($A148,'Zone centroid'!$C$2:$C$169,0)))^2+(INDEX('Station centroid'!$F$2:$F$51,MATCH(T$1,'Station centroid'!$B$2:$B$51,0))-INDEX('Zone centroid'!$E$2:$E$169,MATCH($A148,'Zone centroid'!$C$2:$C$169,0)))^2)</f>
        <v>15424.87106058264</v>
      </c>
      <c r="U148">
        <f>SQRT((INDEX('Station centroid'!$E$2:$E$51,MATCH(U$1,'Station centroid'!$B$2:$B$51,0))-INDEX('Zone centroid'!$D$2:$D$169,MATCH($A148,'Zone centroid'!$C$2:$C$169,0)))^2+(INDEX('Station centroid'!$F$2:$F$51,MATCH(U$1,'Station centroid'!$B$2:$B$51,0))-INDEX('Zone centroid'!$E$2:$E$169,MATCH($A148,'Zone centroid'!$C$2:$C$169,0)))^2)</f>
        <v>26599.343719843942</v>
      </c>
      <c r="V148">
        <f>SQRT((INDEX('Station centroid'!$E$2:$E$51,MATCH(V$1,'Station centroid'!$B$2:$B$51,0))-INDEX('Zone centroid'!$D$2:$D$169,MATCH($A148,'Zone centroid'!$C$2:$C$169,0)))^2+(INDEX('Station centroid'!$F$2:$F$51,MATCH(V$1,'Station centroid'!$B$2:$B$51,0))-INDEX('Zone centroid'!$E$2:$E$169,MATCH($A148,'Zone centroid'!$C$2:$C$169,0)))^2)</f>
        <v>40532.495694211793</v>
      </c>
      <c r="W148">
        <f>SQRT((INDEX('Station centroid'!$E$2:$E$51,MATCH(W$1,'Station centroid'!$B$2:$B$51,0))-INDEX('Zone centroid'!$D$2:$D$169,MATCH($A148,'Zone centroid'!$C$2:$C$169,0)))^2+(INDEX('Station centroid'!$F$2:$F$51,MATCH(W$1,'Station centroid'!$B$2:$B$51,0))-INDEX('Zone centroid'!$E$2:$E$169,MATCH($A148,'Zone centroid'!$C$2:$C$169,0)))^2)</f>
        <v>1451.9558119998298</v>
      </c>
      <c r="X148">
        <f>SQRT((INDEX('Station centroid'!$E$2:$E$51,MATCH(X$1,'Station centroid'!$B$2:$B$51,0))-INDEX('Zone centroid'!$D$2:$D$169,MATCH($A148,'Zone centroid'!$C$2:$C$169,0)))^2+(INDEX('Station centroid'!$F$2:$F$51,MATCH(X$1,'Station centroid'!$B$2:$B$51,0))-INDEX('Zone centroid'!$E$2:$E$169,MATCH($A148,'Zone centroid'!$C$2:$C$169,0)))^2)</f>
        <v>42269.521472125794</v>
      </c>
      <c r="Y148">
        <f>SQRT((INDEX('Station centroid'!$E$2:$E$51,MATCH(Y$1,'Station centroid'!$B$2:$B$51,0))-INDEX('Zone centroid'!$D$2:$D$169,MATCH($A148,'Zone centroid'!$C$2:$C$169,0)))^2+(INDEX('Station centroid'!$F$2:$F$51,MATCH(Y$1,'Station centroid'!$B$2:$B$51,0))-INDEX('Zone centroid'!$E$2:$E$169,MATCH($A148,'Zone centroid'!$C$2:$C$169,0)))^2)</f>
        <v>43854.42235179936</v>
      </c>
      <c r="Z148">
        <f>SQRT((INDEX('Station centroid'!$E$2:$E$51,MATCH(Z$1,'Station centroid'!$B$2:$B$51,0))-INDEX('Zone centroid'!$D$2:$D$169,MATCH($A148,'Zone centroid'!$C$2:$C$169,0)))^2+(INDEX('Station centroid'!$F$2:$F$51,MATCH(Z$1,'Station centroid'!$B$2:$B$51,0))-INDEX('Zone centroid'!$E$2:$E$169,MATCH($A148,'Zone centroid'!$C$2:$C$169,0)))^2)</f>
        <v>61189.139778804703</v>
      </c>
      <c r="AA148">
        <f>SQRT((INDEX('Station centroid'!$E$2:$E$51,MATCH(AA$1,'Station centroid'!$B$2:$B$51,0))-INDEX('Zone centroid'!$D$2:$D$169,MATCH($A148,'Zone centroid'!$C$2:$C$169,0)))^2+(INDEX('Station centroid'!$F$2:$F$51,MATCH(AA$1,'Station centroid'!$B$2:$B$51,0))-INDEX('Zone centroid'!$E$2:$E$169,MATCH($A148,'Zone centroid'!$C$2:$C$169,0)))^2)</f>
        <v>102515.57050153502</v>
      </c>
      <c r="AB148">
        <f>SQRT((INDEX('Station centroid'!$E$2:$E$51,MATCH(AB$1,'Station centroid'!$B$2:$B$51,0))-INDEX('Zone centroid'!$D$2:$D$169,MATCH($A148,'Zone centroid'!$C$2:$C$169,0)))^2+(INDEX('Station centroid'!$F$2:$F$51,MATCH(AB$1,'Station centroid'!$B$2:$B$51,0))-INDEX('Zone centroid'!$E$2:$E$169,MATCH($A148,'Zone centroid'!$C$2:$C$169,0)))^2)</f>
        <v>706188.51156401576</v>
      </c>
      <c r="AC148">
        <f>SQRT((INDEX('Station centroid'!$E$2:$E$51,MATCH(AC$1,'Station centroid'!$B$2:$B$51,0))-INDEX('Zone centroid'!$D$2:$D$169,MATCH($A148,'Zone centroid'!$C$2:$C$169,0)))^2+(INDEX('Station centroid'!$F$2:$F$51,MATCH(AC$1,'Station centroid'!$B$2:$B$51,0))-INDEX('Zone centroid'!$E$2:$E$169,MATCH($A148,'Zone centroid'!$C$2:$C$169,0)))^2)</f>
        <v>118541.11839115065</v>
      </c>
      <c r="AD148">
        <f>SQRT((INDEX('Station centroid'!$E$2:$E$51,MATCH(AD$1,'Station centroid'!$B$2:$B$51,0))-INDEX('Zone centroid'!$D$2:$D$169,MATCH($A148,'Zone centroid'!$C$2:$C$169,0)))^2+(INDEX('Station centroid'!$F$2:$F$51,MATCH(AD$1,'Station centroid'!$B$2:$B$51,0))-INDEX('Zone centroid'!$E$2:$E$169,MATCH($A148,'Zone centroid'!$C$2:$C$169,0)))^2)</f>
        <v>155498.03054772911</v>
      </c>
      <c r="AE148">
        <f>SQRT((INDEX('Station centroid'!$E$2:$E$51,MATCH(AE$1,'Station centroid'!$B$2:$B$51,0))-INDEX('Zone centroid'!$D$2:$D$169,MATCH($A148,'Zone centroid'!$C$2:$C$169,0)))^2+(INDEX('Station centroid'!$F$2:$F$51,MATCH(AE$1,'Station centroid'!$B$2:$B$51,0))-INDEX('Zone centroid'!$E$2:$E$169,MATCH($A148,'Zone centroid'!$C$2:$C$169,0)))^2)</f>
        <v>13560.993585110231</v>
      </c>
      <c r="AF148">
        <f>SQRT((INDEX('Station centroid'!$E$2:$E$51,MATCH(AF$1,'Station centroid'!$B$2:$B$51,0))-INDEX('Zone centroid'!$D$2:$D$169,MATCH($A148,'Zone centroid'!$C$2:$C$169,0)))^2+(INDEX('Station centroid'!$F$2:$F$51,MATCH(AF$1,'Station centroid'!$B$2:$B$51,0))-INDEX('Zone centroid'!$E$2:$E$169,MATCH($A148,'Zone centroid'!$C$2:$C$169,0)))^2)</f>
        <v>10685.351768233928</v>
      </c>
      <c r="AG148">
        <f>SQRT((INDEX('Station centroid'!$E$2:$E$51,MATCH(AG$1,'Station centroid'!$B$2:$B$51,0))-INDEX('Zone centroid'!$D$2:$D$169,MATCH($A148,'Zone centroid'!$C$2:$C$169,0)))^2+(INDEX('Station centroid'!$F$2:$F$51,MATCH(AG$1,'Station centroid'!$B$2:$B$51,0))-INDEX('Zone centroid'!$E$2:$E$169,MATCH($A148,'Zone centroid'!$C$2:$C$169,0)))^2)</f>
        <v>39077.054709940719</v>
      </c>
      <c r="AH148">
        <f>SQRT((INDEX('Station centroid'!$E$2:$E$51,MATCH(AH$1,'Station centroid'!$B$2:$B$51,0))-INDEX('Zone centroid'!$D$2:$D$169,MATCH($A148,'Zone centroid'!$C$2:$C$169,0)))^2+(INDEX('Station centroid'!$F$2:$F$51,MATCH(AH$1,'Station centroid'!$B$2:$B$51,0))-INDEX('Zone centroid'!$E$2:$E$169,MATCH($A148,'Zone centroid'!$C$2:$C$169,0)))^2)</f>
        <v>118110.03744901613</v>
      </c>
      <c r="AI148">
        <f>SQRT((INDEX('Station centroid'!$E$2:$E$51,MATCH(AI$1,'Station centroid'!$B$2:$B$51,0))-INDEX('Zone centroid'!$D$2:$D$169,MATCH($A148,'Zone centroid'!$C$2:$C$169,0)))^2+(INDEX('Station centroid'!$F$2:$F$51,MATCH(AI$1,'Station centroid'!$B$2:$B$51,0))-INDEX('Zone centroid'!$E$2:$E$169,MATCH($A148,'Zone centroid'!$C$2:$C$169,0)))^2)</f>
        <v>22018.754502525822</v>
      </c>
      <c r="AJ148">
        <f>SQRT((INDEX('Station centroid'!$E$2:$E$51,MATCH(AJ$1,'Station centroid'!$B$2:$B$51,0))-INDEX('Zone centroid'!$D$2:$D$169,MATCH($A148,'Zone centroid'!$C$2:$C$169,0)))^2+(INDEX('Station centroid'!$F$2:$F$51,MATCH(AJ$1,'Station centroid'!$B$2:$B$51,0))-INDEX('Zone centroid'!$E$2:$E$169,MATCH($A148,'Zone centroid'!$C$2:$C$169,0)))^2)</f>
        <v>32566.644700799345</v>
      </c>
      <c r="AK148">
        <f>SQRT((INDEX('Station centroid'!$E$2:$E$51,MATCH(AK$1,'Station centroid'!$B$2:$B$51,0))-INDEX('Zone centroid'!$D$2:$D$169,MATCH($A148,'Zone centroid'!$C$2:$C$169,0)))^2+(INDEX('Station centroid'!$F$2:$F$51,MATCH(AK$1,'Station centroid'!$B$2:$B$51,0))-INDEX('Zone centroid'!$E$2:$E$169,MATCH($A148,'Zone centroid'!$C$2:$C$169,0)))^2)</f>
        <v>12143.78271565334</v>
      </c>
      <c r="AL148">
        <f>SQRT((INDEX('Station centroid'!$E$2:$E$51,MATCH(AL$1,'Station centroid'!$B$2:$B$51,0))-INDEX('Zone centroid'!$D$2:$D$169,MATCH($A148,'Zone centroid'!$C$2:$C$169,0)))^2+(INDEX('Station centroid'!$F$2:$F$51,MATCH(AL$1,'Station centroid'!$B$2:$B$51,0))-INDEX('Zone centroid'!$E$2:$E$169,MATCH($A148,'Zone centroid'!$C$2:$C$169,0)))^2)</f>
        <v>95463.523407144312</v>
      </c>
      <c r="AM148">
        <f>SQRT((INDEX('Station centroid'!$E$2:$E$51,MATCH(AM$1,'Station centroid'!$B$2:$B$51,0))-INDEX('Zone centroid'!$D$2:$D$169,MATCH($A148,'Zone centroid'!$C$2:$C$169,0)))^2+(INDEX('Station centroid'!$F$2:$F$51,MATCH(AM$1,'Station centroid'!$B$2:$B$51,0))-INDEX('Zone centroid'!$E$2:$E$169,MATCH($A148,'Zone centroid'!$C$2:$C$169,0)))^2)</f>
        <v>9000.0197199839968</v>
      </c>
      <c r="AN148">
        <f>SQRT((INDEX('Station centroid'!$E$2:$E$51,MATCH(AN$1,'Station centroid'!$B$2:$B$51,0))-INDEX('Zone centroid'!$D$2:$D$169,MATCH($A148,'Zone centroid'!$C$2:$C$169,0)))^2+(INDEX('Station centroid'!$F$2:$F$51,MATCH(AN$1,'Station centroid'!$B$2:$B$51,0))-INDEX('Zone centroid'!$E$2:$E$169,MATCH($A148,'Zone centroid'!$C$2:$C$169,0)))^2)</f>
        <v>38187.344437637992</v>
      </c>
      <c r="AO148">
        <f>SQRT((INDEX('Station centroid'!$E$2:$E$51,MATCH(AO$1,'Station centroid'!$B$2:$B$51,0))-INDEX('Zone centroid'!$D$2:$D$169,MATCH($A148,'Zone centroid'!$C$2:$C$169,0)))^2+(INDEX('Station centroid'!$F$2:$F$51,MATCH(AO$1,'Station centroid'!$B$2:$B$51,0))-INDEX('Zone centroid'!$E$2:$E$169,MATCH($A148,'Zone centroid'!$C$2:$C$169,0)))^2)</f>
        <v>42665.133011125086</v>
      </c>
      <c r="AP148">
        <f>SQRT((INDEX('Station centroid'!$E$2:$E$51,MATCH(AP$1,'Station centroid'!$B$2:$B$51,0))-INDEX('Zone centroid'!$D$2:$D$169,MATCH($A148,'Zone centroid'!$C$2:$C$169,0)))^2+(INDEX('Station centroid'!$F$2:$F$51,MATCH(AP$1,'Station centroid'!$B$2:$B$51,0))-INDEX('Zone centroid'!$E$2:$E$169,MATCH($A148,'Zone centroid'!$C$2:$C$169,0)))^2)</f>
        <v>28531.002387972658</v>
      </c>
      <c r="AQ148">
        <f>SQRT((INDEX('Station centroid'!$E$2:$E$51,MATCH(AQ$1,'Station centroid'!$B$2:$B$51,0))-INDEX('Zone centroid'!$D$2:$D$169,MATCH($A148,'Zone centroid'!$C$2:$C$169,0)))^2+(INDEX('Station centroid'!$F$2:$F$51,MATCH(AQ$1,'Station centroid'!$B$2:$B$51,0))-INDEX('Zone centroid'!$E$2:$E$169,MATCH($A148,'Zone centroid'!$C$2:$C$169,0)))^2)</f>
        <v>95680.004087082867</v>
      </c>
      <c r="AR148">
        <f>SQRT((INDEX('Station centroid'!$E$2:$E$51,MATCH(AR$1,'Station centroid'!$B$2:$B$51,0))-INDEX('Zone centroid'!$D$2:$D$169,MATCH($A148,'Zone centroid'!$C$2:$C$169,0)))^2+(INDEX('Station centroid'!$F$2:$F$51,MATCH(AR$1,'Station centroid'!$B$2:$B$51,0))-INDEX('Zone centroid'!$E$2:$E$169,MATCH($A148,'Zone centroid'!$C$2:$C$169,0)))^2)</f>
        <v>75784.220829418045</v>
      </c>
      <c r="AS148">
        <f>SQRT((INDEX('Station centroid'!$E$2:$E$51,MATCH(AS$1,'Station centroid'!$B$2:$B$51,0))-INDEX('Zone centroid'!$D$2:$D$169,MATCH($A148,'Zone centroid'!$C$2:$C$169,0)))^2+(INDEX('Station centroid'!$F$2:$F$51,MATCH(AS$1,'Station centroid'!$B$2:$B$51,0))-INDEX('Zone centroid'!$E$2:$E$169,MATCH($A148,'Zone centroid'!$C$2:$C$169,0)))^2)</f>
        <v>133279.09457180035</v>
      </c>
      <c r="AT148">
        <f>SQRT((INDEX('Station centroid'!$E$2:$E$51,MATCH(AT$1,'Station centroid'!$B$2:$B$51,0))-INDEX('Zone centroid'!$D$2:$D$169,MATCH($A148,'Zone centroid'!$C$2:$C$169,0)))^2+(INDEX('Station centroid'!$F$2:$F$51,MATCH(AT$1,'Station centroid'!$B$2:$B$51,0))-INDEX('Zone centroid'!$E$2:$E$169,MATCH($A148,'Zone centroid'!$C$2:$C$169,0)))^2)</f>
        <v>105031.16112717264</v>
      </c>
      <c r="AU148">
        <f>SQRT((INDEX('Station centroid'!$E$2:$E$51,MATCH(AU$1,'Station centroid'!$B$2:$B$51,0))-INDEX('Zone centroid'!$D$2:$D$169,MATCH($A148,'Zone centroid'!$C$2:$C$169,0)))^2+(INDEX('Station centroid'!$F$2:$F$51,MATCH(AU$1,'Station centroid'!$B$2:$B$51,0))-INDEX('Zone centroid'!$E$2:$E$169,MATCH($A148,'Zone centroid'!$C$2:$C$169,0)))^2)</f>
        <v>76329.714402285681</v>
      </c>
      <c r="AV148">
        <f>SQRT((INDEX('Station centroid'!$E$2:$E$51,MATCH(AV$1,'Station centroid'!$B$2:$B$51,0))-INDEX('Zone centroid'!$D$2:$D$169,MATCH($A148,'Zone centroid'!$C$2:$C$169,0)))^2+(INDEX('Station centroid'!$F$2:$F$51,MATCH(AV$1,'Station centroid'!$B$2:$B$51,0))-INDEX('Zone centroid'!$E$2:$E$169,MATCH($A148,'Zone centroid'!$C$2:$C$169,0)))^2)</f>
        <v>76115.13974915893</v>
      </c>
      <c r="AW148">
        <f>SQRT((INDEX('Station centroid'!$E$2:$E$51,MATCH(AW$1,'Station centroid'!$B$2:$B$51,0))-INDEX('Zone centroid'!$D$2:$D$169,MATCH($A148,'Zone centroid'!$C$2:$C$169,0)))^2+(INDEX('Station centroid'!$F$2:$F$51,MATCH(AW$1,'Station centroid'!$B$2:$B$51,0))-INDEX('Zone centroid'!$E$2:$E$169,MATCH($A148,'Zone centroid'!$C$2:$C$169,0)))^2)</f>
        <v>76803.910241937556</v>
      </c>
      <c r="AX148">
        <f>SQRT((INDEX('Station centroid'!$E$2:$E$51,MATCH(AX$1,'Station centroid'!$B$2:$B$51,0))-INDEX('Zone centroid'!$D$2:$D$169,MATCH($A148,'Zone centroid'!$C$2:$C$169,0)))^2+(INDEX('Station centroid'!$F$2:$F$51,MATCH(AX$1,'Station centroid'!$B$2:$B$51,0))-INDEX('Zone centroid'!$E$2:$E$169,MATCH($A148,'Zone centroid'!$C$2:$C$169,0)))^2)</f>
        <v>81449.621763304109</v>
      </c>
      <c r="AY148">
        <f>SQRT((INDEX('Station centroid'!$E$2:$E$51,MATCH(AY$1,'Station centroid'!$B$2:$B$51,0))-INDEX('Zone centroid'!$D$2:$D$169,MATCH($A148,'Zone centroid'!$C$2:$C$169,0)))^2+(INDEX('Station centroid'!$F$2:$F$51,MATCH(AY$1,'Station centroid'!$B$2:$B$51,0))-INDEX('Zone centroid'!$E$2:$E$169,MATCH($A148,'Zone centroid'!$C$2:$C$169,0)))^2)</f>
        <v>706188.51156401576</v>
      </c>
    </row>
    <row r="149" spans="1:51" x14ac:dyDescent="0.3">
      <c r="A149">
        <v>5132</v>
      </c>
      <c r="B149">
        <f>SQRT((INDEX('Station centroid'!$E$2:$E$51,MATCH(B$1,'Station centroid'!$B$2:$B$51,0))-INDEX('Zone centroid'!$D$2:$D$169,MATCH($A149,'Zone centroid'!$C$2:$C$169,0)))^2+(INDEX('Station centroid'!$F$2:$F$51,MATCH(B$1,'Station centroid'!$B$2:$B$51,0))-INDEX('Zone centroid'!$E$2:$E$169,MATCH($A149,'Zone centroid'!$C$2:$C$169,0)))^2)</f>
        <v>25651.993205061037</v>
      </c>
      <c r="C149">
        <f>SQRT((INDEX('Station centroid'!$E$2:$E$51,MATCH(C$1,'Station centroid'!$B$2:$B$51,0))-INDEX('Zone centroid'!$D$2:$D$169,MATCH($A149,'Zone centroid'!$C$2:$C$169,0)))^2+(INDEX('Station centroid'!$F$2:$F$51,MATCH(C$1,'Station centroid'!$B$2:$B$51,0))-INDEX('Zone centroid'!$E$2:$E$169,MATCH($A149,'Zone centroid'!$C$2:$C$169,0)))^2)</f>
        <v>52900.561719845646</v>
      </c>
      <c r="D149">
        <f>SQRT((INDEX('Station centroid'!$E$2:$E$51,MATCH(D$1,'Station centroid'!$B$2:$B$51,0))-INDEX('Zone centroid'!$D$2:$D$169,MATCH($A149,'Zone centroid'!$C$2:$C$169,0)))^2+(INDEX('Station centroid'!$F$2:$F$51,MATCH(D$1,'Station centroid'!$B$2:$B$51,0))-INDEX('Zone centroid'!$E$2:$E$169,MATCH($A149,'Zone centroid'!$C$2:$C$169,0)))^2)</f>
        <v>132444.24406467236</v>
      </c>
      <c r="E149">
        <f>SQRT((INDEX('Station centroid'!$E$2:$E$51,MATCH(E$1,'Station centroid'!$B$2:$B$51,0))-INDEX('Zone centroid'!$D$2:$D$169,MATCH($A149,'Zone centroid'!$C$2:$C$169,0)))^2+(INDEX('Station centroid'!$F$2:$F$51,MATCH(E$1,'Station centroid'!$B$2:$B$51,0))-INDEX('Zone centroid'!$E$2:$E$169,MATCH($A149,'Zone centroid'!$C$2:$C$169,0)))^2)</f>
        <v>33491.057481653224</v>
      </c>
      <c r="F149">
        <f>SQRT((INDEX('Station centroid'!$E$2:$E$51,MATCH(F$1,'Station centroid'!$B$2:$B$51,0))-INDEX('Zone centroid'!$D$2:$D$169,MATCH($A149,'Zone centroid'!$C$2:$C$169,0)))^2+(INDEX('Station centroid'!$F$2:$F$51,MATCH(F$1,'Station centroid'!$B$2:$B$51,0))-INDEX('Zone centroid'!$E$2:$E$169,MATCH($A149,'Zone centroid'!$C$2:$C$169,0)))^2)</f>
        <v>18610.999607855589</v>
      </c>
      <c r="G149">
        <f>SQRT((INDEX('Station centroid'!$E$2:$E$51,MATCH(G$1,'Station centroid'!$B$2:$B$51,0))-INDEX('Zone centroid'!$D$2:$D$169,MATCH($A149,'Zone centroid'!$C$2:$C$169,0)))^2+(INDEX('Station centroid'!$F$2:$F$51,MATCH(G$1,'Station centroid'!$B$2:$B$51,0))-INDEX('Zone centroid'!$E$2:$E$169,MATCH($A149,'Zone centroid'!$C$2:$C$169,0)))^2)</f>
        <v>670402.19914988347</v>
      </c>
      <c r="H149">
        <f>SQRT((INDEX('Station centroid'!$E$2:$E$51,MATCH(H$1,'Station centroid'!$B$2:$B$51,0))-INDEX('Zone centroid'!$D$2:$D$169,MATCH($A149,'Zone centroid'!$C$2:$C$169,0)))^2+(INDEX('Station centroid'!$F$2:$F$51,MATCH(H$1,'Station centroid'!$B$2:$B$51,0))-INDEX('Zone centroid'!$E$2:$E$169,MATCH($A149,'Zone centroid'!$C$2:$C$169,0)))^2)</f>
        <v>50158.493057559092</v>
      </c>
      <c r="I149">
        <f>SQRT((INDEX('Station centroid'!$E$2:$E$51,MATCH(I$1,'Station centroid'!$B$2:$B$51,0))-INDEX('Zone centroid'!$D$2:$D$169,MATCH($A149,'Zone centroid'!$C$2:$C$169,0)))^2+(INDEX('Station centroid'!$F$2:$F$51,MATCH(I$1,'Station centroid'!$B$2:$B$51,0))-INDEX('Zone centroid'!$E$2:$E$169,MATCH($A149,'Zone centroid'!$C$2:$C$169,0)))^2)</f>
        <v>18959.162160119311</v>
      </c>
      <c r="J149">
        <f>SQRT((INDEX('Station centroid'!$E$2:$E$51,MATCH(J$1,'Station centroid'!$B$2:$B$51,0))-INDEX('Zone centroid'!$D$2:$D$169,MATCH($A149,'Zone centroid'!$C$2:$C$169,0)))^2+(INDEX('Station centroid'!$F$2:$F$51,MATCH(J$1,'Station centroid'!$B$2:$B$51,0))-INDEX('Zone centroid'!$E$2:$E$169,MATCH($A149,'Zone centroid'!$C$2:$C$169,0)))^2)</f>
        <v>670402.19914988347</v>
      </c>
      <c r="K149">
        <f>SQRT((INDEX('Station centroid'!$E$2:$E$51,MATCH(K$1,'Station centroid'!$B$2:$B$51,0))-INDEX('Zone centroid'!$D$2:$D$169,MATCH($A149,'Zone centroid'!$C$2:$C$169,0)))^2+(INDEX('Station centroid'!$F$2:$F$51,MATCH(K$1,'Station centroid'!$B$2:$B$51,0))-INDEX('Zone centroid'!$E$2:$E$169,MATCH($A149,'Zone centroid'!$C$2:$C$169,0)))^2)</f>
        <v>51642.888666918108</v>
      </c>
      <c r="L149">
        <f>SQRT((INDEX('Station centroid'!$E$2:$E$51,MATCH(L$1,'Station centroid'!$B$2:$B$51,0))-INDEX('Zone centroid'!$D$2:$D$169,MATCH($A149,'Zone centroid'!$C$2:$C$169,0)))^2+(INDEX('Station centroid'!$F$2:$F$51,MATCH(L$1,'Station centroid'!$B$2:$B$51,0))-INDEX('Zone centroid'!$E$2:$E$169,MATCH($A149,'Zone centroid'!$C$2:$C$169,0)))^2)</f>
        <v>3053.6010652997597</v>
      </c>
      <c r="M149">
        <f>SQRT((INDEX('Station centroid'!$E$2:$E$51,MATCH(M$1,'Station centroid'!$B$2:$B$51,0))-INDEX('Zone centroid'!$D$2:$D$169,MATCH($A149,'Zone centroid'!$C$2:$C$169,0)))^2+(INDEX('Station centroid'!$F$2:$F$51,MATCH(M$1,'Station centroid'!$B$2:$B$51,0))-INDEX('Zone centroid'!$E$2:$E$169,MATCH($A149,'Zone centroid'!$C$2:$C$169,0)))^2)</f>
        <v>11164.033564523206</v>
      </c>
      <c r="N149">
        <f>SQRT((INDEX('Station centroid'!$E$2:$E$51,MATCH(N$1,'Station centroid'!$B$2:$B$51,0))-INDEX('Zone centroid'!$D$2:$D$169,MATCH($A149,'Zone centroid'!$C$2:$C$169,0)))^2+(INDEX('Station centroid'!$F$2:$F$51,MATCH(N$1,'Station centroid'!$B$2:$B$51,0))-INDEX('Zone centroid'!$E$2:$E$169,MATCH($A149,'Zone centroid'!$C$2:$C$169,0)))^2)</f>
        <v>32335.712907434125</v>
      </c>
      <c r="O149">
        <f>SQRT((INDEX('Station centroid'!$E$2:$E$51,MATCH(O$1,'Station centroid'!$B$2:$B$51,0))-INDEX('Zone centroid'!$D$2:$D$169,MATCH($A149,'Zone centroid'!$C$2:$C$169,0)))^2+(INDEX('Station centroid'!$F$2:$F$51,MATCH(O$1,'Station centroid'!$B$2:$B$51,0))-INDEX('Zone centroid'!$E$2:$E$169,MATCH($A149,'Zone centroid'!$C$2:$C$169,0)))^2)</f>
        <v>50384.757913807618</v>
      </c>
      <c r="P149">
        <f>SQRT((INDEX('Station centroid'!$E$2:$E$51,MATCH(P$1,'Station centroid'!$B$2:$B$51,0))-INDEX('Zone centroid'!$D$2:$D$169,MATCH($A149,'Zone centroid'!$C$2:$C$169,0)))^2+(INDEX('Station centroid'!$F$2:$F$51,MATCH(P$1,'Station centroid'!$B$2:$B$51,0))-INDEX('Zone centroid'!$E$2:$E$169,MATCH($A149,'Zone centroid'!$C$2:$C$169,0)))^2)</f>
        <v>52727.921561011681</v>
      </c>
      <c r="Q149">
        <f>SQRT((INDEX('Station centroid'!$E$2:$E$51,MATCH(Q$1,'Station centroid'!$B$2:$B$51,0))-INDEX('Zone centroid'!$D$2:$D$169,MATCH($A149,'Zone centroid'!$C$2:$C$169,0)))^2+(INDEX('Station centroid'!$F$2:$F$51,MATCH(Q$1,'Station centroid'!$B$2:$B$51,0))-INDEX('Zone centroid'!$E$2:$E$169,MATCH($A149,'Zone centroid'!$C$2:$C$169,0)))^2)</f>
        <v>39962.781666752169</v>
      </c>
      <c r="R149">
        <f>SQRT((INDEX('Station centroid'!$E$2:$E$51,MATCH(R$1,'Station centroid'!$B$2:$B$51,0))-INDEX('Zone centroid'!$D$2:$D$169,MATCH($A149,'Zone centroid'!$C$2:$C$169,0)))^2+(INDEX('Station centroid'!$F$2:$F$51,MATCH(R$1,'Station centroid'!$B$2:$B$51,0))-INDEX('Zone centroid'!$E$2:$E$169,MATCH($A149,'Zone centroid'!$C$2:$C$169,0)))^2)</f>
        <v>40745.885385350237</v>
      </c>
      <c r="S149">
        <f>SQRT((INDEX('Station centroid'!$E$2:$E$51,MATCH(S$1,'Station centroid'!$B$2:$B$51,0))-INDEX('Zone centroid'!$D$2:$D$169,MATCH($A149,'Zone centroid'!$C$2:$C$169,0)))^2+(INDEX('Station centroid'!$F$2:$F$51,MATCH(S$1,'Station centroid'!$B$2:$B$51,0))-INDEX('Zone centroid'!$E$2:$E$169,MATCH($A149,'Zone centroid'!$C$2:$C$169,0)))^2)</f>
        <v>36827.393315655718</v>
      </c>
      <c r="T149">
        <f>SQRT((INDEX('Station centroid'!$E$2:$E$51,MATCH(T$1,'Station centroid'!$B$2:$B$51,0))-INDEX('Zone centroid'!$D$2:$D$169,MATCH($A149,'Zone centroid'!$C$2:$C$169,0)))^2+(INDEX('Station centroid'!$F$2:$F$51,MATCH(T$1,'Station centroid'!$B$2:$B$51,0))-INDEX('Zone centroid'!$E$2:$E$169,MATCH($A149,'Zone centroid'!$C$2:$C$169,0)))^2)</f>
        <v>36791.528322639671</v>
      </c>
      <c r="U149">
        <f>SQRT((INDEX('Station centroid'!$E$2:$E$51,MATCH(U$1,'Station centroid'!$B$2:$B$51,0))-INDEX('Zone centroid'!$D$2:$D$169,MATCH($A149,'Zone centroid'!$C$2:$C$169,0)))^2+(INDEX('Station centroid'!$F$2:$F$51,MATCH(U$1,'Station centroid'!$B$2:$B$51,0))-INDEX('Zone centroid'!$E$2:$E$169,MATCH($A149,'Zone centroid'!$C$2:$C$169,0)))^2)</f>
        <v>43528.608170792679</v>
      </c>
      <c r="V149">
        <f>SQRT((INDEX('Station centroid'!$E$2:$E$51,MATCH(V$1,'Station centroid'!$B$2:$B$51,0))-INDEX('Zone centroid'!$D$2:$D$169,MATCH($A149,'Zone centroid'!$C$2:$C$169,0)))^2+(INDEX('Station centroid'!$F$2:$F$51,MATCH(V$1,'Station centroid'!$B$2:$B$51,0))-INDEX('Zone centroid'!$E$2:$E$169,MATCH($A149,'Zone centroid'!$C$2:$C$169,0)))^2)</f>
        <v>50926.730019325805</v>
      </c>
      <c r="W149">
        <f>SQRT((INDEX('Station centroid'!$E$2:$E$51,MATCH(W$1,'Station centroid'!$B$2:$B$51,0))-INDEX('Zone centroid'!$D$2:$D$169,MATCH($A149,'Zone centroid'!$C$2:$C$169,0)))^2+(INDEX('Station centroid'!$F$2:$F$51,MATCH(W$1,'Station centroid'!$B$2:$B$51,0))-INDEX('Zone centroid'!$E$2:$E$169,MATCH($A149,'Zone centroid'!$C$2:$C$169,0)))^2)</f>
        <v>37137.699858768909</v>
      </c>
      <c r="X149">
        <f>SQRT((INDEX('Station centroid'!$E$2:$E$51,MATCH(X$1,'Station centroid'!$B$2:$B$51,0))-INDEX('Zone centroid'!$D$2:$D$169,MATCH($A149,'Zone centroid'!$C$2:$C$169,0)))^2+(INDEX('Station centroid'!$F$2:$F$51,MATCH(X$1,'Station centroid'!$B$2:$B$51,0))-INDEX('Zone centroid'!$E$2:$E$169,MATCH($A149,'Zone centroid'!$C$2:$C$169,0)))^2)</f>
        <v>50263.309467866311</v>
      </c>
      <c r="Y149">
        <f>SQRT((INDEX('Station centroid'!$E$2:$E$51,MATCH(Y$1,'Station centroid'!$B$2:$B$51,0))-INDEX('Zone centroid'!$D$2:$D$169,MATCH($A149,'Zone centroid'!$C$2:$C$169,0)))^2+(INDEX('Station centroid'!$F$2:$F$51,MATCH(Y$1,'Station centroid'!$B$2:$B$51,0))-INDEX('Zone centroid'!$E$2:$E$169,MATCH($A149,'Zone centroid'!$C$2:$C$169,0)))^2)</f>
        <v>50068.58176471552</v>
      </c>
      <c r="Z149">
        <f>SQRT((INDEX('Station centroid'!$E$2:$E$51,MATCH(Z$1,'Station centroid'!$B$2:$B$51,0))-INDEX('Zone centroid'!$D$2:$D$169,MATCH($A149,'Zone centroid'!$C$2:$C$169,0)))^2+(INDEX('Station centroid'!$F$2:$F$51,MATCH(Z$1,'Station centroid'!$B$2:$B$51,0))-INDEX('Zone centroid'!$E$2:$E$169,MATCH($A149,'Zone centroid'!$C$2:$C$169,0)))^2)</f>
        <v>24835.968739916309</v>
      </c>
      <c r="AA149">
        <f>SQRT((INDEX('Station centroid'!$E$2:$E$51,MATCH(AA$1,'Station centroid'!$B$2:$B$51,0))-INDEX('Zone centroid'!$D$2:$D$169,MATCH($A149,'Zone centroid'!$C$2:$C$169,0)))^2+(INDEX('Station centroid'!$F$2:$F$51,MATCH(AA$1,'Station centroid'!$B$2:$B$51,0))-INDEX('Zone centroid'!$E$2:$E$169,MATCH($A149,'Zone centroid'!$C$2:$C$169,0)))^2)</f>
        <v>67366.619165096883</v>
      </c>
      <c r="AB149">
        <f>SQRT((INDEX('Station centroid'!$E$2:$E$51,MATCH(AB$1,'Station centroid'!$B$2:$B$51,0))-INDEX('Zone centroid'!$D$2:$D$169,MATCH($A149,'Zone centroid'!$C$2:$C$169,0)))^2+(INDEX('Station centroid'!$F$2:$F$51,MATCH(AB$1,'Station centroid'!$B$2:$B$51,0))-INDEX('Zone centroid'!$E$2:$E$169,MATCH($A149,'Zone centroid'!$C$2:$C$169,0)))^2)</f>
        <v>670402.19914988347</v>
      </c>
      <c r="AC149">
        <f>SQRT((INDEX('Station centroid'!$E$2:$E$51,MATCH(AC$1,'Station centroid'!$B$2:$B$51,0))-INDEX('Zone centroid'!$D$2:$D$169,MATCH($A149,'Zone centroid'!$C$2:$C$169,0)))^2+(INDEX('Station centroid'!$F$2:$F$51,MATCH(AC$1,'Station centroid'!$B$2:$B$51,0))-INDEX('Zone centroid'!$E$2:$E$169,MATCH($A149,'Zone centroid'!$C$2:$C$169,0)))^2)</f>
        <v>83459.39038589246</v>
      </c>
      <c r="AD149">
        <f>SQRT((INDEX('Station centroid'!$E$2:$E$51,MATCH(AD$1,'Station centroid'!$B$2:$B$51,0))-INDEX('Zone centroid'!$D$2:$D$169,MATCH($A149,'Zone centroid'!$C$2:$C$169,0)))^2+(INDEX('Station centroid'!$F$2:$F$51,MATCH(AD$1,'Station centroid'!$B$2:$B$51,0))-INDEX('Zone centroid'!$E$2:$E$169,MATCH($A149,'Zone centroid'!$C$2:$C$169,0)))^2)</f>
        <v>127479.09233487073</v>
      </c>
      <c r="AE149">
        <f>SQRT((INDEX('Station centroid'!$E$2:$E$51,MATCH(AE$1,'Station centroid'!$B$2:$B$51,0))-INDEX('Zone centroid'!$D$2:$D$169,MATCH($A149,'Zone centroid'!$C$2:$C$169,0)))^2+(INDEX('Station centroid'!$F$2:$F$51,MATCH(AE$1,'Station centroid'!$B$2:$B$51,0))-INDEX('Zone centroid'!$E$2:$E$169,MATCH($A149,'Zone centroid'!$C$2:$C$169,0)))^2)</f>
        <v>45897.545252610209</v>
      </c>
      <c r="AF149">
        <f>SQRT((INDEX('Station centroid'!$E$2:$E$51,MATCH(AF$1,'Station centroid'!$B$2:$B$51,0))-INDEX('Zone centroid'!$D$2:$D$169,MATCH($A149,'Zone centroid'!$C$2:$C$169,0)))^2+(INDEX('Station centroid'!$F$2:$F$51,MATCH(AF$1,'Station centroid'!$B$2:$B$51,0))-INDEX('Zone centroid'!$E$2:$E$169,MATCH($A149,'Zone centroid'!$C$2:$C$169,0)))^2)</f>
        <v>43925.930140532</v>
      </c>
      <c r="AG149">
        <f>SQRT((INDEX('Station centroid'!$E$2:$E$51,MATCH(AG$1,'Station centroid'!$B$2:$B$51,0))-INDEX('Zone centroid'!$D$2:$D$169,MATCH($A149,'Zone centroid'!$C$2:$C$169,0)))^2+(INDEX('Station centroid'!$F$2:$F$51,MATCH(AG$1,'Station centroid'!$B$2:$B$51,0))-INDEX('Zone centroid'!$E$2:$E$169,MATCH($A149,'Zone centroid'!$C$2:$C$169,0)))^2)</f>
        <v>49923.642579280007</v>
      </c>
      <c r="AH149">
        <f>SQRT((INDEX('Station centroid'!$E$2:$E$51,MATCH(AH$1,'Station centroid'!$B$2:$B$51,0))-INDEX('Zone centroid'!$D$2:$D$169,MATCH($A149,'Zone centroid'!$C$2:$C$169,0)))^2+(INDEX('Station centroid'!$F$2:$F$51,MATCH(AH$1,'Station centroid'!$B$2:$B$51,0))-INDEX('Zone centroid'!$E$2:$E$169,MATCH($A149,'Zone centroid'!$C$2:$C$169,0)))^2)</f>
        <v>93303.618448418158</v>
      </c>
      <c r="AI149">
        <f>SQRT((INDEX('Station centroid'!$E$2:$E$51,MATCH(AI$1,'Station centroid'!$B$2:$B$51,0))-INDEX('Zone centroid'!$D$2:$D$169,MATCH($A149,'Zone centroid'!$C$2:$C$169,0)))^2+(INDEX('Station centroid'!$F$2:$F$51,MATCH(AI$1,'Station centroid'!$B$2:$B$51,0))-INDEX('Zone centroid'!$E$2:$E$169,MATCH($A149,'Zone centroid'!$C$2:$C$169,0)))^2)</f>
        <v>41158.218362102336</v>
      </c>
      <c r="AJ149">
        <f>SQRT((INDEX('Station centroid'!$E$2:$E$51,MATCH(AJ$1,'Station centroid'!$B$2:$B$51,0))-INDEX('Zone centroid'!$D$2:$D$169,MATCH($A149,'Zone centroid'!$C$2:$C$169,0)))^2+(INDEX('Station centroid'!$F$2:$F$51,MATCH(AJ$1,'Station centroid'!$B$2:$B$51,0))-INDEX('Zone centroid'!$E$2:$E$169,MATCH($A149,'Zone centroid'!$C$2:$C$169,0)))^2)</f>
        <v>46571.197436270631</v>
      </c>
      <c r="AK149">
        <f>SQRT((INDEX('Station centroid'!$E$2:$E$51,MATCH(AK$1,'Station centroid'!$B$2:$B$51,0))-INDEX('Zone centroid'!$D$2:$D$169,MATCH($A149,'Zone centroid'!$C$2:$C$169,0)))^2+(INDEX('Station centroid'!$F$2:$F$51,MATCH(AK$1,'Station centroid'!$B$2:$B$51,0))-INDEX('Zone centroid'!$E$2:$E$169,MATCH($A149,'Zone centroid'!$C$2:$C$169,0)))^2)</f>
        <v>33359.224647539384</v>
      </c>
      <c r="AL149">
        <f>SQRT((INDEX('Station centroid'!$E$2:$E$51,MATCH(AL$1,'Station centroid'!$B$2:$B$51,0))-INDEX('Zone centroid'!$D$2:$D$169,MATCH($A149,'Zone centroid'!$C$2:$C$169,0)))^2+(INDEX('Station centroid'!$F$2:$F$51,MATCH(AL$1,'Station centroid'!$B$2:$B$51,0))-INDEX('Zone centroid'!$E$2:$E$169,MATCH($A149,'Zone centroid'!$C$2:$C$169,0)))^2)</f>
        <v>60260.774957731788</v>
      </c>
      <c r="AM149">
        <f>SQRT((INDEX('Station centroid'!$E$2:$E$51,MATCH(AM$1,'Station centroid'!$B$2:$B$51,0))-INDEX('Zone centroid'!$D$2:$D$169,MATCH($A149,'Zone centroid'!$C$2:$C$169,0)))^2+(INDEX('Station centroid'!$F$2:$F$51,MATCH(AM$1,'Station centroid'!$B$2:$B$51,0))-INDEX('Zone centroid'!$E$2:$E$169,MATCH($A149,'Zone centroid'!$C$2:$C$169,0)))^2)</f>
        <v>45228.929528125067</v>
      </c>
      <c r="AN149">
        <f>SQRT((INDEX('Station centroid'!$E$2:$E$51,MATCH(AN$1,'Station centroid'!$B$2:$B$51,0))-INDEX('Zone centroid'!$D$2:$D$169,MATCH($A149,'Zone centroid'!$C$2:$C$169,0)))^2+(INDEX('Station centroid'!$F$2:$F$51,MATCH(AN$1,'Station centroid'!$B$2:$B$51,0))-INDEX('Zone centroid'!$E$2:$E$169,MATCH($A149,'Zone centroid'!$C$2:$C$169,0)))^2)</f>
        <v>4868.5871090902583</v>
      </c>
      <c r="AO149">
        <f>SQRT((INDEX('Station centroid'!$E$2:$E$51,MATCH(AO$1,'Station centroid'!$B$2:$B$51,0))-INDEX('Zone centroid'!$D$2:$D$169,MATCH($A149,'Zone centroid'!$C$2:$C$169,0)))^2+(INDEX('Station centroid'!$F$2:$F$51,MATCH(AO$1,'Station centroid'!$B$2:$B$51,0))-INDEX('Zone centroid'!$E$2:$E$169,MATCH($A149,'Zone centroid'!$C$2:$C$169,0)))^2)</f>
        <v>8124.5632631544795</v>
      </c>
      <c r="AP149">
        <f>SQRT((INDEX('Station centroid'!$E$2:$E$51,MATCH(AP$1,'Station centroid'!$B$2:$B$51,0))-INDEX('Zone centroid'!$D$2:$D$169,MATCH($A149,'Zone centroid'!$C$2:$C$169,0)))^2+(INDEX('Station centroid'!$F$2:$F$51,MATCH(AP$1,'Station centroid'!$B$2:$B$51,0))-INDEX('Zone centroid'!$E$2:$E$169,MATCH($A149,'Zone centroid'!$C$2:$C$169,0)))^2)</f>
        <v>7859.7155777101498</v>
      </c>
      <c r="AQ149">
        <f>SQRT((INDEX('Station centroid'!$E$2:$E$51,MATCH(AQ$1,'Station centroid'!$B$2:$B$51,0))-INDEX('Zone centroid'!$D$2:$D$169,MATCH($A149,'Zone centroid'!$C$2:$C$169,0)))^2+(INDEX('Station centroid'!$F$2:$F$51,MATCH(AQ$1,'Station centroid'!$B$2:$B$51,0))-INDEX('Zone centroid'!$E$2:$E$169,MATCH($A149,'Zone centroid'!$C$2:$C$169,0)))^2)</f>
        <v>60022.103810381363</v>
      </c>
      <c r="AR149">
        <f>SQRT((INDEX('Station centroid'!$E$2:$E$51,MATCH(AR$1,'Station centroid'!$B$2:$B$51,0))-INDEX('Zone centroid'!$D$2:$D$169,MATCH($A149,'Zone centroid'!$C$2:$C$169,0)))^2+(INDEX('Station centroid'!$F$2:$F$51,MATCH(AR$1,'Station centroid'!$B$2:$B$51,0))-INDEX('Zone centroid'!$E$2:$E$169,MATCH($A149,'Zone centroid'!$C$2:$C$169,0)))^2)</f>
        <v>39417.998516946536</v>
      </c>
      <c r="AS149">
        <f>SQRT((INDEX('Station centroid'!$E$2:$E$51,MATCH(AS$1,'Station centroid'!$B$2:$B$51,0))-INDEX('Zone centroid'!$D$2:$D$169,MATCH($A149,'Zone centroid'!$C$2:$C$169,0)))^2+(INDEX('Station centroid'!$F$2:$F$51,MATCH(AS$1,'Station centroid'!$B$2:$B$51,0))-INDEX('Zone centroid'!$E$2:$E$169,MATCH($A149,'Zone centroid'!$C$2:$C$169,0)))^2)</f>
        <v>107879.42849950076</v>
      </c>
      <c r="AT149">
        <f>SQRT((INDEX('Station centroid'!$E$2:$E$51,MATCH(AT$1,'Station centroid'!$B$2:$B$51,0))-INDEX('Zone centroid'!$D$2:$D$169,MATCH($A149,'Zone centroid'!$C$2:$C$169,0)))^2+(INDEX('Station centroid'!$F$2:$F$51,MATCH(AT$1,'Station centroid'!$B$2:$B$51,0))-INDEX('Zone centroid'!$E$2:$E$169,MATCH($A149,'Zone centroid'!$C$2:$C$169,0)))^2)</f>
        <v>82166.431914390079</v>
      </c>
      <c r="AU149">
        <f>SQRT((INDEX('Station centroid'!$E$2:$E$51,MATCH(AU$1,'Station centroid'!$B$2:$B$51,0))-INDEX('Zone centroid'!$D$2:$D$169,MATCH($A149,'Zone centroid'!$C$2:$C$169,0)))^2+(INDEX('Station centroid'!$F$2:$F$51,MATCH(AU$1,'Station centroid'!$B$2:$B$51,0))-INDEX('Zone centroid'!$E$2:$E$169,MATCH($A149,'Zone centroid'!$C$2:$C$169,0)))^2)</f>
        <v>47022.644665251428</v>
      </c>
      <c r="AV149">
        <f>SQRT((INDEX('Station centroid'!$E$2:$E$51,MATCH(AV$1,'Station centroid'!$B$2:$B$51,0))-INDEX('Zone centroid'!$D$2:$D$169,MATCH($A149,'Zone centroid'!$C$2:$C$169,0)))^2+(INDEX('Station centroid'!$F$2:$F$51,MATCH(AV$1,'Station centroid'!$B$2:$B$51,0))-INDEX('Zone centroid'!$E$2:$E$169,MATCH($A149,'Zone centroid'!$C$2:$C$169,0)))^2)</f>
        <v>43894.498267026553</v>
      </c>
      <c r="AW149">
        <f>SQRT((INDEX('Station centroid'!$E$2:$E$51,MATCH(AW$1,'Station centroid'!$B$2:$B$51,0))-INDEX('Zone centroid'!$D$2:$D$169,MATCH($A149,'Zone centroid'!$C$2:$C$169,0)))^2+(INDEX('Station centroid'!$F$2:$F$51,MATCH(AW$1,'Station centroid'!$B$2:$B$51,0))-INDEX('Zone centroid'!$E$2:$E$169,MATCH($A149,'Zone centroid'!$C$2:$C$169,0)))^2)</f>
        <v>42599.889721120177</v>
      </c>
      <c r="AX149">
        <f>SQRT((INDEX('Station centroid'!$E$2:$E$51,MATCH(AX$1,'Station centroid'!$B$2:$B$51,0))-INDEX('Zone centroid'!$D$2:$D$169,MATCH($A149,'Zone centroid'!$C$2:$C$169,0)))^2+(INDEX('Station centroid'!$F$2:$F$51,MATCH(AX$1,'Station centroid'!$B$2:$B$51,0))-INDEX('Zone centroid'!$E$2:$E$169,MATCH($A149,'Zone centroid'!$C$2:$C$169,0)))^2)</f>
        <v>45197.44304631956</v>
      </c>
      <c r="AY149">
        <f>SQRT((INDEX('Station centroid'!$E$2:$E$51,MATCH(AY$1,'Station centroid'!$B$2:$B$51,0))-INDEX('Zone centroid'!$D$2:$D$169,MATCH($A149,'Zone centroid'!$C$2:$C$169,0)))^2+(INDEX('Station centroid'!$F$2:$F$51,MATCH(AY$1,'Station centroid'!$B$2:$B$51,0))-INDEX('Zone centroid'!$E$2:$E$169,MATCH($A149,'Zone centroid'!$C$2:$C$169,0)))^2)</f>
        <v>670402.19914988347</v>
      </c>
    </row>
    <row r="150" spans="1:51" x14ac:dyDescent="0.3">
      <c r="A150">
        <v>5133</v>
      </c>
      <c r="B150">
        <f>SQRT((INDEX('Station centroid'!$E$2:$E$51,MATCH(B$1,'Station centroid'!$B$2:$B$51,0))-INDEX('Zone centroid'!$D$2:$D$169,MATCH($A150,'Zone centroid'!$C$2:$C$169,0)))^2+(INDEX('Station centroid'!$F$2:$F$51,MATCH(B$1,'Station centroid'!$B$2:$B$51,0))-INDEX('Zone centroid'!$E$2:$E$169,MATCH($A150,'Zone centroid'!$C$2:$C$169,0)))^2)</f>
        <v>45815.837765913391</v>
      </c>
      <c r="C150">
        <f>SQRT((INDEX('Station centroid'!$E$2:$E$51,MATCH(C$1,'Station centroid'!$B$2:$B$51,0))-INDEX('Zone centroid'!$D$2:$D$169,MATCH($A150,'Zone centroid'!$C$2:$C$169,0)))^2+(INDEX('Station centroid'!$F$2:$F$51,MATCH(C$1,'Station centroid'!$B$2:$B$51,0))-INDEX('Zone centroid'!$E$2:$E$169,MATCH($A150,'Zone centroid'!$C$2:$C$169,0)))^2)</f>
        <v>50360.221659909308</v>
      </c>
      <c r="D150">
        <f>SQRT((INDEX('Station centroid'!$E$2:$E$51,MATCH(D$1,'Station centroid'!$B$2:$B$51,0))-INDEX('Zone centroid'!$D$2:$D$169,MATCH($A150,'Zone centroid'!$C$2:$C$169,0)))^2+(INDEX('Station centroid'!$F$2:$F$51,MATCH(D$1,'Station centroid'!$B$2:$B$51,0))-INDEX('Zone centroid'!$E$2:$E$169,MATCH($A150,'Zone centroid'!$C$2:$C$169,0)))^2)</f>
        <v>114567.11839905242</v>
      </c>
      <c r="E150">
        <f>SQRT((INDEX('Station centroid'!$E$2:$E$51,MATCH(E$1,'Station centroid'!$B$2:$B$51,0))-INDEX('Zone centroid'!$D$2:$D$169,MATCH($A150,'Zone centroid'!$C$2:$C$169,0)))^2+(INDEX('Station centroid'!$F$2:$F$51,MATCH(E$1,'Station centroid'!$B$2:$B$51,0))-INDEX('Zone centroid'!$E$2:$E$169,MATCH($A150,'Zone centroid'!$C$2:$C$169,0)))^2)</f>
        <v>53457.031442078798</v>
      </c>
      <c r="F150">
        <f>SQRT((INDEX('Station centroid'!$E$2:$E$51,MATCH(F$1,'Station centroid'!$B$2:$B$51,0))-INDEX('Zone centroid'!$D$2:$D$169,MATCH($A150,'Zone centroid'!$C$2:$C$169,0)))^2+(INDEX('Station centroid'!$F$2:$F$51,MATCH(F$1,'Station centroid'!$B$2:$B$51,0))-INDEX('Zone centroid'!$E$2:$E$169,MATCH($A150,'Zone centroid'!$C$2:$C$169,0)))^2)</f>
        <v>27865.75516155273</v>
      </c>
      <c r="G150">
        <f>SQRT((INDEX('Station centroid'!$E$2:$E$51,MATCH(G$1,'Station centroid'!$B$2:$B$51,0))-INDEX('Zone centroid'!$D$2:$D$169,MATCH($A150,'Zone centroid'!$C$2:$C$169,0)))^2+(INDEX('Station centroid'!$F$2:$F$51,MATCH(G$1,'Station centroid'!$B$2:$B$51,0))-INDEX('Zone centroid'!$E$2:$E$169,MATCH($A150,'Zone centroid'!$C$2:$C$169,0)))^2)</f>
        <v>650393.28460939694</v>
      </c>
      <c r="H150">
        <f>SQRT((INDEX('Station centroid'!$E$2:$E$51,MATCH(H$1,'Station centroid'!$B$2:$B$51,0))-INDEX('Zone centroid'!$D$2:$D$169,MATCH($A150,'Zone centroid'!$C$2:$C$169,0)))^2+(INDEX('Station centroid'!$F$2:$F$51,MATCH(H$1,'Station centroid'!$B$2:$B$51,0))-INDEX('Zone centroid'!$E$2:$E$169,MATCH($A150,'Zone centroid'!$C$2:$C$169,0)))^2)</f>
        <v>31147.150578587476</v>
      </c>
      <c r="I150">
        <f>SQRT((INDEX('Station centroid'!$E$2:$E$51,MATCH(I$1,'Station centroid'!$B$2:$B$51,0))-INDEX('Zone centroid'!$D$2:$D$169,MATCH($A150,'Zone centroid'!$C$2:$C$169,0)))^2+(INDEX('Station centroid'!$F$2:$F$51,MATCH(I$1,'Station centroid'!$B$2:$B$51,0))-INDEX('Zone centroid'!$E$2:$E$169,MATCH($A150,'Zone centroid'!$C$2:$C$169,0)))^2)</f>
        <v>1618.007111758149</v>
      </c>
      <c r="J150">
        <f>SQRT((INDEX('Station centroid'!$E$2:$E$51,MATCH(J$1,'Station centroid'!$B$2:$B$51,0))-INDEX('Zone centroid'!$D$2:$D$169,MATCH($A150,'Zone centroid'!$C$2:$C$169,0)))^2+(INDEX('Station centroid'!$F$2:$F$51,MATCH(J$1,'Station centroid'!$B$2:$B$51,0))-INDEX('Zone centroid'!$E$2:$E$169,MATCH($A150,'Zone centroid'!$C$2:$C$169,0)))^2)</f>
        <v>650393.28460939694</v>
      </c>
      <c r="K150">
        <f>SQRT((INDEX('Station centroid'!$E$2:$E$51,MATCH(K$1,'Station centroid'!$B$2:$B$51,0))-INDEX('Zone centroid'!$D$2:$D$169,MATCH($A150,'Zone centroid'!$C$2:$C$169,0)))^2+(INDEX('Station centroid'!$F$2:$F$51,MATCH(K$1,'Station centroid'!$B$2:$B$51,0))-INDEX('Zone centroid'!$E$2:$E$169,MATCH($A150,'Zone centroid'!$C$2:$C$169,0)))^2)</f>
        <v>71064.702680470698</v>
      </c>
      <c r="L150">
        <f>SQRT((INDEX('Station centroid'!$E$2:$E$51,MATCH(L$1,'Station centroid'!$B$2:$B$51,0))-INDEX('Zone centroid'!$D$2:$D$169,MATCH($A150,'Zone centroid'!$C$2:$C$169,0)))^2+(INDEX('Station centroid'!$F$2:$F$51,MATCH(L$1,'Station centroid'!$B$2:$B$51,0))-INDEX('Zone centroid'!$E$2:$E$169,MATCH($A150,'Zone centroid'!$C$2:$C$169,0)))^2)</f>
        <v>22808.147623733032</v>
      </c>
      <c r="M150">
        <f>SQRT((INDEX('Station centroid'!$E$2:$E$51,MATCH(M$1,'Station centroid'!$B$2:$B$51,0))-INDEX('Zone centroid'!$D$2:$D$169,MATCH($A150,'Zone centroid'!$C$2:$C$169,0)))^2+(INDEX('Station centroid'!$F$2:$F$51,MATCH(M$1,'Station centroid'!$B$2:$B$51,0))-INDEX('Zone centroid'!$E$2:$E$169,MATCH($A150,'Zone centroid'!$C$2:$C$169,0)))^2)</f>
        <v>31332.388785884199</v>
      </c>
      <c r="N150">
        <f>SQRT((INDEX('Station centroid'!$E$2:$E$51,MATCH(N$1,'Station centroid'!$B$2:$B$51,0))-INDEX('Zone centroid'!$D$2:$D$169,MATCH($A150,'Zone centroid'!$C$2:$C$169,0)))^2+(INDEX('Station centroid'!$F$2:$F$51,MATCH(N$1,'Station centroid'!$B$2:$B$51,0))-INDEX('Zone centroid'!$E$2:$E$169,MATCH($A150,'Zone centroid'!$C$2:$C$169,0)))^2)</f>
        <v>52361.87335029184</v>
      </c>
      <c r="O150">
        <f>SQRT((INDEX('Station centroid'!$E$2:$E$51,MATCH(O$1,'Station centroid'!$B$2:$B$51,0))-INDEX('Zone centroid'!$D$2:$D$169,MATCH($A150,'Zone centroid'!$C$2:$C$169,0)))^2+(INDEX('Station centroid'!$F$2:$F$51,MATCH(O$1,'Station centroid'!$B$2:$B$51,0))-INDEX('Zone centroid'!$E$2:$E$169,MATCH($A150,'Zone centroid'!$C$2:$C$169,0)))^2)</f>
        <v>67864.890963980768</v>
      </c>
      <c r="P150">
        <f>SQRT((INDEX('Station centroid'!$E$2:$E$51,MATCH(P$1,'Station centroid'!$B$2:$B$51,0))-INDEX('Zone centroid'!$D$2:$D$169,MATCH($A150,'Zone centroid'!$C$2:$C$169,0)))^2+(INDEX('Station centroid'!$F$2:$F$51,MATCH(P$1,'Station centroid'!$B$2:$B$51,0))-INDEX('Zone centroid'!$E$2:$E$169,MATCH($A150,'Zone centroid'!$C$2:$C$169,0)))^2)</f>
        <v>70145.020237677614</v>
      </c>
      <c r="Q150">
        <f>SQRT((INDEX('Station centroid'!$E$2:$E$51,MATCH(Q$1,'Station centroid'!$B$2:$B$51,0))-INDEX('Zone centroid'!$D$2:$D$169,MATCH($A150,'Zone centroid'!$C$2:$C$169,0)))^2+(INDEX('Station centroid'!$F$2:$F$51,MATCH(Q$1,'Station centroid'!$B$2:$B$51,0))-INDEX('Zone centroid'!$E$2:$E$169,MATCH($A150,'Zone centroid'!$C$2:$C$169,0)))^2)</f>
        <v>59090.091761517047</v>
      </c>
      <c r="R150">
        <f>SQRT((INDEX('Station centroid'!$E$2:$E$51,MATCH(R$1,'Station centroid'!$B$2:$B$51,0))-INDEX('Zone centroid'!$D$2:$D$169,MATCH($A150,'Zone centroid'!$C$2:$C$169,0)))^2+(INDEX('Station centroid'!$F$2:$F$51,MATCH(R$1,'Station centroid'!$B$2:$B$51,0))-INDEX('Zone centroid'!$E$2:$E$169,MATCH($A150,'Zone centroid'!$C$2:$C$169,0)))^2)</f>
        <v>60644.237053128942</v>
      </c>
      <c r="S150">
        <f>SQRT((INDEX('Station centroid'!$E$2:$E$51,MATCH(S$1,'Station centroid'!$B$2:$B$51,0))-INDEX('Zone centroid'!$D$2:$D$169,MATCH($A150,'Zone centroid'!$C$2:$C$169,0)))^2+(INDEX('Station centroid'!$F$2:$F$51,MATCH(S$1,'Station centroid'!$B$2:$B$51,0))-INDEX('Zone centroid'!$E$2:$E$169,MATCH($A150,'Zone centroid'!$C$2:$C$169,0)))^2)</f>
        <v>56725.27929755838</v>
      </c>
      <c r="T150">
        <f>SQRT((INDEX('Station centroid'!$E$2:$E$51,MATCH(T$1,'Station centroid'!$B$2:$B$51,0))-INDEX('Zone centroid'!$D$2:$D$169,MATCH($A150,'Zone centroid'!$C$2:$C$169,0)))^2+(INDEX('Station centroid'!$F$2:$F$51,MATCH(T$1,'Station centroid'!$B$2:$B$51,0))-INDEX('Zone centroid'!$E$2:$E$169,MATCH($A150,'Zone centroid'!$C$2:$C$169,0)))^2)</f>
        <v>56870.775524829929</v>
      </c>
      <c r="U150">
        <f>SQRT((INDEX('Station centroid'!$E$2:$E$51,MATCH(U$1,'Station centroid'!$B$2:$B$51,0))-INDEX('Zone centroid'!$D$2:$D$169,MATCH($A150,'Zone centroid'!$C$2:$C$169,0)))^2+(INDEX('Station centroid'!$F$2:$F$51,MATCH(U$1,'Station centroid'!$B$2:$B$51,0))-INDEX('Zone centroid'!$E$2:$E$169,MATCH($A150,'Zone centroid'!$C$2:$C$169,0)))^2)</f>
        <v>62865.972409932525</v>
      </c>
      <c r="V150">
        <f>SQRT((INDEX('Station centroid'!$E$2:$E$51,MATCH(V$1,'Station centroid'!$B$2:$B$51,0))-INDEX('Zone centroid'!$D$2:$D$169,MATCH($A150,'Zone centroid'!$C$2:$C$169,0)))^2+(INDEX('Station centroid'!$F$2:$F$51,MATCH(V$1,'Station centroid'!$B$2:$B$51,0))-INDEX('Zone centroid'!$E$2:$E$169,MATCH($A150,'Zone centroid'!$C$2:$C$169,0)))^2)</f>
        <v>68504.768102529197</v>
      </c>
      <c r="W150">
        <f>SQRT((INDEX('Station centroid'!$E$2:$E$51,MATCH(W$1,'Station centroid'!$B$2:$B$51,0))-INDEX('Zone centroid'!$D$2:$D$169,MATCH($A150,'Zone centroid'!$C$2:$C$169,0)))^2+(INDEX('Station centroid'!$F$2:$F$51,MATCH(W$1,'Station centroid'!$B$2:$B$51,0))-INDEX('Zone centroid'!$E$2:$E$169,MATCH($A150,'Zone centroid'!$C$2:$C$169,0)))^2)</f>
        <v>56548.181464659021</v>
      </c>
      <c r="X150">
        <f>SQRT((INDEX('Station centroid'!$E$2:$E$51,MATCH(X$1,'Station centroid'!$B$2:$B$51,0))-INDEX('Zone centroid'!$D$2:$D$169,MATCH($A150,'Zone centroid'!$C$2:$C$169,0)))^2+(INDEX('Station centroid'!$F$2:$F$51,MATCH(X$1,'Station centroid'!$B$2:$B$51,0))-INDEX('Zone centroid'!$E$2:$E$169,MATCH($A150,'Zone centroid'!$C$2:$C$169,0)))^2)</f>
        <v>67305.834268527557</v>
      </c>
      <c r="Y150">
        <f>SQRT((INDEX('Station centroid'!$E$2:$E$51,MATCH(Y$1,'Station centroid'!$B$2:$B$51,0))-INDEX('Zone centroid'!$D$2:$D$169,MATCH($A150,'Zone centroid'!$C$2:$C$169,0)))^2+(INDEX('Station centroid'!$F$2:$F$51,MATCH(Y$1,'Station centroid'!$B$2:$B$51,0))-INDEX('Zone centroid'!$E$2:$E$169,MATCH($A150,'Zone centroid'!$C$2:$C$169,0)))^2)</f>
        <v>66649.948837864868</v>
      </c>
      <c r="Z150">
        <f>SQRT((INDEX('Station centroid'!$E$2:$E$51,MATCH(Z$1,'Station centroid'!$B$2:$B$51,0))-INDEX('Zone centroid'!$D$2:$D$169,MATCH($A150,'Zone centroid'!$C$2:$C$169,0)))^2+(INDEX('Station centroid'!$F$2:$F$51,MATCH(Z$1,'Station centroid'!$B$2:$B$51,0))-INDEX('Zone centroid'!$E$2:$E$169,MATCH($A150,'Zone centroid'!$C$2:$C$169,0)))^2)</f>
        <v>7534.2872874678915</v>
      </c>
      <c r="AA150">
        <f>SQRT((INDEX('Station centroid'!$E$2:$E$51,MATCH(AA$1,'Station centroid'!$B$2:$B$51,0))-INDEX('Zone centroid'!$D$2:$D$169,MATCH($A150,'Zone centroid'!$C$2:$C$169,0)))^2+(INDEX('Station centroid'!$F$2:$F$51,MATCH(AA$1,'Station centroid'!$B$2:$B$51,0))-INDEX('Zone centroid'!$E$2:$E$169,MATCH($A150,'Zone centroid'!$C$2:$C$169,0)))^2)</f>
        <v>47200.887121909043</v>
      </c>
      <c r="AB150">
        <f>SQRT((INDEX('Station centroid'!$E$2:$E$51,MATCH(AB$1,'Station centroid'!$B$2:$B$51,0))-INDEX('Zone centroid'!$D$2:$D$169,MATCH($A150,'Zone centroid'!$C$2:$C$169,0)))^2+(INDEX('Station centroid'!$F$2:$F$51,MATCH(AB$1,'Station centroid'!$B$2:$B$51,0))-INDEX('Zone centroid'!$E$2:$E$169,MATCH($A150,'Zone centroid'!$C$2:$C$169,0)))^2)</f>
        <v>650393.28460939694</v>
      </c>
      <c r="AC150">
        <f>SQRT((INDEX('Station centroid'!$E$2:$E$51,MATCH(AC$1,'Station centroid'!$B$2:$B$51,0))-INDEX('Zone centroid'!$D$2:$D$169,MATCH($A150,'Zone centroid'!$C$2:$C$169,0)))^2+(INDEX('Station centroid'!$F$2:$F$51,MATCH(AC$1,'Station centroid'!$B$2:$B$51,0))-INDEX('Zone centroid'!$E$2:$E$169,MATCH($A150,'Zone centroid'!$C$2:$C$169,0)))^2)</f>
        <v>68156.757780170272</v>
      </c>
      <c r="AD150">
        <f>SQRT((INDEX('Station centroid'!$E$2:$E$51,MATCH(AD$1,'Station centroid'!$B$2:$B$51,0))-INDEX('Zone centroid'!$D$2:$D$169,MATCH($A150,'Zone centroid'!$C$2:$C$169,0)))^2+(INDEX('Station centroid'!$F$2:$F$51,MATCH(AD$1,'Station centroid'!$B$2:$B$51,0))-INDEX('Zone centroid'!$E$2:$E$169,MATCH($A150,'Zone centroid'!$C$2:$C$169,0)))^2)</f>
        <v>109879.14798232874</v>
      </c>
      <c r="AE150">
        <f>SQRT((INDEX('Station centroid'!$E$2:$E$51,MATCH(AE$1,'Station centroid'!$B$2:$B$51,0))-INDEX('Zone centroid'!$D$2:$D$169,MATCH($A150,'Zone centroid'!$C$2:$C$169,0)))^2+(INDEX('Station centroid'!$F$2:$F$51,MATCH(AE$1,'Station centroid'!$B$2:$B$51,0))-INDEX('Zone centroid'!$E$2:$E$169,MATCH($A150,'Zone centroid'!$C$2:$C$169,0)))^2)</f>
        <v>64009.254293855061</v>
      </c>
      <c r="AF150">
        <f>SQRT((INDEX('Station centroid'!$E$2:$E$51,MATCH(AF$1,'Station centroid'!$B$2:$B$51,0))-INDEX('Zone centroid'!$D$2:$D$169,MATCH($A150,'Zone centroid'!$C$2:$C$169,0)))^2+(INDEX('Station centroid'!$F$2:$F$51,MATCH(AF$1,'Station centroid'!$B$2:$B$51,0))-INDEX('Zone centroid'!$E$2:$E$169,MATCH($A150,'Zone centroid'!$C$2:$C$169,0)))^2)</f>
        <v>62400.768547117237</v>
      </c>
      <c r="AG150">
        <f>SQRT((INDEX('Station centroid'!$E$2:$E$51,MATCH(AG$1,'Station centroid'!$B$2:$B$51,0))-INDEX('Zone centroid'!$D$2:$D$169,MATCH($A150,'Zone centroid'!$C$2:$C$169,0)))^2+(INDEX('Station centroid'!$F$2:$F$51,MATCH(AG$1,'Station centroid'!$B$2:$B$51,0))-INDEX('Zone centroid'!$E$2:$E$169,MATCH($A150,'Zone centroid'!$C$2:$C$169,0)))^2)</f>
        <v>67689.794574837491</v>
      </c>
      <c r="AH150">
        <f>SQRT((INDEX('Station centroid'!$E$2:$E$51,MATCH(AH$1,'Station centroid'!$B$2:$B$51,0))-INDEX('Zone centroid'!$D$2:$D$169,MATCH($A150,'Zone centroid'!$C$2:$C$169,0)))^2+(INDEX('Station centroid'!$F$2:$F$51,MATCH(AH$1,'Station centroid'!$B$2:$B$51,0))-INDEX('Zone centroid'!$E$2:$E$169,MATCH($A150,'Zone centroid'!$C$2:$C$169,0)))^2)</f>
        <v>78162.511326389707</v>
      </c>
      <c r="AI150">
        <f>SQRT((INDEX('Station centroid'!$E$2:$E$51,MATCH(AI$1,'Station centroid'!$B$2:$B$51,0))-INDEX('Zone centroid'!$D$2:$D$169,MATCH($A150,'Zone centroid'!$C$2:$C$169,0)))^2+(INDEX('Station centroid'!$F$2:$F$51,MATCH(AI$1,'Station centroid'!$B$2:$B$51,0))-INDEX('Zone centroid'!$E$2:$E$169,MATCH($A150,'Zone centroid'!$C$2:$C$169,0)))^2)</f>
        <v>60886.537664269403</v>
      </c>
      <c r="AJ150">
        <f>SQRT((INDEX('Station centroid'!$E$2:$E$51,MATCH(AJ$1,'Station centroid'!$B$2:$B$51,0))-INDEX('Zone centroid'!$D$2:$D$169,MATCH($A150,'Zone centroid'!$C$2:$C$169,0)))^2+(INDEX('Station centroid'!$F$2:$F$51,MATCH(AJ$1,'Station centroid'!$B$2:$B$51,0))-INDEX('Zone centroid'!$E$2:$E$169,MATCH($A150,'Zone centroid'!$C$2:$C$169,0)))^2)</f>
        <v>65242.627043429973</v>
      </c>
      <c r="AK150">
        <f>SQRT((INDEX('Station centroid'!$E$2:$E$51,MATCH(AK$1,'Station centroid'!$B$2:$B$51,0))-INDEX('Zone centroid'!$D$2:$D$169,MATCH($A150,'Zone centroid'!$C$2:$C$169,0)))^2+(INDEX('Station centroid'!$F$2:$F$51,MATCH(AK$1,'Station centroid'!$B$2:$B$51,0))-INDEX('Zone centroid'!$E$2:$E$169,MATCH($A150,'Zone centroid'!$C$2:$C$169,0)))^2)</f>
        <v>53521.393657162916</v>
      </c>
      <c r="AL150">
        <f>SQRT((INDEX('Station centroid'!$E$2:$E$51,MATCH(AL$1,'Station centroid'!$B$2:$B$51,0))-INDEX('Zone centroid'!$D$2:$D$169,MATCH($A150,'Zone centroid'!$C$2:$C$169,0)))^2+(INDEX('Station centroid'!$F$2:$F$51,MATCH(AL$1,'Station centroid'!$B$2:$B$51,0))-INDEX('Zone centroid'!$E$2:$E$169,MATCH($A150,'Zone centroid'!$C$2:$C$169,0)))^2)</f>
        <v>45516.171116059348</v>
      </c>
      <c r="AM150">
        <f>SQRT((INDEX('Station centroid'!$E$2:$E$51,MATCH(AM$1,'Station centroid'!$B$2:$B$51,0))-INDEX('Zone centroid'!$D$2:$D$169,MATCH($A150,'Zone centroid'!$C$2:$C$169,0)))^2+(INDEX('Station centroid'!$F$2:$F$51,MATCH(AM$1,'Station centroid'!$B$2:$B$51,0))-INDEX('Zone centroid'!$E$2:$E$169,MATCH($A150,'Zone centroid'!$C$2:$C$169,0)))^2)</f>
        <v>64564.137870648483</v>
      </c>
      <c r="AN150">
        <f>SQRT((INDEX('Station centroid'!$E$2:$E$51,MATCH(AN$1,'Station centroid'!$B$2:$B$51,0))-INDEX('Zone centroid'!$D$2:$D$169,MATCH($A150,'Zone centroid'!$C$2:$C$169,0)))^2+(INDEX('Station centroid'!$F$2:$F$51,MATCH(AN$1,'Station centroid'!$B$2:$B$51,0))-INDEX('Zone centroid'!$E$2:$E$169,MATCH($A150,'Zone centroid'!$C$2:$C$169,0)))^2)</f>
        <v>17743.785718915773</v>
      </c>
      <c r="AO150">
        <f>SQRT((INDEX('Station centroid'!$E$2:$E$51,MATCH(AO$1,'Station centroid'!$B$2:$B$51,0))-INDEX('Zone centroid'!$D$2:$D$169,MATCH($A150,'Zone centroid'!$C$2:$C$169,0)))^2+(INDEX('Station centroid'!$F$2:$F$51,MATCH(AO$1,'Station centroid'!$B$2:$B$51,0))-INDEX('Zone centroid'!$E$2:$E$169,MATCH($A150,'Zone centroid'!$C$2:$C$169,0)))^2)</f>
        <v>13297.044178952006</v>
      </c>
      <c r="AP150">
        <f>SQRT((INDEX('Station centroid'!$E$2:$E$51,MATCH(AP$1,'Station centroid'!$B$2:$B$51,0))-INDEX('Zone centroid'!$D$2:$D$169,MATCH($A150,'Zone centroid'!$C$2:$C$169,0)))^2+(INDEX('Station centroid'!$F$2:$F$51,MATCH(AP$1,'Station centroid'!$B$2:$B$51,0))-INDEX('Zone centroid'!$E$2:$E$169,MATCH($A150,'Zone centroid'!$C$2:$C$169,0)))^2)</f>
        <v>27868.130123180108</v>
      </c>
      <c r="AQ150">
        <f>SQRT((INDEX('Station centroid'!$E$2:$E$51,MATCH(AQ$1,'Station centroid'!$B$2:$B$51,0))-INDEX('Zone centroid'!$D$2:$D$169,MATCH($A150,'Zone centroid'!$C$2:$C$169,0)))^2+(INDEX('Station centroid'!$F$2:$F$51,MATCH(AQ$1,'Station centroid'!$B$2:$B$51,0))-INDEX('Zone centroid'!$E$2:$E$169,MATCH($A150,'Zone centroid'!$C$2:$C$169,0)))^2)</f>
        <v>39903.331282290172</v>
      </c>
      <c r="AR150">
        <f>SQRT((INDEX('Station centroid'!$E$2:$E$51,MATCH(AR$1,'Station centroid'!$B$2:$B$51,0))-INDEX('Zone centroid'!$D$2:$D$169,MATCH($A150,'Zone centroid'!$C$2:$C$169,0)))^2+(INDEX('Station centroid'!$F$2:$F$51,MATCH(AR$1,'Station centroid'!$B$2:$B$51,0))-INDEX('Zone centroid'!$E$2:$E$169,MATCH($A150,'Zone centroid'!$C$2:$C$169,0)))^2)</f>
        <v>21032.435800971791</v>
      </c>
      <c r="AS150">
        <f>SQRT((INDEX('Station centroid'!$E$2:$E$51,MATCH(AS$1,'Station centroid'!$B$2:$B$51,0))-INDEX('Zone centroid'!$D$2:$D$169,MATCH($A150,'Zone centroid'!$C$2:$C$169,0)))^2+(INDEX('Station centroid'!$F$2:$F$51,MATCH(AS$1,'Station centroid'!$B$2:$B$51,0))-INDEX('Zone centroid'!$E$2:$E$169,MATCH($A150,'Zone centroid'!$C$2:$C$169,0)))^2)</f>
        <v>92001.294012741477</v>
      </c>
      <c r="AT150">
        <f>SQRT((INDEX('Station centroid'!$E$2:$E$51,MATCH(AT$1,'Station centroid'!$B$2:$B$51,0))-INDEX('Zone centroid'!$D$2:$D$169,MATCH($A150,'Zone centroid'!$C$2:$C$169,0)))^2+(INDEX('Station centroid'!$F$2:$F$51,MATCH(AT$1,'Station centroid'!$B$2:$B$51,0))-INDEX('Zone centroid'!$E$2:$E$169,MATCH($A150,'Zone centroid'!$C$2:$C$169,0)))^2)</f>
        <v>68722.199084881591</v>
      </c>
      <c r="AU150">
        <f>SQRT((INDEX('Station centroid'!$E$2:$E$51,MATCH(AU$1,'Station centroid'!$B$2:$B$51,0))-INDEX('Zone centroid'!$D$2:$D$169,MATCH($A150,'Zone centroid'!$C$2:$C$169,0)))^2+(INDEX('Station centroid'!$F$2:$F$51,MATCH(AU$1,'Station centroid'!$B$2:$B$51,0))-INDEX('Zone centroid'!$E$2:$E$169,MATCH($A150,'Zone centroid'!$C$2:$C$169,0)))^2)</f>
        <v>42805.856777250687</v>
      </c>
      <c r="AV150">
        <f>SQRT((INDEX('Station centroid'!$E$2:$E$51,MATCH(AV$1,'Station centroid'!$B$2:$B$51,0))-INDEX('Zone centroid'!$D$2:$D$169,MATCH($A150,'Zone centroid'!$C$2:$C$169,0)))^2+(INDEX('Station centroid'!$F$2:$F$51,MATCH(AV$1,'Station centroid'!$B$2:$B$51,0))-INDEX('Zone centroid'!$E$2:$E$169,MATCH($A150,'Zone centroid'!$C$2:$C$169,0)))^2)</f>
        <v>36229.423737536854</v>
      </c>
      <c r="AW150">
        <f>SQRT((INDEX('Station centroid'!$E$2:$E$51,MATCH(AW$1,'Station centroid'!$B$2:$B$51,0))-INDEX('Zone centroid'!$D$2:$D$169,MATCH($A150,'Zone centroid'!$C$2:$C$169,0)))^2+(INDEX('Station centroid'!$F$2:$F$51,MATCH(AW$1,'Station centroid'!$B$2:$B$51,0))-INDEX('Zone centroid'!$E$2:$E$169,MATCH($A150,'Zone centroid'!$C$2:$C$169,0)))^2)</f>
        <v>31588.242444485586</v>
      </c>
      <c r="AX150">
        <f>SQRT((INDEX('Station centroid'!$E$2:$E$51,MATCH(AX$1,'Station centroid'!$B$2:$B$51,0))-INDEX('Zone centroid'!$D$2:$D$169,MATCH($A150,'Zone centroid'!$C$2:$C$169,0)))^2+(INDEX('Station centroid'!$F$2:$F$51,MATCH(AX$1,'Station centroid'!$B$2:$B$51,0))-INDEX('Zone centroid'!$E$2:$E$169,MATCH($A150,'Zone centroid'!$C$2:$C$169,0)))^2)</f>
        <v>27939.18956457578</v>
      </c>
      <c r="AY150">
        <f>SQRT((INDEX('Station centroid'!$E$2:$E$51,MATCH(AY$1,'Station centroid'!$B$2:$B$51,0))-INDEX('Zone centroid'!$D$2:$D$169,MATCH($A150,'Zone centroid'!$C$2:$C$169,0)))^2+(INDEX('Station centroid'!$F$2:$F$51,MATCH(AY$1,'Station centroid'!$B$2:$B$51,0))-INDEX('Zone centroid'!$E$2:$E$169,MATCH($A150,'Zone centroid'!$C$2:$C$169,0)))^2)</f>
        <v>650393.28460939694</v>
      </c>
    </row>
    <row r="151" spans="1:51" x14ac:dyDescent="0.3">
      <c r="A151">
        <v>5134</v>
      </c>
      <c r="B151">
        <f>SQRT((INDEX('Station centroid'!$E$2:$E$51,MATCH(B$1,'Station centroid'!$B$2:$B$51,0))-INDEX('Zone centroid'!$D$2:$D$169,MATCH($A151,'Zone centroid'!$C$2:$C$169,0)))^2+(INDEX('Station centroid'!$F$2:$F$51,MATCH(B$1,'Station centroid'!$B$2:$B$51,0))-INDEX('Zone centroid'!$E$2:$E$169,MATCH($A151,'Zone centroid'!$C$2:$C$169,0)))^2)</f>
        <v>72771.857057467569</v>
      </c>
      <c r="C151">
        <f>SQRT((INDEX('Station centroid'!$E$2:$E$51,MATCH(C$1,'Station centroid'!$B$2:$B$51,0))-INDEX('Zone centroid'!$D$2:$D$169,MATCH($A151,'Zone centroid'!$C$2:$C$169,0)))^2+(INDEX('Station centroid'!$F$2:$F$51,MATCH(C$1,'Station centroid'!$B$2:$B$51,0))-INDEX('Zone centroid'!$E$2:$E$169,MATCH($A151,'Zone centroid'!$C$2:$C$169,0)))^2)</f>
        <v>92947.666507100643</v>
      </c>
      <c r="D151">
        <f>SQRT((INDEX('Station centroid'!$E$2:$E$51,MATCH(D$1,'Station centroid'!$B$2:$B$51,0))-INDEX('Zone centroid'!$D$2:$D$169,MATCH($A151,'Zone centroid'!$C$2:$C$169,0)))^2+(INDEX('Station centroid'!$F$2:$F$51,MATCH(D$1,'Station centroid'!$B$2:$B$51,0))-INDEX('Zone centroid'!$E$2:$E$169,MATCH($A151,'Zone centroid'!$C$2:$C$169,0)))^2)</f>
        <v>130205.80600250703</v>
      </c>
      <c r="E151">
        <f>SQRT((INDEX('Station centroid'!$E$2:$E$51,MATCH(E$1,'Station centroid'!$B$2:$B$51,0))-INDEX('Zone centroid'!$D$2:$D$169,MATCH($A151,'Zone centroid'!$C$2:$C$169,0)))^2+(INDEX('Station centroid'!$F$2:$F$51,MATCH(E$1,'Station centroid'!$B$2:$B$51,0))-INDEX('Zone centroid'!$E$2:$E$169,MATCH($A151,'Zone centroid'!$C$2:$C$169,0)))^2)</f>
        <v>81766.979767014753</v>
      </c>
      <c r="F151">
        <f>SQRT((INDEX('Station centroid'!$E$2:$E$51,MATCH(F$1,'Station centroid'!$B$2:$B$51,0))-INDEX('Zone centroid'!$D$2:$D$169,MATCH($A151,'Zone centroid'!$C$2:$C$169,0)))^2+(INDEX('Station centroid'!$F$2:$F$51,MATCH(F$1,'Station centroid'!$B$2:$B$51,0))-INDEX('Zone centroid'!$E$2:$E$169,MATCH($A151,'Zone centroid'!$C$2:$C$169,0)))^2)</f>
        <v>68936.509988565609</v>
      </c>
      <c r="G151">
        <f>SQRT((INDEX('Station centroid'!$E$2:$E$51,MATCH(G$1,'Station centroid'!$B$2:$B$51,0))-INDEX('Zone centroid'!$D$2:$D$169,MATCH($A151,'Zone centroid'!$C$2:$C$169,0)))^2+(INDEX('Station centroid'!$F$2:$F$51,MATCH(G$1,'Station centroid'!$B$2:$B$51,0))-INDEX('Zone centroid'!$E$2:$E$169,MATCH($A151,'Zone centroid'!$C$2:$C$169,0)))^2)</f>
        <v>632728.87549249723</v>
      </c>
      <c r="H151">
        <f>SQRT((INDEX('Station centroid'!$E$2:$E$51,MATCH(H$1,'Station centroid'!$B$2:$B$51,0))-INDEX('Zone centroid'!$D$2:$D$169,MATCH($A151,'Zone centroid'!$C$2:$C$169,0)))^2+(INDEX('Station centroid'!$F$2:$F$51,MATCH(H$1,'Station centroid'!$B$2:$B$51,0))-INDEX('Zone centroid'!$E$2:$E$169,MATCH($A151,'Zone centroid'!$C$2:$C$169,0)))^2)</f>
        <v>31474.268700721241</v>
      </c>
      <c r="I151">
        <f>SQRT((INDEX('Station centroid'!$E$2:$E$51,MATCH(I$1,'Station centroid'!$B$2:$B$51,0))-INDEX('Zone centroid'!$D$2:$D$169,MATCH($A151,'Zone centroid'!$C$2:$C$169,0)))^2+(INDEX('Station centroid'!$F$2:$F$51,MATCH(I$1,'Station centroid'!$B$2:$B$51,0))-INDEX('Zone centroid'!$E$2:$E$169,MATCH($A151,'Zone centroid'!$C$2:$C$169,0)))^2)</f>
        <v>44712.215189740913</v>
      </c>
      <c r="J151">
        <f>SQRT((INDEX('Station centroid'!$E$2:$E$51,MATCH(J$1,'Station centroid'!$B$2:$B$51,0))-INDEX('Zone centroid'!$D$2:$D$169,MATCH($A151,'Zone centroid'!$C$2:$C$169,0)))^2+(INDEX('Station centroid'!$F$2:$F$51,MATCH(J$1,'Station centroid'!$B$2:$B$51,0))-INDEX('Zone centroid'!$E$2:$E$169,MATCH($A151,'Zone centroid'!$C$2:$C$169,0)))^2)</f>
        <v>632728.87549249723</v>
      </c>
      <c r="K151">
        <f>SQRT((INDEX('Station centroid'!$E$2:$E$51,MATCH(K$1,'Station centroid'!$B$2:$B$51,0))-INDEX('Zone centroid'!$D$2:$D$169,MATCH($A151,'Zone centroid'!$C$2:$C$169,0)))^2+(INDEX('Station centroid'!$F$2:$F$51,MATCH(K$1,'Station centroid'!$B$2:$B$51,0))-INDEX('Zone centroid'!$E$2:$E$169,MATCH($A151,'Zone centroid'!$C$2:$C$169,0)))^2)</f>
        <v>100840.3197962189</v>
      </c>
      <c r="L151">
        <f>SQRT((INDEX('Station centroid'!$E$2:$E$51,MATCH(L$1,'Station centroid'!$B$2:$B$51,0))-INDEX('Zone centroid'!$D$2:$D$169,MATCH($A151,'Zone centroid'!$C$2:$C$169,0)))^2+(INDEX('Station centroid'!$F$2:$F$51,MATCH(L$1,'Station centroid'!$B$2:$B$51,0))-INDEX('Zone centroid'!$E$2:$E$169,MATCH($A151,'Zone centroid'!$C$2:$C$169,0)))^2)</f>
        <v>56182.473083569377</v>
      </c>
      <c r="M151">
        <f>SQRT((INDEX('Station centroid'!$E$2:$E$51,MATCH(M$1,'Station centroid'!$B$2:$B$51,0))-INDEX('Zone centroid'!$D$2:$D$169,MATCH($A151,'Zone centroid'!$C$2:$C$169,0)))^2+(INDEX('Station centroid'!$F$2:$F$51,MATCH(M$1,'Station centroid'!$B$2:$B$51,0))-INDEX('Zone centroid'!$E$2:$E$169,MATCH($A151,'Zone centroid'!$C$2:$C$169,0)))^2)</f>
        <v>61041.459928558419</v>
      </c>
      <c r="N151">
        <f>SQRT((INDEX('Station centroid'!$E$2:$E$51,MATCH(N$1,'Station centroid'!$B$2:$B$51,0))-INDEX('Zone centroid'!$D$2:$D$169,MATCH($A151,'Zone centroid'!$C$2:$C$169,0)))^2+(INDEX('Station centroid'!$F$2:$F$51,MATCH(N$1,'Station centroid'!$B$2:$B$51,0))-INDEX('Zone centroid'!$E$2:$E$169,MATCH($A151,'Zone centroid'!$C$2:$C$169,0)))^2)</f>
        <v>80327.02483568032</v>
      </c>
      <c r="O151">
        <f>SQRT((INDEX('Station centroid'!$E$2:$E$51,MATCH(O$1,'Station centroid'!$B$2:$B$51,0))-INDEX('Zone centroid'!$D$2:$D$169,MATCH($A151,'Zone centroid'!$C$2:$C$169,0)))^2+(INDEX('Station centroid'!$F$2:$F$51,MATCH(O$1,'Station centroid'!$B$2:$B$51,0))-INDEX('Zone centroid'!$E$2:$E$169,MATCH($A151,'Zone centroid'!$C$2:$C$169,0)))^2)</f>
        <v>102742.99202793834</v>
      </c>
      <c r="P151">
        <f>SQRT((INDEX('Station centroid'!$E$2:$E$51,MATCH(P$1,'Station centroid'!$B$2:$B$51,0))-INDEX('Zone centroid'!$D$2:$D$169,MATCH($A151,'Zone centroid'!$C$2:$C$169,0)))^2+(INDEX('Station centroid'!$F$2:$F$51,MATCH(P$1,'Station centroid'!$B$2:$B$51,0))-INDEX('Zone centroid'!$E$2:$E$169,MATCH($A151,'Zone centroid'!$C$2:$C$169,0)))^2)</f>
        <v>105088.28578582963</v>
      </c>
      <c r="Q151">
        <f>SQRT((INDEX('Station centroid'!$E$2:$E$51,MATCH(Q$1,'Station centroid'!$B$2:$B$51,0))-INDEX('Zone centroid'!$D$2:$D$169,MATCH($A151,'Zone centroid'!$C$2:$C$169,0)))^2+(INDEX('Station centroid'!$F$2:$F$51,MATCH(Q$1,'Station centroid'!$B$2:$B$51,0))-INDEX('Zone centroid'!$E$2:$E$169,MATCH($A151,'Zone centroid'!$C$2:$C$169,0)))^2)</f>
        <v>90555.713008536943</v>
      </c>
      <c r="R151">
        <f>SQRT((INDEX('Station centroid'!$E$2:$E$51,MATCH(R$1,'Station centroid'!$B$2:$B$51,0))-INDEX('Zone centroid'!$D$2:$D$169,MATCH($A151,'Zone centroid'!$C$2:$C$169,0)))^2+(INDEX('Station centroid'!$F$2:$F$51,MATCH(R$1,'Station centroid'!$B$2:$B$51,0))-INDEX('Zone centroid'!$E$2:$E$169,MATCH($A151,'Zone centroid'!$C$2:$C$169,0)))^2)</f>
        <v>88726.816668559084</v>
      </c>
      <c r="S151">
        <f>SQRT((INDEX('Station centroid'!$E$2:$E$51,MATCH(S$1,'Station centroid'!$B$2:$B$51,0))-INDEX('Zone centroid'!$D$2:$D$169,MATCH($A151,'Zone centroid'!$C$2:$C$169,0)))^2+(INDEX('Station centroid'!$F$2:$F$51,MATCH(S$1,'Station centroid'!$B$2:$B$51,0))-INDEX('Zone centroid'!$E$2:$E$169,MATCH($A151,'Zone centroid'!$C$2:$C$169,0)))^2)</f>
        <v>85164.672332992675</v>
      </c>
      <c r="T151">
        <f>SQRT((INDEX('Station centroid'!$E$2:$E$51,MATCH(T$1,'Station centroid'!$B$2:$B$51,0))-INDEX('Zone centroid'!$D$2:$D$169,MATCH($A151,'Zone centroid'!$C$2:$C$169,0)))^2+(INDEX('Station centroid'!$F$2:$F$51,MATCH(T$1,'Station centroid'!$B$2:$B$51,0))-INDEX('Zone centroid'!$E$2:$E$169,MATCH($A151,'Zone centroid'!$C$2:$C$169,0)))^2)</f>
        <v>79477.035110499652</v>
      </c>
      <c r="U151">
        <f>SQRT((INDEX('Station centroid'!$E$2:$E$51,MATCH(U$1,'Station centroid'!$B$2:$B$51,0))-INDEX('Zone centroid'!$D$2:$D$169,MATCH($A151,'Zone centroid'!$C$2:$C$169,0)))^2+(INDEX('Station centroid'!$F$2:$F$51,MATCH(U$1,'Station centroid'!$B$2:$B$51,0))-INDEX('Zone centroid'!$E$2:$E$169,MATCH($A151,'Zone centroid'!$C$2:$C$169,0)))^2)</f>
        <v>79300.619909092726</v>
      </c>
      <c r="V151">
        <f>SQRT((INDEX('Station centroid'!$E$2:$E$51,MATCH(V$1,'Station centroid'!$B$2:$B$51,0))-INDEX('Zone centroid'!$D$2:$D$169,MATCH($A151,'Zone centroid'!$C$2:$C$169,0)))^2+(INDEX('Station centroid'!$F$2:$F$51,MATCH(V$1,'Station centroid'!$B$2:$B$51,0))-INDEX('Zone centroid'!$E$2:$E$169,MATCH($A151,'Zone centroid'!$C$2:$C$169,0)))^2)</f>
        <v>76851.25654367212</v>
      </c>
      <c r="W151">
        <f>SQRT((INDEX('Station centroid'!$E$2:$E$51,MATCH(W$1,'Station centroid'!$B$2:$B$51,0))-INDEX('Zone centroid'!$D$2:$D$169,MATCH($A151,'Zone centroid'!$C$2:$C$169,0)))^2+(INDEX('Station centroid'!$F$2:$F$51,MATCH(W$1,'Station centroid'!$B$2:$B$51,0))-INDEX('Zone centroid'!$E$2:$E$169,MATCH($A151,'Zone centroid'!$C$2:$C$169,0)))^2)</f>
        <v>87245.134821146392</v>
      </c>
      <c r="X151">
        <f>SQRT((INDEX('Station centroid'!$E$2:$E$51,MATCH(X$1,'Station centroid'!$B$2:$B$51,0))-INDEX('Zone centroid'!$D$2:$D$169,MATCH($A151,'Zone centroid'!$C$2:$C$169,0)))^2+(INDEX('Station centroid'!$F$2:$F$51,MATCH(X$1,'Station centroid'!$B$2:$B$51,0))-INDEX('Zone centroid'!$E$2:$E$169,MATCH($A151,'Zone centroid'!$C$2:$C$169,0)))^2)</f>
        <v>74192.686464384708</v>
      </c>
      <c r="Y151">
        <f>SQRT((INDEX('Station centroid'!$E$2:$E$51,MATCH(Y$1,'Station centroid'!$B$2:$B$51,0))-INDEX('Zone centroid'!$D$2:$D$169,MATCH($A151,'Zone centroid'!$C$2:$C$169,0)))^2+(INDEX('Station centroid'!$F$2:$F$51,MATCH(Y$1,'Station centroid'!$B$2:$B$51,0))-INDEX('Zone centroid'!$E$2:$E$169,MATCH($A151,'Zone centroid'!$C$2:$C$169,0)))^2)</f>
        <v>72291.273222222386</v>
      </c>
      <c r="Z151">
        <f>SQRT((INDEX('Station centroid'!$E$2:$E$51,MATCH(Z$1,'Station centroid'!$B$2:$B$51,0))-INDEX('Zone centroid'!$D$2:$D$169,MATCH($A151,'Zone centroid'!$C$2:$C$169,0)))^2+(INDEX('Station centroid'!$F$2:$F$51,MATCH(Z$1,'Station centroid'!$B$2:$B$51,0))-INDEX('Zone centroid'!$E$2:$E$169,MATCH($A151,'Zone centroid'!$C$2:$C$169,0)))^2)</f>
        <v>35981.444902756455</v>
      </c>
      <c r="AA151">
        <f>SQRT((INDEX('Station centroid'!$E$2:$E$51,MATCH(AA$1,'Station centroid'!$B$2:$B$51,0))-INDEX('Zone centroid'!$D$2:$D$169,MATCH($A151,'Zone centroid'!$C$2:$C$169,0)))^2+(INDEX('Station centroid'!$F$2:$F$51,MATCH(AA$1,'Station centroid'!$B$2:$B$51,0))-INDEX('Zone centroid'!$E$2:$E$169,MATCH($A151,'Zone centroid'!$C$2:$C$169,0)))^2)</f>
        <v>53711.413144463062</v>
      </c>
      <c r="AB151">
        <f>SQRT((INDEX('Station centroid'!$E$2:$E$51,MATCH(AB$1,'Station centroid'!$B$2:$B$51,0))-INDEX('Zone centroid'!$D$2:$D$169,MATCH($A151,'Zone centroid'!$C$2:$C$169,0)))^2+(INDEX('Station centroid'!$F$2:$F$51,MATCH(AB$1,'Station centroid'!$B$2:$B$51,0))-INDEX('Zone centroid'!$E$2:$E$169,MATCH($A151,'Zone centroid'!$C$2:$C$169,0)))^2)</f>
        <v>632728.87549249723</v>
      </c>
      <c r="AC151">
        <f>SQRT((INDEX('Station centroid'!$E$2:$E$51,MATCH(AC$1,'Station centroid'!$B$2:$B$51,0))-INDEX('Zone centroid'!$D$2:$D$169,MATCH($A151,'Zone centroid'!$C$2:$C$169,0)))^2+(INDEX('Station centroid'!$F$2:$F$51,MATCH(AC$1,'Station centroid'!$B$2:$B$51,0))-INDEX('Zone centroid'!$E$2:$E$169,MATCH($A151,'Zone centroid'!$C$2:$C$169,0)))^2)</f>
        <v>34595.870297837559</v>
      </c>
      <c r="AD151">
        <f>SQRT((INDEX('Station centroid'!$E$2:$E$51,MATCH(AD$1,'Station centroid'!$B$2:$B$51,0))-INDEX('Zone centroid'!$D$2:$D$169,MATCH($A151,'Zone centroid'!$C$2:$C$169,0)))^2+(INDEX('Station centroid'!$F$2:$F$51,MATCH(AD$1,'Station centroid'!$B$2:$B$51,0))-INDEX('Zone centroid'!$E$2:$E$169,MATCH($A151,'Zone centroid'!$C$2:$C$169,0)))^2)</f>
        <v>126989.94476305004</v>
      </c>
      <c r="AE151">
        <f>SQRT((INDEX('Station centroid'!$E$2:$E$51,MATCH(AE$1,'Station centroid'!$B$2:$B$51,0))-INDEX('Zone centroid'!$D$2:$D$169,MATCH($A151,'Zone centroid'!$C$2:$C$169,0)))^2+(INDEX('Station centroid'!$F$2:$F$51,MATCH(AE$1,'Station centroid'!$B$2:$B$51,0))-INDEX('Zone centroid'!$E$2:$E$169,MATCH($A151,'Zone centroid'!$C$2:$C$169,0)))^2)</f>
        <v>97778.133918148626</v>
      </c>
      <c r="AF151">
        <f>SQRT((INDEX('Station centroid'!$E$2:$E$51,MATCH(AF$1,'Station centroid'!$B$2:$B$51,0))-INDEX('Zone centroid'!$D$2:$D$169,MATCH($A151,'Zone centroid'!$C$2:$C$169,0)))^2+(INDEX('Station centroid'!$F$2:$F$51,MATCH(AF$1,'Station centroid'!$B$2:$B$51,0))-INDEX('Zone centroid'!$E$2:$E$169,MATCH($A151,'Zone centroid'!$C$2:$C$169,0)))^2)</f>
        <v>95430.221035638897</v>
      </c>
      <c r="AG151">
        <f>SQRT((INDEX('Station centroid'!$E$2:$E$51,MATCH(AG$1,'Station centroid'!$B$2:$B$51,0))-INDEX('Zone centroid'!$D$2:$D$169,MATCH($A151,'Zone centroid'!$C$2:$C$169,0)))^2+(INDEX('Station centroid'!$F$2:$F$51,MATCH(AG$1,'Station centroid'!$B$2:$B$51,0))-INDEX('Zone centroid'!$E$2:$E$169,MATCH($A151,'Zone centroid'!$C$2:$C$169,0)))^2)</f>
        <v>76852.710317357691</v>
      </c>
      <c r="AH151">
        <f>SQRT((INDEX('Station centroid'!$E$2:$E$51,MATCH(AH$1,'Station centroid'!$B$2:$B$51,0))-INDEX('Zone centroid'!$D$2:$D$169,MATCH($A151,'Zone centroid'!$C$2:$C$169,0)))^2+(INDEX('Station centroid'!$F$2:$F$51,MATCH(AH$1,'Station centroid'!$B$2:$B$51,0))-INDEX('Zone centroid'!$E$2:$E$169,MATCH($A151,'Zone centroid'!$C$2:$C$169,0)))^2)</f>
        <v>105433.17985837287</v>
      </c>
      <c r="AI151">
        <f>SQRT((INDEX('Station centroid'!$E$2:$E$51,MATCH(AI$1,'Station centroid'!$B$2:$B$51,0))-INDEX('Zone centroid'!$D$2:$D$169,MATCH($A151,'Zone centroid'!$C$2:$C$169,0)))^2+(INDEX('Station centroid'!$F$2:$F$51,MATCH(AI$1,'Station centroid'!$B$2:$B$51,0))-INDEX('Zone centroid'!$E$2:$E$169,MATCH($A151,'Zone centroid'!$C$2:$C$169,0)))^2)</f>
        <v>79868.416160222507</v>
      </c>
      <c r="AJ151">
        <f>SQRT((INDEX('Station centroid'!$E$2:$E$51,MATCH(AJ$1,'Station centroid'!$B$2:$B$51,0))-INDEX('Zone centroid'!$D$2:$D$169,MATCH($A151,'Zone centroid'!$C$2:$C$169,0)))^2+(INDEX('Station centroid'!$F$2:$F$51,MATCH(AJ$1,'Station centroid'!$B$2:$B$51,0))-INDEX('Zone centroid'!$E$2:$E$169,MATCH($A151,'Zone centroid'!$C$2:$C$169,0)))^2)</f>
        <v>78260.772595778122</v>
      </c>
      <c r="AK151">
        <f>SQRT((INDEX('Station centroid'!$E$2:$E$51,MATCH(AK$1,'Station centroid'!$B$2:$B$51,0))-INDEX('Zone centroid'!$D$2:$D$169,MATCH($A151,'Zone centroid'!$C$2:$C$169,0)))^2+(INDEX('Station centroid'!$F$2:$F$51,MATCH(AK$1,'Station centroid'!$B$2:$B$51,0))-INDEX('Zone centroid'!$E$2:$E$169,MATCH($A151,'Zone centroid'!$C$2:$C$169,0)))^2)</f>
        <v>78262.568361286205</v>
      </c>
      <c r="AL151">
        <f>SQRT((INDEX('Station centroid'!$E$2:$E$51,MATCH(AL$1,'Station centroid'!$B$2:$B$51,0))-INDEX('Zone centroid'!$D$2:$D$169,MATCH($A151,'Zone centroid'!$C$2:$C$169,0)))^2+(INDEX('Station centroid'!$F$2:$F$51,MATCH(AL$1,'Station centroid'!$B$2:$B$51,0))-INDEX('Zone centroid'!$E$2:$E$169,MATCH($A151,'Zone centroid'!$C$2:$C$169,0)))^2)</f>
        <v>15882.504742842029</v>
      </c>
      <c r="AM151">
        <f>SQRT((INDEX('Station centroid'!$E$2:$E$51,MATCH(AM$1,'Station centroid'!$B$2:$B$51,0))-INDEX('Zone centroid'!$D$2:$D$169,MATCH($A151,'Zone centroid'!$C$2:$C$169,0)))^2+(INDEX('Station centroid'!$F$2:$F$51,MATCH(AM$1,'Station centroid'!$B$2:$B$51,0))-INDEX('Zone centroid'!$E$2:$E$169,MATCH($A151,'Zone centroid'!$C$2:$C$169,0)))^2)</f>
        <v>95028.998533395628</v>
      </c>
      <c r="AN151">
        <f>SQRT((INDEX('Station centroid'!$E$2:$E$51,MATCH(AN$1,'Station centroid'!$B$2:$B$51,0))-INDEX('Zone centroid'!$D$2:$D$169,MATCH($A151,'Zone centroid'!$C$2:$C$169,0)))^2+(INDEX('Station centroid'!$F$2:$F$51,MATCH(AN$1,'Station centroid'!$B$2:$B$51,0))-INDEX('Zone centroid'!$E$2:$E$169,MATCH($A151,'Zone centroid'!$C$2:$C$169,0)))^2)</f>
        <v>54687.01260042275</v>
      </c>
      <c r="AO151">
        <f>SQRT((INDEX('Station centroid'!$E$2:$E$51,MATCH(AO$1,'Station centroid'!$B$2:$B$51,0))-INDEX('Zone centroid'!$D$2:$D$169,MATCH($A151,'Zone centroid'!$C$2:$C$169,0)))^2+(INDEX('Station centroid'!$F$2:$F$51,MATCH(AO$1,'Station centroid'!$B$2:$B$51,0))-INDEX('Zone centroid'!$E$2:$E$169,MATCH($A151,'Zone centroid'!$C$2:$C$169,0)))^2)</f>
        <v>51894.963331685707</v>
      </c>
      <c r="AP151">
        <f>SQRT((INDEX('Station centroid'!$E$2:$E$51,MATCH(AP$1,'Station centroid'!$B$2:$B$51,0))-INDEX('Zone centroid'!$D$2:$D$169,MATCH($A151,'Zone centroid'!$C$2:$C$169,0)))^2+(INDEX('Station centroid'!$F$2:$F$51,MATCH(AP$1,'Station centroid'!$B$2:$B$51,0))-INDEX('Zone centroid'!$E$2:$E$169,MATCH($A151,'Zone centroid'!$C$2:$C$169,0)))^2)</f>
        <v>59750.932620859545</v>
      </c>
      <c r="AQ151">
        <f>SQRT((INDEX('Station centroid'!$E$2:$E$51,MATCH(AQ$1,'Station centroid'!$B$2:$B$51,0))-INDEX('Zone centroid'!$D$2:$D$169,MATCH($A151,'Zone centroid'!$C$2:$C$169,0)))^2+(INDEX('Station centroid'!$F$2:$F$51,MATCH(AQ$1,'Station centroid'!$B$2:$B$51,0))-INDEX('Zone centroid'!$E$2:$E$169,MATCH($A151,'Zone centroid'!$C$2:$C$169,0)))^2)</f>
        <v>45763.618666842769</v>
      </c>
      <c r="AR151">
        <f>SQRT((INDEX('Station centroid'!$E$2:$E$51,MATCH(AR$1,'Station centroid'!$B$2:$B$51,0))-INDEX('Zone centroid'!$D$2:$D$169,MATCH($A151,'Zone centroid'!$C$2:$C$169,0)))^2+(INDEX('Station centroid'!$F$2:$F$51,MATCH(AR$1,'Station centroid'!$B$2:$B$51,0))-INDEX('Zone centroid'!$E$2:$E$169,MATCH($A151,'Zone centroid'!$C$2:$C$169,0)))^2)</f>
        <v>29608.636634637529</v>
      </c>
      <c r="AS151">
        <f>SQRT((INDEX('Station centroid'!$E$2:$E$51,MATCH(AS$1,'Station centroid'!$B$2:$B$51,0))-INDEX('Zone centroid'!$D$2:$D$169,MATCH($A151,'Zone centroid'!$C$2:$C$169,0)))^2+(INDEX('Station centroid'!$F$2:$F$51,MATCH(AS$1,'Station centroid'!$B$2:$B$51,0))-INDEX('Zone centroid'!$E$2:$E$169,MATCH($A151,'Zone centroid'!$C$2:$C$169,0)))^2)</f>
        <v>116162.82993961064</v>
      </c>
      <c r="AT151">
        <f>SQRT((INDEX('Station centroid'!$E$2:$E$51,MATCH(AT$1,'Station centroid'!$B$2:$B$51,0))-INDEX('Zone centroid'!$D$2:$D$169,MATCH($A151,'Zone centroid'!$C$2:$C$169,0)))^2+(INDEX('Station centroid'!$F$2:$F$51,MATCH(AT$1,'Station centroid'!$B$2:$B$51,0))-INDEX('Zone centroid'!$E$2:$E$169,MATCH($A151,'Zone centroid'!$C$2:$C$169,0)))^2)</f>
        <v>100371.14705482895</v>
      </c>
      <c r="AU151">
        <f>SQRT((INDEX('Station centroid'!$E$2:$E$51,MATCH(AU$1,'Station centroid'!$B$2:$B$51,0))-INDEX('Zone centroid'!$D$2:$D$169,MATCH($A151,'Zone centroid'!$C$2:$C$169,0)))^2+(INDEX('Station centroid'!$F$2:$F$51,MATCH(AU$1,'Station centroid'!$B$2:$B$51,0))-INDEX('Zone centroid'!$E$2:$E$169,MATCH($A151,'Zone centroid'!$C$2:$C$169,0)))^2)</f>
        <v>14537.175556293601</v>
      </c>
      <c r="AV151">
        <f>SQRT((INDEX('Station centroid'!$E$2:$E$51,MATCH(AV$1,'Station centroid'!$B$2:$B$51,0))-INDEX('Zone centroid'!$D$2:$D$169,MATCH($A151,'Zone centroid'!$C$2:$C$169,0)))^2+(INDEX('Station centroid'!$F$2:$F$51,MATCH(AV$1,'Station centroid'!$B$2:$B$51,0))-INDEX('Zone centroid'!$E$2:$E$169,MATCH($A151,'Zone centroid'!$C$2:$C$169,0)))^2)</f>
        <v>10062.745776079248</v>
      </c>
      <c r="AW151">
        <f>SQRT((INDEX('Station centroid'!$E$2:$E$51,MATCH(AW$1,'Station centroid'!$B$2:$B$51,0))-INDEX('Zone centroid'!$D$2:$D$169,MATCH($A151,'Zone centroid'!$C$2:$C$169,0)))^2+(INDEX('Station centroid'!$F$2:$F$51,MATCH(AW$1,'Station centroid'!$B$2:$B$51,0))-INDEX('Zone centroid'!$E$2:$E$169,MATCH($A151,'Zone centroid'!$C$2:$C$169,0)))^2)</f>
        <v>11736.785848416919</v>
      </c>
      <c r="AX151">
        <f>SQRT((INDEX('Station centroid'!$E$2:$E$51,MATCH(AX$1,'Station centroid'!$B$2:$B$51,0))-INDEX('Zone centroid'!$D$2:$D$169,MATCH($A151,'Zone centroid'!$C$2:$C$169,0)))^2+(INDEX('Station centroid'!$F$2:$F$51,MATCH(AX$1,'Station centroid'!$B$2:$B$51,0))-INDEX('Zone centroid'!$E$2:$E$169,MATCH($A151,'Zone centroid'!$C$2:$C$169,0)))^2)</f>
        <v>24083.373643351988</v>
      </c>
      <c r="AY151">
        <f>SQRT((INDEX('Station centroid'!$E$2:$E$51,MATCH(AY$1,'Station centroid'!$B$2:$B$51,0))-INDEX('Zone centroid'!$D$2:$D$169,MATCH($A151,'Zone centroid'!$C$2:$C$169,0)))^2+(INDEX('Station centroid'!$F$2:$F$51,MATCH(AY$1,'Station centroid'!$B$2:$B$51,0))-INDEX('Zone centroid'!$E$2:$E$169,MATCH($A151,'Zone centroid'!$C$2:$C$169,0)))^2)</f>
        <v>632728.87549249723</v>
      </c>
    </row>
    <row r="152" spans="1:51" x14ac:dyDescent="0.3">
      <c r="A152">
        <v>5135</v>
      </c>
      <c r="B152">
        <f>SQRT((INDEX('Station centroid'!$E$2:$E$51,MATCH(B$1,'Station centroid'!$B$2:$B$51,0))-INDEX('Zone centroid'!$D$2:$D$169,MATCH($A152,'Zone centroid'!$C$2:$C$169,0)))^2+(INDEX('Station centroid'!$F$2:$F$51,MATCH(B$1,'Station centroid'!$B$2:$B$51,0))-INDEX('Zone centroid'!$E$2:$E$169,MATCH($A152,'Zone centroid'!$C$2:$C$169,0)))^2)</f>
        <v>63942.265201449452</v>
      </c>
      <c r="C152">
        <f>SQRT((INDEX('Station centroid'!$E$2:$E$51,MATCH(C$1,'Station centroid'!$B$2:$B$51,0))-INDEX('Zone centroid'!$D$2:$D$169,MATCH($A152,'Zone centroid'!$C$2:$C$169,0)))^2+(INDEX('Station centroid'!$F$2:$F$51,MATCH(C$1,'Station centroid'!$B$2:$B$51,0))-INDEX('Zone centroid'!$E$2:$E$169,MATCH($A152,'Zone centroid'!$C$2:$C$169,0)))^2)</f>
        <v>90153.221352956651</v>
      </c>
      <c r="D152">
        <f>SQRT((INDEX('Station centroid'!$E$2:$E$51,MATCH(D$1,'Station centroid'!$B$2:$B$51,0))-INDEX('Zone centroid'!$D$2:$D$169,MATCH($A152,'Zone centroid'!$C$2:$C$169,0)))^2+(INDEX('Station centroid'!$F$2:$F$51,MATCH(D$1,'Station centroid'!$B$2:$B$51,0))-INDEX('Zone centroid'!$E$2:$E$169,MATCH($A152,'Zone centroid'!$C$2:$C$169,0)))^2)</f>
        <v>135912.13952279059</v>
      </c>
      <c r="E152">
        <f>SQRT((INDEX('Station centroid'!$E$2:$E$51,MATCH(E$1,'Station centroid'!$B$2:$B$51,0))-INDEX('Zone centroid'!$D$2:$D$169,MATCH($A152,'Zone centroid'!$C$2:$C$169,0)))^2+(INDEX('Station centroid'!$F$2:$F$51,MATCH(E$1,'Station centroid'!$B$2:$B$51,0))-INDEX('Zone centroid'!$E$2:$E$169,MATCH($A152,'Zone centroid'!$C$2:$C$169,0)))^2)</f>
        <v>72922.967787518093</v>
      </c>
      <c r="F152">
        <f>SQRT((INDEX('Station centroid'!$E$2:$E$51,MATCH(F$1,'Station centroid'!$B$2:$B$51,0))-INDEX('Zone centroid'!$D$2:$D$169,MATCH($A152,'Zone centroid'!$C$2:$C$169,0)))^2+(INDEX('Station centroid'!$F$2:$F$51,MATCH(F$1,'Station centroid'!$B$2:$B$51,0))-INDEX('Zone centroid'!$E$2:$E$169,MATCH($A152,'Zone centroid'!$C$2:$C$169,0)))^2)</f>
        <v>63179.467798989928</v>
      </c>
      <c r="G152">
        <f>SQRT((INDEX('Station centroid'!$E$2:$E$51,MATCH(G$1,'Station centroid'!$B$2:$B$51,0))-INDEX('Zone centroid'!$D$2:$D$169,MATCH($A152,'Zone centroid'!$C$2:$C$169,0)))^2+(INDEX('Station centroid'!$F$2:$F$51,MATCH(G$1,'Station centroid'!$B$2:$B$51,0))-INDEX('Zone centroid'!$E$2:$E$169,MATCH($A152,'Zone centroid'!$C$2:$C$169,0)))^2)</f>
        <v>642759.09988112969</v>
      </c>
      <c r="H152">
        <f>SQRT((INDEX('Station centroid'!$E$2:$E$51,MATCH(H$1,'Station centroid'!$B$2:$B$51,0))-INDEX('Zone centroid'!$D$2:$D$169,MATCH($A152,'Zone centroid'!$C$2:$C$169,0)))^2+(INDEX('Station centroid'!$F$2:$F$51,MATCH(H$1,'Station centroid'!$B$2:$B$51,0))-INDEX('Zone centroid'!$E$2:$E$169,MATCH($A152,'Zone centroid'!$C$2:$C$169,0)))^2)</f>
        <v>36033.812887969565</v>
      </c>
      <c r="I152">
        <f>SQRT((INDEX('Station centroid'!$E$2:$E$51,MATCH(I$1,'Station centroid'!$B$2:$B$51,0))-INDEX('Zone centroid'!$D$2:$D$169,MATCH($A152,'Zone centroid'!$C$2:$C$169,0)))^2+(INDEX('Station centroid'!$F$2:$F$51,MATCH(I$1,'Station centroid'!$B$2:$B$51,0))-INDEX('Zone centroid'!$E$2:$E$169,MATCH($A152,'Zone centroid'!$C$2:$C$169,0)))^2)</f>
        <v>40970.016667725409</v>
      </c>
      <c r="J152">
        <f>SQRT((INDEX('Station centroid'!$E$2:$E$51,MATCH(J$1,'Station centroid'!$B$2:$B$51,0))-INDEX('Zone centroid'!$D$2:$D$169,MATCH($A152,'Zone centroid'!$C$2:$C$169,0)))^2+(INDEX('Station centroid'!$F$2:$F$51,MATCH(J$1,'Station centroid'!$B$2:$B$51,0))-INDEX('Zone centroid'!$E$2:$E$169,MATCH($A152,'Zone centroid'!$C$2:$C$169,0)))^2)</f>
        <v>642759.09988112969</v>
      </c>
      <c r="K152">
        <f>SQRT((INDEX('Station centroid'!$E$2:$E$51,MATCH(K$1,'Station centroid'!$B$2:$B$51,0))-INDEX('Zone centroid'!$D$2:$D$169,MATCH($A152,'Zone centroid'!$C$2:$C$169,0)))^2+(INDEX('Station centroid'!$F$2:$F$51,MATCH(K$1,'Station centroid'!$B$2:$B$51,0))-INDEX('Zone centroid'!$E$2:$E$169,MATCH($A152,'Zone centroid'!$C$2:$C$169,0)))^2)</f>
        <v>91928.859636262743</v>
      </c>
      <c r="L152">
        <f>SQRT((INDEX('Station centroid'!$E$2:$E$51,MATCH(L$1,'Station centroid'!$B$2:$B$51,0))-INDEX('Zone centroid'!$D$2:$D$169,MATCH($A152,'Zone centroid'!$C$2:$C$169,0)))^2+(INDEX('Station centroid'!$F$2:$F$51,MATCH(L$1,'Station centroid'!$B$2:$B$51,0))-INDEX('Zone centroid'!$E$2:$E$169,MATCH($A152,'Zone centroid'!$C$2:$C$169,0)))^2)</f>
        <v>49049.191534886668</v>
      </c>
      <c r="M152">
        <f>SQRT((INDEX('Station centroid'!$E$2:$E$51,MATCH(M$1,'Station centroid'!$B$2:$B$51,0))-INDEX('Zone centroid'!$D$2:$D$169,MATCH($A152,'Zone centroid'!$C$2:$C$169,0)))^2+(INDEX('Station centroid'!$F$2:$F$51,MATCH(M$1,'Station centroid'!$B$2:$B$51,0))-INDEX('Zone centroid'!$E$2:$E$169,MATCH($A152,'Zone centroid'!$C$2:$C$169,0)))^2)</f>
        <v>53001.011528552946</v>
      </c>
      <c r="N152">
        <f>SQRT((INDEX('Station centroid'!$E$2:$E$51,MATCH(N$1,'Station centroid'!$B$2:$B$51,0))-INDEX('Zone centroid'!$D$2:$D$169,MATCH($A152,'Zone centroid'!$C$2:$C$169,0)))^2+(INDEX('Station centroid'!$F$2:$F$51,MATCH(N$1,'Station centroid'!$B$2:$B$51,0))-INDEX('Zone centroid'!$E$2:$E$169,MATCH($A152,'Zone centroid'!$C$2:$C$169,0)))^2)</f>
        <v>71464.962173585474</v>
      </c>
      <c r="O152">
        <f>SQRT((INDEX('Station centroid'!$E$2:$E$51,MATCH(O$1,'Station centroid'!$B$2:$B$51,0))-INDEX('Zone centroid'!$D$2:$D$169,MATCH($A152,'Zone centroid'!$C$2:$C$169,0)))^2+(INDEX('Station centroid'!$F$2:$F$51,MATCH(O$1,'Station centroid'!$B$2:$B$51,0))-INDEX('Zone centroid'!$E$2:$E$169,MATCH($A152,'Zone centroid'!$C$2:$C$169,0)))^2)</f>
        <v>94640.9890437172</v>
      </c>
      <c r="P152">
        <f>SQRT((INDEX('Station centroid'!$E$2:$E$51,MATCH(P$1,'Station centroid'!$B$2:$B$51,0))-INDEX('Zone centroid'!$D$2:$D$169,MATCH($A152,'Zone centroid'!$C$2:$C$169,0)))^2+(INDEX('Station centroid'!$F$2:$F$51,MATCH(P$1,'Station centroid'!$B$2:$B$51,0))-INDEX('Zone centroid'!$E$2:$E$169,MATCH($A152,'Zone centroid'!$C$2:$C$169,0)))^2)</f>
        <v>96973.632205276299</v>
      </c>
      <c r="Q152">
        <f>SQRT((INDEX('Station centroid'!$E$2:$E$51,MATCH(Q$1,'Station centroid'!$B$2:$B$51,0))-INDEX('Zone centroid'!$D$2:$D$169,MATCH($A152,'Zone centroid'!$C$2:$C$169,0)))^2+(INDEX('Station centroid'!$F$2:$F$51,MATCH(Q$1,'Station centroid'!$B$2:$B$51,0))-INDEX('Zone centroid'!$E$2:$E$169,MATCH($A152,'Zone centroid'!$C$2:$C$169,0)))^2)</f>
        <v>82014.524905192899</v>
      </c>
      <c r="R152">
        <f>SQRT((INDEX('Station centroid'!$E$2:$E$51,MATCH(R$1,'Station centroid'!$B$2:$B$51,0))-INDEX('Zone centroid'!$D$2:$D$169,MATCH($A152,'Zone centroid'!$C$2:$C$169,0)))^2+(INDEX('Station centroid'!$F$2:$F$51,MATCH(R$1,'Station centroid'!$B$2:$B$51,0))-INDEX('Zone centroid'!$E$2:$E$169,MATCH($A152,'Zone centroid'!$C$2:$C$169,0)))^2)</f>
        <v>79744.539937202571</v>
      </c>
      <c r="S152">
        <f>SQRT((INDEX('Station centroid'!$E$2:$E$51,MATCH(S$1,'Station centroid'!$B$2:$B$51,0))-INDEX('Zone centroid'!$D$2:$D$169,MATCH($A152,'Zone centroid'!$C$2:$C$169,0)))^2+(INDEX('Station centroid'!$F$2:$F$51,MATCH(S$1,'Station centroid'!$B$2:$B$51,0))-INDEX('Zone centroid'!$E$2:$E$169,MATCH($A152,'Zone centroid'!$C$2:$C$169,0)))^2)</f>
        <v>76280.131071898461</v>
      </c>
      <c r="T152">
        <f>SQRT((INDEX('Station centroid'!$E$2:$E$51,MATCH(T$1,'Station centroid'!$B$2:$B$51,0))-INDEX('Zone centroid'!$D$2:$D$169,MATCH($A152,'Zone centroid'!$C$2:$C$169,0)))^2+(INDEX('Station centroid'!$F$2:$F$51,MATCH(T$1,'Station centroid'!$B$2:$B$51,0))-INDEX('Zone centroid'!$E$2:$E$169,MATCH($A152,'Zone centroid'!$C$2:$C$169,0)))^2)</f>
        <v>70051.973790290838</v>
      </c>
      <c r="U152">
        <f>SQRT((INDEX('Station centroid'!$E$2:$E$51,MATCH(U$1,'Station centroid'!$B$2:$B$51,0))-INDEX('Zone centroid'!$D$2:$D$169,MATCH($A152,'Zone centroid'!$C$2:$C$169,0)))^2+(INDEX('Station centroid'!$F$2:$F$51,MATCH(U$1,'Station centroid'!$B$2:$B$51,0))-INDEX('Zone centroid'!$E$2:$E$169,MATCH($A152,'Zone centroid'!$C$2:$C$169,0)))^2)</f>
        <v>69447.716690229601</v>
      </c>
      <c r="V152">
        <f>SQRT((INDEX('Station centroid'!$E$2:$E$51,MATCH(V$1,'Station centroid'!$B$2:$B$51,0))-INDEX('Zone centroid'!$D$2:$D$169,MATCH($A152,'Zone centroid'!$C$2:$C$169,0)))^2+(INDEX('Station centroid'!$F$2:$F$51,MATCH(V$1,'Station centroid'!$B$2:$B$51,0))-INDEX('Zone centroid'!$E$2:$E$169,MATCH($A152,'Zone centroid'!$C$2:$C$169,0)))^2)</f>
        <v>66790.222867133067</v>
      </c>
      <c r="W152">
        <f>SQRT((INDEX('Station centroid'!$E$2:$E$51,MATCH(W$1,'Station centroid'!$B$2:$B$51,0))-INDEX('Zone centroid'!$D$2:$D$169,MATCH($A152,'Zone centroid'!$C$2:$C$169,0)))^2+(INDEX('Station centroid'!$F$2:$F$51,MATCH(W$1,'Station centroid'!$B$2:$B$51,0))-INDEX('Zone centroid'!$E$2:$E$169,MATCH($A152,'Zone centroid'!$C$2:$C$169,0)))^2)</f>
        <v>78638.444728516901</v>
      </c>
      <c r="X152">
        <f>SQRT((INDEX('Station centroid'!$E$2:$E$51,MATCH(X$1,'Station centroid'!$B$2:$B$51,0))-INDEX('Zone centroid'!$D$2:$D$169,MATCH($A152,'Zone centroid'!$C$2:$C$169,0)))^2+(INDEX('Station centroid'!$F$2:$F$51,MATCH(X$1,'Station centroid'!$B$2:$B$51,0))-INDEX('Zone centroid'!$E$2:$E$169,MATCH($A152,'Zone centroid'!$C$2:$C$169,0)))^2)</f>
        <v>64131.142603126093</v>
      </c>
      <c r="Y152">
        <f>SQRT((INDEX('Station centroid'!$E$2:$E$51,MATCH(Y$1,'Station centroid'!$B$2:$B$51,0))-INDEX('Zone centroid'!$D$2:$D$169,MATCH($A152,'Zone centroid'!$C$2:$C$169,0)))^2+(INDEX('Station centroid'!$F$2:$F$51,MATCH(Y$1,'Station centroid'!$B$2:$B$51,0))-INDEX('Zone centroid'!$E$2:$E$169,MATCH($A152,'Zone centroid'!$C$2:$C$169,0)))^2)</f>
        <v>62234.603400760956</v>
      </c>
      <c r="Z152">
        <f>SQRT((INDEX('Station centroid'!$E$2:$E$51,MATCH(Z$1,'Station centroid'!$B$2:$B$51,0))-INDEX('Zone centroid'!$D$2:$D$169,MATCH($A152,'Zone centroid'!$C$2:$C$169,0)))^2+(INDEX('Station centroid'!$F$2:$F$51,MATCH(Z$1,'Station centroid'!$B$2:$B$51,0))-INDEX('Zone centroid'!$E$2:$E$169,MATCH($A152,'Zone centroid'!$C$2:$C$169,0)))^2)</f>
        <v>33113.179499258273</v>
      </c>
      <c r="AA152">
        <f>SQRT((INDEX('Station centroid'!$E$2:$E$51,MATCH(AA$1,'Station centroid'!$B$2:$B$51,0))-INDEX('Zone centroid'!$D$2:$D$169,MATCH($A152,'Zone centroid'!$C$2:$C$169,0)))^2+(INDEX('Station centroid'!$F$2:$F$51,MATCH(AA$1,'Station centroid'!$B$2:$B$51,0))-INDEX('Zone centroid'!$E$2:$E$169,MATCH($A152,'Zone centroid'!$C$2:$C$169,0)))^2)</f>
        <v>59403.397178740539</v>
      </c>
      <c r="AB152">
        <f>SQRT((INDEX('Station centroid'!$E$2:$E$51,MATCH(AB$1,'Station centroid'!$B$2:$B$51,0))-INDEX('Zone centroid'!$D$2:$D$169,MATCH($A152,'Zone centroid'!$C$2:$C$169,0)))^2+(INDEX('Station centroid'!$F$2:$F$51,MATCH(AB$1,'Station centroid'!$B$2:$B$51,0))-INDEX('Zone centroid'!$E$2:$E$169,MATCH($A152,'Zone centroid'!$C$2:$C$169,0)))^2)</f>
        <v>642759.09988112969</v>
      </c>
      <c r="AC152">
        <f>SQRT((INDEX('Station centroid'!$E$2:$E$51,MATCH(AC$1,'Station centroid'!$B$2:$B$51,0))-INDEX('Zone centroid'!$D$2:$D$169,MATCH($A152,'Zone centroid'!$C$2:$C$169,0)))^2+(INDEX('Station centroid'!$F$2:$F$51,MATCH(AC$1,'Station centroid'!$B$2:$B$51,0))-INDEX('Zone centroid'!$E$2:$E$169,MATCH($A152,'Zone centroid'!$C$2:$C$169,0)))^2)</f>
        <v>44631.2967508765</v>
      </c>
      <c r="AD152">
        <f>SQRT((INDEX('Station centroid'!$E$2:$E$51,MATCH(AD$1,'Station centroid'!$B$2:$B$51,0))-INDEX('Zone centroid'!$D$2:$D$169,MATCH($A152,'Zone centroid'!$C$2:$C$169,0)))^2+(INDEX('Station centroid'!$F$2:$F$51,MATCH(AD$1,'Station centroid'!$B$2:$B$51,0))-INDEX('Zone centroid'!$E$2:$E$169,MATCH($A152,'Zone centroid'!$C$2:$C$169,0)))^2)</f>
        <v>132382.46884698328</v>
      </c>
      <c r="AE152">
        <f>SQRT((INDEX('Station centroid'!$E$2:$E$51,MATCH(AE$1,'Station centroid'!$B$2:$B$51,0))-INDEX('Zone centroid'!$D$2:$D$169,MATCH($A152,'Zone centroid'!$C$2:$C$169,0)))^2+(INDEX('Station centroid'!$F$2:$F$51,MATCH(AE$1,'Station centroid'!$B$2:$B$51,0))-INDEX('Zone centroid'!$E$2:$E$169,MATCH($A152,'Zone centroid'!$C$2:$C$169,0)))^2)</f>
        <v>89524.377976255186</v>
      </c>
      <c r="AF152">
        <f>SQRT((INDEX('Station centroid'!$E$2:$E$51,MATCH(AF$1,'Station centroid'!$B$2:$B$51,0))-INDEX('Zone centroid'!$D$2:$D$169,MATCH($A152,'Zone centroid'!$C$2:$C$169,0)))^2+(INDEX('Station centroid'!$F$2:$F$51,MATCH(AF$1,'Station centroid'!$B$2:$B$51,0))-INDEX('Zone centroid'!$E$2:$E$169,MATCH($A152,'Zone centroid'!$C$2:$C$169,0)))^2)</f>
        <v>87075.982955639935</v>
      </c>
      <c r="AG152">
        <f>SQRT((INDEX('Station centroid'!$E$2:$E$51,MATCH(AG$1,'Station centroid'!$B$2:$B$51,0))-INDEX('Zone centroid'!$D$2:$D$169,MATCH($A152,'Zone centroid'!$C$2:$C$169,0)))^2+(INDEX('Station centroid'!$F$2:$F$51,MATCH(AG$1,'Station centroid'!$B$2:$B$51,0))-INDEX('Zone centroid'!$E$2:$E$169,MATCH($A152,'Zone centroid'!$C$2:$C$169,0)))^2)</f>
        <v>66796.698170970238</v>
      </c>
      <c r="AH152">
        <f>SQRT((INDEX('Station centroid'!$E$2:$E$51,MATCH(AH$1,'Station centroid'!$B$2:$B$51,0))-INDEX('Zone centroid'!$D$2:$D$169,MATCH($A152,'Zone centroid'!$C$2:$C$169,0)))^2+(INDEX('Station centroid'!$F$2:$F$51,MATCH(AH$1,'Station centroid'!$B$2:$B$51,0))-INDEX('Zone centroid'!$E$2:$E$169,MATCH($A152,'Zone centroid'!$C$2:$C$169,0)))^2)</f>
        <v>108345.59328153593</v>
      </c>
      <c r="AI152">
        <f>SQRT((INDEX('Station centroid'!$E$2:$E$51,MATCH(AI$1,'Station centroid'!$B$2:$B$51,0))-INDEX('Zone centroid'!$D$2:$D$169,MATCH($A152,'Zone centroid'!$C$2:$C$169,0)))^2+(INDEX('Station centroid'!$F$2:$F$51,MATCH(AI$1,'Station centroid'!$B$2:$B$51,0))-INDEX('Zone centroid'!$E$2:$E$169,MATCH($A152,'Zone centroid'!$C$2:$C$169,0)))^2)</f>
        <v>70157.910858594507</v>
      </c>
      <c r="AJ152">
        <f>SQRT((INDEX('Station centroid'!$E$2:$E$51,MATCH(AJ$1,'Station centroid'!$B$2:$B$51,0))-INDEX('Zone centroid'!$D$2:$D$169,MATCH($A152,'Zone centroid'!$C$2:$C$169,0)))^2+(INDEX('Station centroid'!$F$2:$F$51,MATCH(AJ$1,'Station centroid'!$B$2:$B$51,0))-INDEX('Zone centroid'!$E$2:$E$169,MATCH($A152,'Zone centroid'!$C$2:$C$169,0)))^2)</f>
        <v>68276.198612313616</v>
      </c>
      <c r="AK152">
        <f>SQRT((INDEX('Station centroid'!$E$2:$E$51,MATCH(AK$1,'Station centroid'!$B$2:$B$51,0))-INDEX('Zone centroid'!$D$2:$D$169,MATCH($A152,'Zone centroid'!$C$2:$C$169,0)))^2+(INDEX('Station centroid'!$F$2:$F$51,MATCH(AK$1,'Station centroid'!$B$2:$B$51,0))-INDEX('Zone centroid'!$E$2:$E$169,MATCH($A152,'Zone centroid'!$C$2:$C$169,0)))^2)</f>
        <v>69064.17631323055</v>
      </c>
      <c r="AL152">
        <f>SQRT((INDEX('Station centroid'!$E$2:$E$51,MATCH(AL$1,'Station centroid'!$B$2:$B$51,0))-INDEX('Zone centroid'!$D$2:$D$169,MATCH($A152,'Zone centroid'!$C$2:$C$169,0)))^2+(INDEX('Station centroid'!$F$2:$F$51,MATCH(AL$1,'Station centroid'!$B$2:$B$51,0))-INDEX('Zone centroid'!$E$2:$E$169,MATCH($A152,'Zone centroid'!$C$2:$C$169,0)))^2)</f>
        <v>25145.690441632316</v>
      </c>
      <c r="AM152">
        <f>SQRT((INDEX('Station centroid'!$E$2:$E$51,MATCH(AM$1,'Station centroid'!$B$2:$B$51,0))-INDEX('Zone centroid'!$D$2:$D$169,MATCH($A152,'Zone centroid'!$C$2:$C$169,0)))^2+(INDEX('Station centroid'!$F$2:$F$51,MATCH(AM$1,'Station centroid'!$B$2:$B$51,0))-INDEX('Zone centroid'!$E$2:$E$169,MATCH($A152,'Zone centroid'!$C$2:$C$169,0)))^2)</f>
        <v>86278.479709137828</v>
      </c>
      <c r="AN152">
        <f>SQRT((INDEX('Station centroid'!$E$2:$E$51,MATCH(AN$1,'Station centroid'!$B$2:$B$51,0))-INDEX('Zone centroid'!$D$2:$D$169,MATCH($A152,'Zone centroid'!$C$2:$C$169,0)))^2+(INDEX('Station centroid'!$F$2:$F$51,MATCH(AN$1,'Station centroid'!$B$2:$B$51,0))-INDEX('Zone centroid'!$E$2:$E$169,MATCH($A152,'Zone centroid'!$C$2:$C$169,0)))^2)</f>
        <v>48391.333921672347</v>
      </c>
      <c r="AO152">
        <f>SQRT((INDEX('Station centroid'!$E$2:$E$51,MATCH(AO$1,'Station centroid'!$B$2:$B$51,0))-INDEX('Zone centroid'!$D$2:$D$169,MATCH($A152,'Zone centroid'!$C$2:$C$169,0)))^2+(INDEX('Station centroid'!$F$2:$F$51,MATCH(AO$1,'Station centroid'!$B$2:$B$51,0))-INDEX('Zone centroid'!$E$2:$E$169,MATCH($A152,'Zone centroid'!$C$2:$C$169,0)))^2)</f>
        <v>46200.180766713493</v>
      </c>
      <c r="AP152">
        <f>SQRT((INDEX('Station centroid'!$E$2:$E$51,MATCH(AP$1,'Station centroid'!$B$2:$B$51,0))-INDEX('Zone centroid'!$D$2:$D$169,MATCH($A152,'Zone centroid'!$C$2:$C$169,0)))^2+(INDEX('Station centroid'!$F$2:$F$51,MATCH(AP$1,'Station centroid'!$B$2:$B$51,0))-INDEX('Zone centroid'!$E$2:$E$169,MATCH($A152,'Zone centroid'!$C$2:$C$169,0)))^2)</f>
        <v>52136.36238905145</v>
      </c>
      <c r="AQ152">
        <f>SQRT((INDEX('Station centroid'!$E$2:$E$51,MATCH(AQ$1,'Station centroid'!$B$2:$B$51,0))-INDEX('Zone centroid'!$D$2:$D$169,MATCH($A152,'Zone centroid'!$C$2:$C$169,0)))^2+(INDEX('Station centroid'!$F$2:$F$51,MATCH(AQ$1,'Station centroid'!$B$2:$B$51,0))-INDEX('Zone centroid'!$E$2:$E$169,MATCH($A152,'Zone centroid'!$C$2:$C$169,0)))^2)</f>
        <v>51019.027314955732</v>
      </c>
      <c r="AR152">
        <f>SQRT((INDEX('Station centroid'!$E$2:$E$51,MATCH(AR$1,'Station centroid'!$B$2:$B$51,0))-INDEX('Zone centroid'!$D$2:$D$169,MATCH($A152,'Zone centroid'!$C$2:$C$169,0)))^2+(INDEX('Station centroid'!$F$2:$F$51,MATCH(AR$1,'Station centroid'!$B$2:$B$51,0))-INDEX('Zone centroid'!$E$2:$E$169,MATCH($A152,'Zone centroid'!$C$2:$C$169,0)))^2)</f>
        <v>31078.994438720172</v>
      </c>
      <c r="AS152">
        <f>SQRT((INDEX('Station centroid'!$E$2:$E$51,MATCH(AS$1,'Station centroid'!$B$2:$B$51,0))-INDEX('Zone centroid'!$D$2:$D$169,MATCH($A152,'Zone centroid'!$C$2:$C$169,0)))^2+(INDEX('Station centroid'!$F$2:$F$51,MATCH(AS$1,'Station centroid'!$B$2:$B$51,0))-INDEX('Zone centroid'!$E$2:$E$169,MATCH($A152,'Zone centroid'!$C$2:$C$169,0)))^2)</f>
        <v>119944.16412063949</v>
      </c>
      <c r="AT152">
        <f>SQRT((INDEX('Station centroid'!$E$2:$E$51,MATCH(AT$1,'Station centroid'!$B$2:$B$51,0))-INDEX('Zone centroid'!$D$2:$D$169,MATCH($A152,'Zone centroid'!$C$2:$C$169,0)))^2+(INDEX('Station centroid'!$F$2:$F$51,MATCH(AT$1,'Station centroid'!$B$2:$B$51,0))-INDEX('Zone centroid'!$E$2:$E$169,MATCH($A152,'Zone centroid'!$C$2:$C$169,0)))^2)</f>
        <v>102070.1984677315</v>
      </c>
      <c r="AU152">
        <f>SQRT((INDEX('Station centroid'!$E$2:$E$51,MATCH(AU$1,'Station centroid'!$B$2:$B$51,0))-INDEX('Zone centroid'!$D$2:$D$169,MATCH($A152,'Zone centroid'!$C$2:$C$169,0)))^2+(INDEX('Station centroid'!$F$2:$F$51,MATCH(AU$1,'Station centroid'!$B$2:$B$51,0))-INDEX('Zone centroid'!$E$2:$E$169,MATCH($A152,'Zone centroid'!$C$2:$C$169,0)))^2)</f>
        <v>5495.7581946897908</v>
      </c>
      <c r="AV152">
        <f>SQRT((INDEX('Station centroid'!$E$2:$E$51,MATCH(AV$1,'Station centroid'!$B$2:$B$51,0))-INDEX('Zone centroid'!$D$2:$D$169,MATCH($A152,'Zone centroid'!$C$2:$C$169,0)))^2+(INDEX('Station centroid'!$F$2:$F$51,MATCH(AV$1,'Station centroid'!$B$2:$B$51,0))-INDEX('Zone centroid'!$E$2:$E$169,MATCH($A152,'Zone centroid'!$C$2:$C$169,0)))^2)</f>
        <v>3992.5811443225562</v>
      </c>
      <c r="AW152">
        <f>SQRT((INDEX('Station centroid'!$E$2:$E$51,MATCH(AW$1,'Station centroid'!$B$2:$B$51,0))-INDEX('Zone centroid'!$D$2:$D$169,MATCH($A152,'Zone centroid'!$C$2:$C$169,0)))^2+(INDEX('Station centroid'!$F$2:$F$51,MATCH(AW$1,'Station centroid'!$B$2:$B$51,0))-INDEX('Zone centroid'!$E$2:$E$169,MATCH($A152,'Zone centroid'!$C$2:$C$169,0)))^2)</f>
        <v>11620.558975006301</v>
      </c>
      <c r="AX152">
        <f>SQRT((INDEX('Station centroid'!$E$2:$E$51,MATCH(AX$1,'Station centroid'!$B$2:$B$51,0))-INDEX('Zone centroid'!$D$2:$D$169,MATCH($A152,'Zone centroid'!$C$2:$C$169,0)))^2+(INDEX('Station centroid'!$F$2:$F$51,MATCH(AX$1,'Station centroid'!$B$2:$B$51,0))-INDEX('Zone centroid'!$E$2:$E$169,MATCH($A152,'Zone centroid'!$C$2:$C$169,0)))^2)</f>
        <v>27616.58900924047</v>
      </c>
      <c r="AY152">
        <f>SQRT((INDEX('Station centroid'!$E$2:$E$51,MATCH(AY$1,'Station centroid'!$B$2:$B$51,0))-INDEX('Zone centroid'!$D$2:$D$169,MATCH($A152,'Zone centroid'!$C$2:$C$169,0)))^2+(INDEX('Station centroid'!$F$2:$F$51,MATCH(AY$1,'Station centroid'!$B$2:$B$51,0))-INDEX('Zone centroid'!$E$2:$E$169,MATCH($A152,'Zone centroid'!$C$2:$C$169,0)))^2)</f>
        <v>642759.09988112969</v>
      </c>
    </row>
    <row r="153" spans="1:51" x14ac:dyDescent="0.3">
      <c r="A153">
        <v>5136</v>
      </c>
      <c r="B153">
        <f>SQRT((INDEX('Station centroid'!$E$2:$E$51,MATCH(B$1,'Station centroid'!$B$2:$B$51,0))-INDEX('Zone centroid'!$D$2:$D$169,MATCH($A153,'Zone centroid'!$C$2:$C$169,0)))^2+(INDEX('Station centroid'!$F$2:$F$51,MATCH(B$1,'Station centroid'!$B$2:$B$51,0))-INDEX('Zone centroid'!$E$2:$E$169,MATCH($A153,'Zone centroid'!$C$2:$C$169,0)))^2)</f>
        <v>62283.747694663449</v>
      </c>
      <c r="C153">
        <f>SQRT((INDEX('Station centroid'!$E$2:$E$51,MATCH(C$1,'Station centroid'!$B$2:$B$51,0))-INDEX('Zone centroid'!$D$2:$D$169,MATCH($A153,'Zone centroid'!$C$2:$C$169,0)))^2+(INDEX('Station centroid'!$F$2:$F$51,MATCH(C$1,'Station centroid'!$B$2:$B$51,0))-INDEX('Zone centroid'!$E$2:$E$169,MATCH($A153,'Zone centroid'!$C$2:$C$169,0)))^2)</f>
        <v>86407.844094591303</v>
      </c>
      <c r="D153">
        <f>SQRT((INDEX('Station centroid'!$E$2:$E$51,MATCH(D$1,'Station centroid'!$B$2:$B$51,0))-INDEX('Zone centroid'!$D$2:$D$169,MATCH($A153,'Zone centroid'!$C$2:$C$169,0)))^2+(INDEX('Station centroid'!$F$2:$F$51,MATCH(D$1,'Station centroid'!$B$2:$B$51,0))-INDEX('Zone centroid'!$E$2:$E$169,MATCH($A153,'Zone centroid'!$C$2:$C$169,0)))^2)</f>
        <v>132600.56957027936</v>
      </c>
      <c r="E153">
        <f>SQRT((INDEX('Station centroid'!$E$2:$E$51,MATCH(E$1,'Station centroid'!$B$2:$B$51,0))-INDEX('Zone centroid'!$D$2:$D$169,MATCH($A153,'Zone centroid'!$C$2:$C$169,0)))^2+(INDEX('Station centroid'!$F$2:$F$51,MATCH(E$1,'Station centroid'!$B$2:$B$51,0))-INDEX('Zone centroid'!$E$2:$E$169,MATCH($A153,'Zone centroid'!$C$2:$C$169,0)))^2)</f>
        <v>71279.143541707905</v>
      </c>
      <c r="F153">
        <f>SQRT((INDEX('Station centroid'!$E$2:$E$51,MATCH(F$1,'Station centroid'!$B$2:$B$51,0))-INDEX('Zone centroid'!$D$2:$D$169,MATCH($A153,'Zone centroid'!$C$2:$C$169,0)))^2+(INDEX('Station centroid'!$F$2:$F$51,MATCH(F$1,'Station centroid'!$B$2:$B$51,0))-INDEX('Zone centroid'!$E$2:$E$169,MATCH($A153,'Zone centroid'!$C$2:$C$169,0)))^2)</f>
        <v>60019.8772658159</v>
      </c>
      <c r="G153">
        <f>SQRT((INDEX('Station centroid'!$E$2:$E$51,MATCH(G$1,'Station centroid'!$B$2:$B$51,0))-INDEX('Zone centroid'!$D$2:$D$169,MATCH($A153,'Zone centroid'!$C$2:$C$169,0)))^2+(INDEX('Station centroid'!$F$2:$F$51,MATCH(G$1,'Station centroid'!$B$2:$B$51,0))-INDEX('Zone centroid'!$E$2:$E$169,MATCH($A153,'Zone centroid'!$C$2:$C$169,0)))^2)</f>
        <v>642176.0214808709</v>
      </c>
      <c r="H153">
        <f>SQRT((INDEX('Station centroid'!$E$2:$E$51,MATCH(H$1,'Station centroid'!$B$2:$B$51,0))-INDEX('Zone centroid'!$D$2:$D$169,MATCH($A153,'Zone centroid'!$C$2:$C$169,0)))^2+(INDEX('Station centroid'!$F$2:$F$51,MATCH(H$1,'Station centroid'!$B$2:$B$51,0))-INDEX('Zone centroid'!$E$2:$E$169,MATCH($A153,'Zone centroid'!$C$2:$C$169,0)))^2)</f>
        <v>32695.344647291935</v>
      </c>
      <c r="I153">
        <f>SQRT((INDEX('Station centroid'!$E$2:$E$51,MATCH(I$1,'Station centroid'!$B$2:$B$51,0))-INDEX('Zone centroid'!$D$2:$D$169,MATCH($A153,'Zone centroid'!$C$2:$C$169,0)))^2+(INDEX('Station centroid'!$F$2:$F$51,MATCH(I$1,'Station centroid'!$B$2:$B$51,0))-INDEX('Zone centroid'!$E$2:$E$169,MATCH($A153,'Zone centroid'!$C$2:$C$169,0)))^2)</f>
        <v>37291.250264823488</v>
      </c>
      <c r="J153">
        <f>SQRT((INDEX('Station centroid'!$E$2:$E$51,MATCH(J$1,'Station centroid'!$B$2:$B$51,0))-INDEX('Zone centroid'!$D$2:$D$169,MATCH($A153,'Zone centroid'!$C$2:$C$169,0)))^2+(INDEX('Station centroid'!$F$2:$F$51,MATCH(J$1,'Station centroid'!$B$2:$B$51,0))-INDEX('Zone centroid'!$E$2:$E$169,MATCH($A153,'Zone centroid'!$C$2:$C$169,0)))^2)</f>
        <v>642176.0214808709</v>
      </c>
      <c r="K153">
        <f>SQRT((INDEX('Station centroid'!$E$2:$E$51,MATCH(K$1,'Station centroid'!$B$2:$B$51,0))-INDEX('Zone centroid'!$D$2:$D$169,MATCH($A153,'Zone centroid'!$C$2:$C$169,0)))^2+(INDEX('Station centroid'!$F$2:$F$51,MATCH(K$1,'Station centroid'!$B$2:$B$51,0))-INDEX('Zone centroid'!$E$2:$E$169,MATCH($A153,'Zone centroid'!$C$2:$C$169,0)))^2)</f>
        <v>90343.83484977654</v>
      </c>
      <c r="L153">
        <f>SQRT((INDEX('Station centroid'!$E$2:$E$51,MATCH(L$1,'Station centroid'!$B$2:$B$51,0))-INDEX('Zone centroid'!$D$2:$D$169,MATCH($A153,'Zone centroid'!$C$2:$C$169,0)))^2+(INDEX('Station centroid'!$F$2:$F$51,MATCH(L$1,'Station centroid'!$B$2:$B$51,0))-INDEX('Zone centroid'!$E$2:$E$169,MATCH($A153,'Zone centroid'!$C$2:$C$169,0)))^2)</f>
        <v>46370.076399182239</v>
      </c>
      <c r="M153">
        <f>SQRT((INDEX('Station centroid'!$E$2:$E$51,MATCH(M$1,'Station centroid'!$B$2:$B$51,0))-INDEX('Zone centroid'!$D$2:$D$169,MATCH($A153,'Zone centroid'!$C$2:$C$169,0)))^2+(INDEX('Station centroid'!$F$2:$F$51,MATCH(M$1,'Station centroid'!$B$2:$B$51,0))-INDEX('Zone centroid'!$E$2:$E$169,MATCH($A153,'Zone centroid'!$C$2:$C$169,0)))^2)</f>
        <v>50794.472754718132</v>
      </c>
      <c r="N153">
        <f>SQRT((INDEX('Station centroid'!$E$2:$E$51,MATCH(N$1,'Station centroid'!$B$2:$B$51,0))-INDEX('Zone centroid'!$D$2:$D$169,MATCH($A153,'Zone centroid'!$C$2:$C$169,0)))^2+(INDEX('Station centroid'!$F$2:$F$51,MATCH(N$1,'Station centroid'!$B$2:$B$51,0))-INDEX('Zone centroid'!$E$2:$E$169,MATCH($A153,'Zone centroid'!$C$2:$C$169,0)))^2)</f>
        <v>69835.140272158125</v>
      </c>
      <c r="O153">
        <f>SQRT((INDEX('Station centroid'!$E$2:$E$51,MATCH(O$1,'Station centroid'!$B$2:$B$51,0))-INDEX('Zone centroid'!$D$2:$D$169,MATCH($A153,'Zone centroid'!$C$2:$C$169,0)))^2+(INDEX('Station centroid'!$F$2:$F$51,MATCH(O$1,'Station centroid'!$B$2:$B$51,0))-INDEX('Zone centroid'!$E$2:$E$169,MATCH($A153,'Zone centroid'!$C$2:$C$169,0)))^2)</f>
        <v>92503.08626004323</v>
      </c>
      <c r="P153">
        <f>SQRT((INDEX('Station centroid'!$E$2:$E$51,MATCH(P$1,'Station centroid'!$B$2:$B$51,0))-INDEX('Zone centroid'!$D$2:$D$169,MATCH($A153,'Zone centroid'!$C$2:$C$169,0)))^2+(INDEX('Station centroid'!$F$2:$F$51,MATCH(P$1,'Station centroid'!$B$2:$B$51,0))-INDEX('Zone centroid'!$E$2:$E$169,MATCH($A153,'Zone centroid'!$C$2:$C$169,0)))^2)</f>
        <v>94844.124067567842</v>
      </c>
      <c r="Q153">
        <f>SQRT((INDEX('Station centroid'!$E$2:$E$51,MATCH(Q$1,'Station centroid'!$B$2:$B$51,0))-INDEX('Zone centroid'!$D$2:$D$169,MATCH($A153,'Zone centroid'!$C$2:$C$169,0)))^2+(INDEX('Station centroid'!$F$2:$F$51,MATCH(Q$1,'Station centroid'!$B$2:$B$51,0))-INDEX('Zone centroid'!$E$2:$E$169,MATCH($A153,'Zone centroid'!$C$2:$C$169,0)))^2)</f>
        <v>80149.525358822342</v>
      </c>
      <c r="R153">
        <f>SQRT((INDEX('Station centroid'!$E$2:$E$51,MATCH(R$1,'Station centroid'!$B$2:$B$51,0))-INDEX('Zone centroid'!$D$2:$D$169,MATCH($A153,'Zone centroid'!$C$2:$C$169,0)))^2+(INDEX('Station centroid'!$F$2:$F$51,MATCH(R$1,'Station centroid'!$B$2:$B$51,0))-INDEX('Zone centroid'!$E$2:$E$169,MATCH($A153,'Zone centroid'!$C$2:$C$169,0)))^2)</f>
        <v>78216.170303435953</v>
      </c>
      <c r="S153">
        <f>SQRT((INDEX('Station centroid'!$E$2:$E$51,MATCH(S$1,'Station centroid'!$B$2:$B$51,0))-INDEX('Zone centroid'!$D$2:$D$169,MATCH($A153,'Zone centroid'!$C$2:$C$169,0)))^2+(INDEX('Station centroid'!$F$2:$F$51,MATCH(S$1,'Station centroid'!$B$2:$B$51,0))-INDEX('Zone centroid'!$E$2:$E$169,MATCH($A153,'Zone centroid'!$C$2:$C$169,0)))^2)</f>
        <v>74669.847851900762</v>
      </c>
      <c r="T153">
        <f>SQRT((INDEX('Station centroid'!$E$2:$E$51,MATCH(T$1,'Station centroid'!$B$2:$B$51,0))-INDEX('Zone centroid'!$D$2:$D$169,MATCH($A153,'Zone centroid'!$C$2:$C$169,0)))^2+(INDEX('Station centroid'!$F$2:$F$51,MATCH(T$1,'Station centroid'!$B$2:$B$51,0))-INDEX('Zone centroid'!$E$2:$E$169,MATCH($A153,'Zone centroid'!$C$2:$C$169,0)))^2)</f>
        <v>68958.029131607254</v>
      </c>
      <c r="U153">
        <f>SQRT((INDEX('Station centroid'!$E$2:$E$51,MATCH(U$1,'Station centroid'!$B$2:$B$51,0))-INDEX('Zone centroid'!$D$2:$D$169,MATCH($A153,'Zone centroid'!$C$2:$C$169,0)))^2+(INDEX('Station centroid'!$F$2:$F$51,MATCH(U$1,'Station centroid'!$B$2:$B$51,0))-INDEX('Zone centroid'!$E$2:$E$169,MATCH($A153,'Zone centroid'!$C$2:$C$169,0)))^2)</f>
        <v>68987.584999667844</v>
      </c>
      <c r="V153">
        <f>SQRT((INDEX('Station centroid'!$E$2:$E$51,MATCH(V$1,'Station centroid'!$B$2:$B$51,0))-INDEX('Zone centroid'!$D$2:$D$169,MATCH($A153,'Zone centroid'!$C$2:$C$169,0)))^2+(INDEX('Station centroid'!$F$2:$F$51,MATCH(V$1,'Station centroid'!$B$2:$B$51,0))-INDEX('Zone centroid'!$E$2:$E$169,MATCH($A153,'Zone centroid'!$C$2:$C$169,0)))^2)</f>
        <v>67130.88855036335</v>
      </c>
      <c r="W153">
        <f>SQRT((INDEX('Station centroid'!$E$2:$E$51,MATCH(W$1,'Station centroid'!$B$2:$B$51,0))-INDEX('Zone centroid'!$D$2:$D$169,MATCH($A153,'Zone centroid'!$C$2:$C$169,0)))^2+(INDEX('Station centroid'!$F$2:$F$51,MATCH(W$1,'Station centroid'!$B$2:$B$51,0))-INDEX('Zone centroid'!$E$2:$E$169,MATCH($A153,'Zone centroid'!$C$2:$C$169,0)))^2)</f>
        <v>76818.039298071177</v>
      </c>
      <c r="X153">
        <f>SQRT((INDEX('Station centroid'!$E$2:$E$51,MATCH(X$1,'Station centroid'!$B$2:$B$51,0))-INDEX('Zone centroid'!$D$2:$D$169,MATCH($A153,'Zone centroid'!$C$2:$C$169,0)))^2+(INDEX('Station centroid'!$F$2:$F$51,MATCH(X$1,'Station centroid'!$B$2:$B$51,0))-INDEX('Zone centroid'!$E$2:$E$169,MATCH($A153,'Zone centroid'!$C$2:$C$169,0)))^2)</f>
        <v>64579.947752862849</v>
      </c>
      <c r="Y153">
        <f>SQRT((INDEX('Station centroid'!$E$2:$E$51,MATCH(Y$1,'Station centroid'!$B$2:$B$51,0))-INDEX('Zone centroid'!$D$2:$D$169,MATCH($A153,'Zone centroid'!$C$2:$C$169,0)))^2+(INDEX('Station centroid'!$F$2:$F$51,MATCH(Y$1,'Station centroid'!$B$2:$B$51,0))-INDEX('Zone centroid'!$E$2:$E$169,MATCH($A153,'Zone centroid'!$C$2:$C$169,0)))^2)</f>
        <v>62781.130411374463</v>
      </c>
      <c r="Z153">
        <f>SQRT((INDEX('Station centroid'!$E$2:$E$51,MATCH(Z$1,'Station centroid'!$B$2:$B$51,0))-INDEX('Zone centroid'!$D$2:$D$169,MATCH($A153,'Zone centroid'!$C$2:$C$169,0)))^2+(INDEX('Station centroid'!$F$2:$F$51,MATCH(Z$1,'Station centroid'!$B$2:$B$51,0))-INDEX('Zone centroid'!$E$2:$E$169,MATCH($A153,'Zone centroid'!$C$2:$C$169,0)))^2)</f>
        <v>29289.325481309716</v>
      </c>
      <c r="AA153">
        <f>SQRT((INDEX('Station centroid'!$E$2:$E$51,MATCH(AA$1,'Station centroid'!$B$2:$B$51,0))-INDEX('Zone centroid'!$D$2:$D$169,MATCH($A153,'Zone centroid'!$C$2:$C$169,0)))^2+(INDEX('Station centroid'!$F$2:$F$51,MATCH(AA$1,'Station centroid'!$B$2:$B$51,0))-INDEX('Zone centroid'!$E$2:$E$169,MATCH($A153,'Zone centroid'!$C$2:$C$169,0)))^2)</f>
        <v>56203.452283068866</v>
      </c>
      <c r="AB153">
        <f>SQRT((INDEX('Station centroid'!$E$2:$E$51,MATCH(AB$1,'Station centroid'!$B$2:$B$51,0))-INDEX('Zone centroid'!$D$2:$D$169,MATCH($A153,'Zone centroid'!$C$2:$C$169,0)))^2+(INDEX('Station centroid'!$F$2:$F$51,MATCH(AB$1,'Station centroid'!$B$2:$B$51,0))-INDEX('Zone centroid'!$E$2:$E$169,MATCH($A153,'Zone centroid'!$C$2:$C$169,0)))^2)</f>
        <v>642176.0214808709</v>
      </c>
      <c r="AC153">
        <f>SQRT((INDEX('Station centroid'!$E$2:$E$51,MATCH(AC$1,'Station centroid'!$B$2:$B$51,0))-INDEX('Zone centroid'!$D$2:$D$169,MATCH($A153,'Zone centroid'!$C$2:$C$169,0)))^2+(INDEX('Station centroid'!$F$2:$F$51,MATCH(AC$1,'Station centroid'!$B$2:$B$51,0))-INDEX('Zone centroid'!$E$2:$E$169,MATCH($A153,'Zone centroid'!$C$2:$C$169,0)))^2)</f>
        <v>44769.188055902901</v>
      </c>
      <c r="AD153">
        <f>SQRT((INDEX('Station centroid'!$E$2:$E$51,MATCH(AD$1,'Station centroid'!$B$2:$B$51,0))-INDEX('Zone centroid'!$D$2:$D$169,MATCH($A153,'Zone centroid'!$C$2:$C$169,0)))^2+(INDEX('Station centroid'!$F$2:$F$51,MATCH(AD$1,'Station centroid'!$B$2:$B$51,0))-INDEX('Zone centroid'!$E$2:$E$169,MATCH($A153,'Zone centroid'!$C$2:$C$169,0)))^2)</f>
        <v>128996.7967975271</v>
      </c>
      <c r="AE153">
        <f>SQRT((INDEX('Station centroid'!$E$2:$E$51,MATCH(AE$1,'Station centroid'!$B$2:$B$51,0))-INDEX('Zone centroid'!$D$2:$D$169,MATCH($A153,'Zone centroid'!$C$2:$C$169,0)))^2+(INDEX('Station centroid'!$F$2:$F$51,MATCH(AE$1,'Station centroid'!$B$2:$B$51,0))-INDEX('Zone centroid'!$E$2:$E$169,MATCH($A153,'Zone centroid'!$C$2:$C$169,0)))^2)</f>
        <v>87475.106992877714</v>
      </c>
      <c r="AF153">
        <f>SQRT((INDEX('Station centroid'!$E$2:$E$51,MATCH(AF$1,'Station centroid'!$B$2:$B$51,0))-INDEX('Zone centroid'!$D$2:$D$169,MATCH($A153,'Zone centroid'!$C$2:$C$169,0)))^2+(INDEX('Station centroid'!$F$2:$F$51,MATCH(AF$1,'Station centroid'!$B$2:$B$51,0))-INDEX('Zone centroid'!$E$2:$E$169,MATCH($A153,'Zone centroid'!$C$2:$C$169,0)))^2)</f>
        <v>85088.75161271845</v>
      </c>
      <c r="AG153">
        <f>SQRT((INDEX('Station centroid'!$E$2:$E$51,MATCH(AG$1,'Station centroid'!$B$2:$B$51,0))-INDEX('Zone centroid'!$D$2:$D$169,MATCH($A153,'Zone centroid'!$C$2:$C$169,0)))^2+(INDEX('Station centroid'!$F$2:$F$51,MATCH(AG$1,'Station centroid'!$B$2:$B$51,0))-INDEX('Zone centroid'!$E$2:$E$169,MATCH($A153,'Zone centroid'!$C$2:$C$169,0)))^2)</f>
        <v>67052.181201536616</v>
      </c>
      <c r="AH153">
        <f>SQRT((INDEX('Station centroid'!$E$2:$E$51,MATCH(AH$1,'Station centroid'!$B$2:$B$51,0))-INDEX('Zone centroid'!$D$2:$D$169,MATCH($A153,'Zone centroid'!$C$2:$C$169,0)))^2+(INDEX('Station centroid'!$F$2:$F$51,MATCH(AH$1,'Station centroid'!$B$2:$B$51,0))-INDEX('Zone centroid'!$E$2:$E$169,MATCH($A153,'Zone centroid'!$C$2:$C$169,0)))^2)</f>
        <v>104558.19619698879</v>
      </c>
      <c r="AI153">
        <f>SQRT((INDEX('Station centroid'!$E$2:$E$51,MATCH(AI$1,'Station centroid'!$B$2:$B$51,0))-INDEX('Zone centroid'!$D$2:$D$169,MATCH($A153,'Zone centroid'!$C$2:$C$169,0)))^2+(INDEX('Station centroid'!$F$2:$F$51,MATCH(AI$1,'Station centroid'!$B$2:$B$51,0))-INDEX('Zone centroid'!$E$2:$E$169,MATCH($A153,'Zone centroid'!$C$2:$C$169,0)))^2)</f>
        <v>69443.77582794943</v>
      </c>
      <c r="AJ153">
        <f>SQRT((INDEX('Station centroid'!$E$2:$E$51,MATCH(AJ$1,'Station centroid'!$B$2:$B$51,0))-INDEX('Zone centroid'!$D$2:$D$169,MATCH($A153,'Zone centroid'!$C$2:$C$169,0)))^2+(INDEX('Station centroid'!$F$2:$F$51,MATCH(AJ$1,'Station centroid'!$B$2:$B$51,0))-INDEX('Zone centroid'!$E$2:$E$169,MATCH($A153,'Zone centroid'!$C$2:$C$169,0)))^2)</f>
        <v>68153.353920024339</v>
      </c>
      <c r="AK153">
        <f>SQRT((INDEX('Station centroid'!$E$2:$E$51,MATCH(AK$1,'Station centroid'!$B$2:$B$51,0))-INDEX('Zone centroid'!$D$2:$D$169,MATCH($A153,'Zone centroid'!$C$2:$C$169,0)))^2+(INDEX('Station centroid'!$F$2:$F$51,MATCH(AK$1,'Station centroid'!$B$2:$B$51,0))-INDEX('Zone centroid'!$E$2:$E$169,MATCH($A153,'Zone centroid'!$C$2:$C$169,0)))^2)</f>
        <v>67730.966431057197</v>
      </c>
      <c r="AL153">
        <f>SQRT((INDEX('Station centroid'!$E$2:$E$51,MATCH(AL$1,'Station centroid'!$B$2:$B$51,0))-INDEX('Zone centroid'!$D$2:$D$169,MATCH($A153,'Zone centroid'!$C$2:$C$169,0)))^2+(INDEX('Station centroid'!$F$2:$F$51,MATCH(AL$1,'Station centroid'!$B$2:$B$51,0))-INDEX('Zone centroid'!$E$2:$E$169,MATCH($A153,'Zone centroid'!$C$2:$C$169,0)))^2)</f>
        <v>23940.8787079004</v>
      </c>
      <c r="AM153">
        <f>SQRT((INDEX('Station centroid'!$E$2:$E$51,MATCH(AM$1,'Station centroid'!$B$2:$B$51,0))-INDEX('Zone centroid'!$D$2:$D$169,MATCH($A153,'Zone centroid'!$C$2:$C$169,0)))^2+(INDEX('Station centroid'!$F$2:$F$51,MATCH(AM$1,'Station centroid'!$B$2:$B$51,0))-INDEX('Zone centroid'!$E$2:$E$169,MATCH($A153,'Zone centroid'!$C$2:$C$169,0)))^2)</f>
        <v>84566.111926469152</v>
      </c>
      <c r="AN153">
        <f>SQRT((INDEX('Station centroid'!$E$2:$E$51,MATCH(AN$1,'Station centroid'!$B$2:$B$51,0))-INDEX('Zone centroid'!$D$2:$D$169,MATCH($A153,'Zone centroid'!$C$2:$C$169,0)))^2+(INDEX('Station centroid'!$F$2:$F$51,MATCH(AN$1,'Station centroid'!$B$2:$B$51,0))-INDEX('Zone centroid'!$E$2:$E$169,MATCH($A153,'Zone centroid'!$C$2:$C$169,0)))^2)</f>
        <v>45377.212645101914</v>
      </c>
      <c r="AO153">
        <f>SQRT((INDEX('Station centroid'!$E$2:$E$51,MATCH(AO$1,'Station centroid'!$B$2:$B$51,0))-INDEX('Zone centroid'!$D$2:$D$169,MATCH($A153,'Zone centroid'!$C$2:$C$169,0)))^2+(INDEX('Station centroid'!$F$2:$F$51,MATCH(AO$1,'Station centroid'!$B$2:$B$51,0))-INDEX('Zone centroid'!$E$2:$E$169,MATCH($A153,'Zone centroid'!$C$2:$C$169,0)))^2)</f>
        <v>42983.778412524451</v>
      </c>
      <c r="AP153">
        <f>SQRT((INDEX('Station centroid'!$E$2:$E$51,MATCH(AP$1,'Station centroid'!$B$2:$B$51,0))-INDEX('Zone centroid'!$D$2:$D$169,MATCH($A153,'Zone centroid'!$C$2:$C$169,0)))^2+(INDEX('Station centroid'!$F$2:$F$51,MATCH(AP$1,'Station centroid'!$B$2:$B$51,0))-INDEX('Zone centroid'!$E$2:$E$169,MATCH($A153,'Zone centroid'!$C$2:$C$169,0)))^2)</f>
        <v>49694.066239969718</v>
      </c>
      <c r="AQ153">
        <f>SQRT((INDEX('Station centroid'!$E$2:$E$51,MATCH(AQ$1,'Station centroid'!$B$2:$B$51,0))-INDEX('Zone centroid'!$D$2:$D$169,MATCH($A153,'Zone centroid'!$C$2:$C$169,0)))^2+(INDEX('Station centroid'!$F$2:$F$51,MATCH(AQ$1,'Station centroid'!$B$2:$B$51,0))-INDEX('Zone centroid'!$E$2:$E$169,MATCH($A153,'Zone centroid'!$C$2:$C$169,0)))^2)</f>
        <v>47741.732444730151</v>
      </c>
      <c r="AR153">
        <f>SQRT((INDEX('Station centroid'!$E$2:$E$51,MATCH(AR$1,'Station centroid'!$B$2:$B$51,0))-INDEX('Zone centroid'!$D$2:$D$169,MATCH($A153,'Zone centroid'!$C$2:$C$169,0)))^2+(INDEX('Station centroid'!$F$2:$F$51,MATCH(AR$1,'Station centroid'!$B$2:$B$51,0))-INDEX('Zone centroid'!$E$2:$E$169,MATCH($A153,'Zone centroid'!$C$2:$C$169,0)))^2)</f>
        <v>27273.813214913669</v>
      </c>
      <c r="AS153">
        <f>SQRT((INDEX('Station centroid'!$E$2:$E$51,MATCH(AS$1,'Station centroid'!$B$2:$B$51,0))-INDEX('Zone centroid'!$D$2:$D$169,MATCH($A153,'Zone centroid'!$C$2:$C$169,0)))^2+(INDEX('Station centroid'!$F$2:$F$51,MATCH(AS$1,'Station centroid'!$B$2:$B$51,0))-INDEX('Zone centroid'!$E$2:$E$169,MATCH($A153,'Zone centroid'!$C$2:$C$169,0)))^2)</f>
        <v>116262.18694003181</v>
      </c>
      <c r="AT153">
        <f>SQRT((INDEX('Station centroid'!$E$2:$E$51,MATCH(AT$1,'Station centroid'!$B$2:$B$51,0))-INDEX('Zone centroid'!$D$2:$D$169,MATCH($A153,'Zone centroid'!$C$2:$C$169,0)))^2+(INDEX('Station centroid'!$F$2:$F$51,MATCH(AT$1,'Station centroid'!$B$2:$B$51,0))-INDEX('Zone centroid'!$E$2:$E$169,MATCH($A153,'Zone centroid'!$C$2:$C$169,0)))^2)</f>
        <v>98183.255398474634</v>
      </c>
      <c r="AU153">
        <f>SQRT((INDEX('Station centroid'!$E$2:$E$51,MATCH(AU$1,'Station centroid'!$B$2:$B$51,0))-INDEX('Zone centroid'!$D$2:$D$169,MATCH($A153,'Zone centroid'!$C$2:$C$169,0)))^2+(INDEX('Station centroid'!$F$2:$F$51,MATCH(AU$1,'Station centroid'!$B$2:$B$51,0))-INDEX('Zone centroid'!$E$2:$E$169,MATCH($A153,'Zone centroid'!$C$2:$C$169,0)))^2)</f>
        <v>8815.9449530098518</v>
      </c>
      <c r="AV153">
        <f>SQRT((INDEX('Station centroid'!$E$2:$E$51,MATCH(AV$1,'Station centroid'!$B$2:$B$51,0))-INDEX('Zone centroid'!$D$2:$D$169,MATCH($A153,'Zone centroid'!$C$2:$C$169,0)))^2+(INDEX('Station centroid'!$F$2:$F$51,MATCH(AV$1,'Station centroid'!$B$2:$B$51,0))-INDEX('Zone centroid'!$E$2:$E$169,MATCH($A153,'Zone centroid'!$C$2:$C$169,0)))^2)</f>
        <v>504.96961690775294</v>
      </c>
      <c r="AW153">
        <f>SQRT((INDEX('Station centroid'!$E$2:$E$51,MATCH(AW$1,'Station centroid'!$B$2:$B$51,0))-INDEX('Zone centroid'!$D$2:$D$169,MATCH($A153,'Zone centroid'!$C$2:$C$169,0)))^2+(INDEX('Station centroid'!$F$2:$F$51,MATCH(AW$1,'Station centroid'!$B$2:$B$51,0))-INDEX('Zone centroid'!$E$2:$E$169,MATCH($A153,'Zone centroid'!$C$2:$C$169,0)))^2)</f>
        <v>8066.0261375475138</v>
      </c>
      <c r="AX153">
        <f>SQRT((INDEX('Station centroid'!$E$2:$E$51,MATCH(AX$1,'Station centroid'!$B$2:$B$51,0))-INDEX('Zone centroid'!$D$2:$D$169,MATCH($A153,'Zone centroid'!$C$2:$C$169,0)))^2+(INDEX('Station centroid'!$F$2:$F$51,MATCH(AX$1,'Station centroid'!$B$2:$B$51,0))-INDEX('Zone centroid'!$E$2:$E$169,MATCH($A153,'Zone centroid'!$C$2:$C$169,0)))^2)</f>
        <v>24164.49832761486</v>
      </c>
      <c r="AY153">
        <f>SQRT((INDEX('Station centroid'!$E$2:$E$51,MATCH(AY$1,'Station centroid'!$B$2:$B$51,0))-INDEX('Zone centroid'!$D$2:$D$169,MATCH($A153,'Zone centroid'!$C$2:$C$169,0)))^2+(INDEX('Station centroid'!$F$2:$F$51,MATCH(AY$1,'Station centroid'!$B$2:$B$51,0))-INDEX('Zone centroid'!$E$2:$E$169,MATCH($A153,'Zone centroid'!$C$2:$C$169,0)))^2)</f>
        <v>642176.0214808709</v>
      </c>
    </row>
    <row r="154" spans="1:51" x14ac:dyDescent="0.3">
      <c r="A154">
        <v>5137</v>
      </c>
      <c r="B154">
        <f>SQRT((INDEX('Station centroid'!$E$2:$E$51,MATCH(B$1,'Station centroid'!$B$2:$B$51,0))-INDEX('Zone centroid'!$D$2:$D$169,MATCH($A154,'Zone centroid'!$C$2:$C$169,0)))^2+(INDEX('Station centroid'!$F$2:$F$51,MATCH(B$1,'Station centroid'!$B$2:$B$51,0))-INDEX('Zone centroid'!$E$2:$E$169,MATCH($A154,'Zone centroid'!$C$2:$C$169,0)))^2)</f>
        <v>59580.92860632918</v>
      </c>
      <c r="C154">
        <f>SQRT((INDEX('Station centroid'!$E$2:$E$51,MATCH(C$1,'Station centroid'!$B$2:$B$51,0))-INDEX('Zone centroid'!$D$2:$D$169,MATCH($A154,'Zone centroid'!$C$2:$C$169,0)))^2+(INDEX('Station centroid'!$F$2:$F$51,MATCH(C$1,'Station centroid'!$B$2:$B$51,0))-INDEX('Zone centroid'!$E$2:$E$169,MATCH($A154,'Zone centroid'!$C$2:$C$169,0)))^2)</f>
        <v>76668.348605635154</v>
      </c>
      <c r="D154">
        <f>SQRT((INDEX('Station centroid'!$E$2:$E$51,MATCH(D$1,'Station centroid'!$B$2:$B$51,0))-INDEX('Zone centroid'!$D$2:$D$169,MATCH($A154,'Zone centroid'!$C$2:$C$169,0)))^2+(INDEX('Station centroid'!$F$2:$F$51,MATCH(D$1,'Station centroid'!$B$2:$B$51,0))-INDEX('Zone centroid'!$E$2:$E$169,MATCH($A154,'Zone centroid'!$C$2:$C$169,0)))^2)</f>
        <v>123460.85581982047</v>
      </c>
      <c r="E154">
        <f>SQRT((INDEX('Station centroid'!$E$2:$E$51,MATCH(E$1,'Station centroid'!$B$2:$B$51,0))-INDEX('Zone centroid'!$D$2:$D$169,MATCH($A154,'Zone centroid'!$C$2:$C$169,0)))^2+(INDEX('Station centroid'!$F$2:$F$51,MATCH(E$1,'Station centroid'!$B$2:$B$51,0))-INDEX('Zone centroid'!$E$2:$E$169,MATCH($A154,'Zone centroid'!$C$2:$C$169,0)))^2)</f>
        <v>68471.870040326787</v>
      </c>
      <c r="F154">
        <f>SQRT((INDEX('Station centroid'!$E$2:$E$51,MATCH(F$1,'Station centroid'!$B$2:$B$51,0))-INDEX('Zone centroid'!$D$2:$D$169,MATCH($A154,'Zone centroid'!$C$2:$C$169,0)))^2+(INDEX('Station centroid'!$F$2:$F$51,MATCH(F$1,'Station centroid'!$B$2:$B$51,0))-INDEX('Zone centroid'!$E$2:$E$169,MATCH($A154,'Zone centroid'!$C$2:$C$169,0)))^2)</f>
        <v>52535.847508188199</v>
      </c>
      <c r="G154">
        <f>SQRT((INDEX('Station centroid'!$E$2:$E$51,MATCH(G$1,'Station centroid'!$B$2:$B$51,0))-INDEX('Zone centroid'!$D$2:$D$169,MATCH($A154,'Zone centroid'!$C$2:$C$169,0)))^2+(INDEX('Station centroid'!$F$2:$F$51,MATCH(G$1,'Station centroid'!$B$2:$B$51,0))-INDEX('Zone centroid'!$E$2:$E$169,MATCH($A154,'Zone centroid'!$C$2:$C$169,0)))^2)</f>
        <v>640029.59306738304</v>
      </c>
      <c r="H154">
        <f>SQRT((INDEX('Station centroid'!$E$2:$E$51,MATCH(H$1,'Station centroid'!$B$2:$B$51,0))-INDEX('Zone centroid'!$D$2:$D$169,MATCH($A154,'Zone centroid'!$C$2:$C$169,0)))^2+(INDEX('Station centroid'!$F$2:$F$51,MATCH(H$1,'Station centroid'!$B$2:$B$51,0))-INDEX('Zone centroid'!$E$2:$E$169,MATCH($A154,'Zone centroid'!$C$2:$C$169,0)))^2)</f>
        <v>24084.492335218554</v>
      </c>
      <c r="I154">
        <f>SQRT((INDEX('Station centroid'!$E$2:$E$51,MATCH(I$1,'Station centroid'!$B$2:$B$51,0))-INDEX('Zone centroid'!$D$2:$D$169,MATCH($A154,'Zone centroid'!$C$2:$C$169,0)))^2+(INDEX('Station centroid'!$F$2:$F$51,MATCH(I$1,'Station centroid'!$B$2:$B$51,0))-INDEX('Zone centroid'!$E$2:$E$169,MATCH($A154,'Zone centroid'!$C$2:$C$169,0)))^2)</f>
        <v>28089.382235529829</v>
      </c>
      <c r="J154">
        <f>SQRT((INDEX('Station centroid'!$E$2:$E$51,MATCH(J$1,'Station centroid'!$B$2:$B$51,0))-INDEX('Zone centroid'!$D$2:$D$169,MATCH($A154,'Zone centroid'!$C$2:$C$169,0)))^2+(INDEX('Station centroid'!$F$2:$F$51,MATCH(J$1,'Station centroid'!$B$2:$B$51,0))-INDEX('Zone centroid'!$E$2:$E$169,MATCH($A154,'Zone centroid'!$C$2:$C$169,0)))^2)</f>
        <v>640029.59306738304</v>
      </c>
      <c r="K154">
        <f>SQRT((INDEX('Station centroid'!$E$2:$E$51,MATCH(K$1,'Station centroid'!$B$2:$B$51,0))-INDEX('Zone centroid'!$D$2:$D$169,MATCH($A154,'Zone centroid'!$C$2:$C$169,0)))^2+(INDEX('Station centroid'!$F$2:$F$51,MATCH(K$1,'Station centroid'!$B$2:$B$51,0))-INDEX('Zone centroid'!$E$2:$E$169,MATCH($A154,'Zone centroid'!$C$2:$C$169,0)))^2)</f>
        <v>87493.971428914461</v>
      </c>
      <c r="L154">
        <f>SQRT((INDEX('Station centroid'!$E$2:$E$51,MATCH(L$1,'Station centroid'!$B$2:$B$51,0))-INDEX('Zone centroid'!$D$2:$D$169,MATCH($A154,'Zone centroid'!$C$2:$C$169,0)))^2+(INDEX('Station centroid'!$F$2:$F$51,MATCH(L$1,'Station centroid'!$B$2:$B$51,0))-INDEX('Zone centroid'!$E$2:$E$169,MATCH($A154,'Zone centroid'!$C$2:$C$169,0)))^2)</f>
        <v>40804.141091144142</v>
      </c>
      <c r="M154">
        <f>SQRT((INDEX('Station centroid'!$E$2:$E$51,MATCH(M$1,'Station centroid'!$B$2:$B$51,0))-INDEX('Zone centroid'!$D$2:$D$169,MATCH($A154,'Zone centroid'!$C$2:$C$169,0)))^2+(INDEX('Station centroid'!$F$2:$F$51,MATCH(M$1,'Station centroid'!$B$2:$B$51,0))-INDEX('Zone centroid'!$E$2:$E$169,MATCH($A154,'Zone centroid'!$C$2:$C$169,0)))^2)</f>
        <v>46666.306590620632</v>
      </c>
      <c r="N154">
        <f>SQRT((INDEX('Station centroid'!$E$2:$E$51,MATCH(N$1,'Station centroid'!$B$2:$B$51,0))-INDEX('Zone centroid'!$D$2:$D$169,MATCH($A154,'Zone centroid'!$C$2:$C$169,0)))^2+(INDEX('Station centroid'!$F$2:$F$51,MATCH(N$1,'Station centroid'!$B$2:$B$51,0))-INDEX('Zone centroid'!$E$2:$E$169,MATCH($A154,'Zone centroid'!$C$2:$C$169,0)))^2)</f>
        <v>67090.276026798427</v>
      </c>
      <c r="O154">
        <f>SQRT((INDEX('Station centroid'!$E$2:$E$51,MATCH(O$1,'Station centroid'!$B$2:$B$51,0))-INDEX('Zone centroid'!$D$2:$D$169,MATCH($A154,'Zone centroid'!$C$2:$C$169,0)))^2+(INDEX('Station centroid'!$F$2:$F$51,MATCH(O$1,'Station centroid'!$B$2:$B$51,0))-INDEX('Zone centroid'!$E$2:$E$169,MATCH($A154,'Zone centroid'!$C$2:$C$169,0)))^2)</f>
        <v>87999.684807691214</v>
      </c>
      <c r="P154">
        <f>SQRT((INDEX('Station centroid'!$E$2:$E$51,MATCH(P$1,'Station centroid'!$B$2:$B$51,0))-INDEX('Zone centroid'!$D$2:$D$169,MATCH($A154,'Zone centroid'!$C$2:$C$169,0)))^2+(INDEX('Station centroid'!$F$2:$F$51,MATCH(P$1,'Station centroid'!$B$2:$B$51,0))-INDEX('Zone centroid'!$E$2:$E$169,MATCH($A154,'Zone centroid'!$C$2:$C$169,0)))^2)</f>
        <v>90348.806852133916</v>
      </c>
      <c r="Q154">
        <f>SQRT((INDEX('Station centroid'!$E$2:$E$51,MATCH(Q$1,'Station centroid'!$B$2:$B$51,0))-INDEX('Zone centroid'!$D$2:$D$169,MATCH($A154,'Zone centroid'!$C$2:$C$169,0)))^2+(INDEX('Station centroid'!$F$2:$F$51,MATCH(Q$1,'Station centroid'!$B$2:$B$51,0))-INDEX('Zone centroid'!$E$2:$E$169,MATCH($A154,'Zone centroid'!$C$2:$C$169,0)))^2)</f>
        <v>76575.981288420371</v>
      </c>
      <c r="R154">
        <f>SQRT((INDEX('Station centroid'!$E$2:$E$51,MATCH(R$1,'Station centroid'!$B$2:$B$51,0))-INDEX('Zone centroid'!$D$2:$D$169,MATCH($A154,'Zone centroid'!$C$2:$C$169,0)))^2+(INDEX('Station centroid'!$F$2:$F$51,MATCH(R$1,'Station centroid'!$B$2:$B$51,0))-INDEX('Zone centroid'!$E$2:$E$169,MATCH($A154,'Zone centroid'!$C$2:$C$169,0)))^2)</f>
        <v>75656.137233776986</v>
      </c>
      <c r="S154">
        <f>SQRT((INDEX('Station centroid'!$E$2:$E$51,MATCH(S$1,'Station centroid'!$B$2:$B$51,0))-INDEX('Zone centroid'!$D$2:$D$169,MATCH($A154,'Zone centroid'!$C$2:$C$169,0)))^2+(INDEX('Station centroid'!$F$2:$F$51,MATCH(S$1,'Station centroid'!$B$2:$B$51,0))-INDEX('Zone centroid'!$E$2:$E$169,MATCH($A154,'Zone centroid'!$C$2:$C$169,0)))^2)</f>
        <v>71914.841366619221</v>
      </c>
      <c r="T154">
        <f>SQRT((INDEX('Station centroid'!$E$2:$E$51,MATCH(T$1,'Station centroid'!$B$2:$B$51,0))-INDEX('Zone centroid'!$D$2:$D$169,MATCH($A154,'Zone centroid'!$C$2:$C$169,0)))^2+(INDEX('Station centroid'!$F$2:$F$51,MATCH(T$1,'Station centroid'!$B$2:$B$51,0))-INDEX('Zone centroid'!$E$2:$E$169,MATCH($A154,'Zone centroid'!$C$2:$C$169,0)))^2)</f>
        <v>67774.202752637342</v>
      </c>
      <c r="U154">
        <f>SQRT((INDEX('Station centroid'!$E$2:$E$51,MATCH(U$1,'Station centroid'!$B$2:$B$51,0))-INDEX('Zone centroid'!$D$2:$D$169,MATCH($A154,'Zone centroid'!$C$2:$C$169,0)))^2+(INDEX('Station centroid'!$F$2:$F$51,MATCH(U$1,'Station centroid'!$B$2:$B$51,0))-INDEX('Zone centroid'!$E$2:$E$169,MATCH($A154,'Zone centroid'!$C$2:$C$169,0)))^2)</f>
        <v>69555.872674896367</v>
      </c>
      <c r="V154">
        <f>SQRT((INDEX('Station centroid'!$E$2:$E$51,MATCH(V$1,'Station centroid'!$B$2:$B$51,0))-INDEX('Zone centroid'!$D$2:$D$169,MATCH($A154,'Zone centroid'!$C$2:$C$169,0)))^2+(INDEX('Station centroid'!$F$2:$F$51,MATCH(V$1,'Station centroid'!$B$2:$B$51,0))-INDEX('Zone centroid'!$E$2:$E$169,MATCH($A154,'Zone centroid'!$C$2:$C$169,0)))^2)</f>
        <v>69832.973185604118</v>
      </c>
      <c r="W154">
        <f>SQRT((INDEX('Station centroid'!$E$2:$E$51,MATCH(W$1,'Station centroid'!$B$2:$B$51,0))-INDEX('Zone centroid'!$D$2:$D$169,MATCH($A154,'Zone centroid'!$C$2:$C$169,0)))^2+(INDEX('Station centroid'!$F$2:$F$51,MATCH(W$1,'Station centroid'!$B$2:$B$51,0))-INDEX('Zone centroid'!$E$2:$E$169,MATCH($A154,'Zone centroid'!$C$2:$C$169,0)))^2)</f>
        <v>73415.175305654673</v>
      </c>
      <c r="X154">
        <f>SQRT((INDEX('Station centroid'!$E$2:$E$51,MATCH(X$1,'Station centroid'!$B$2:$B$51,0))-INDEX('Zone centroid'!$D$2:$D$169,MATCH($A154,'Zone centroid'!$C$2:$C$169,0)))^2+(INDEX('Station centroid'!$F$2:$F$51,MATCH(X$1,'Station centroid'!$B$2:$B$51,0))-INDEX('Zone centroid'!$E$2:$E$169,MATCH($A154,'Zone centroid'!$C$2:$C$169,0)))^2)</f>
        <v>67597.727821299544</v>
      </c>
      <c r="Y154">
        <f>SQRT((INDEX('Station centroid'!$E$2:$E$51,MATCH(Y$1,'Station centroid'!$B$2:$B$51,0))-INDEX('Zone centroid'!$D$2:$D$169,MATCH($A154,'Zone centroid'!$C$2:$C$169,0)))^2+(INDEX('Station centroid'!$F$2:$F$51,MATCH(Y$1,'Station centroid'!$B$2:$B$51,0))-INDEX('Zone centroid'!$E$2:$E$169,MATCH($A154,'Zone centroid'!$C$2:$C$169,0)))^2)</f>
        <v>66075.09552993477</v>
      </c>
      <c r="Z154">
        <f>SQRT((INDEX('Station centroid'!$E$2:$E$51,MATCH(Z$1,'Station centroid'!$B$2:$B$51,0))-INDEX('Zone centroid'!$D$2:$D$169,MATCH($A154,'Zone centroid'!$C$2:$C$169,0)))^2+(INDEX('Station centroid'!$F$2:$F$51,MATCH(Z$1,'Station centroid'!$B$2:$B$51,0))-INDEX('Zone centroid'!$E$2:$E$169,MATCH($A154,'Zone centroid'!$C$2:$C$169,0)))^2)</f>
        <v>19485.756954506516</v>
      </c>
      <c r="AA154">
        <f>SQRT((INDEX('Station centroid'!$E$2:$E$51,MATCH(AA$1,'Station centroid'!$B$2:$B$51,0))-INDEX('Zone centroid'!$D$2:$D$169,MATCH($A154,'Zone centroid'!$C$2:$C$169,0)))^2+(INDEX('Station centroid'!$F$2:$F$51,MATCH(AA$1,'Station centroid'!$B$2:$B$51,0))-INDEX('Zone centroid'!$E$2:$E$169,MATCH($A154,'Zone centroid'!$C$2:$C$169,0)))^2)</f>
        <v>47646.747305300909</v>
      </c>
      <c r="AB154">
        <f>SQRT((INDEX('Station centroid'!$E$2:$E$51,MATCH(AB$1,'Station centroid'!$B$2:$B$51,0))-INDEX('Zone centroid'!$D$2:$D$169,MATCH($A154,'Zone centroid'!$C$2:$C$169,0)))^2+(INDEX('Station centroid'!$F$2:$F$51,MATCH(AB$1,'Station centroid'!$B$2:$B$51,0))-INDEX('Zone centroid'!$E$2:$E$169,MATCH($A154,'Zone centroid'!$C$2:$C$169,0)))^2)</f>
        <v>640029.59306738304</v>
      </c>
      <c r="AC154">
        <f>SQRT((INDEX('Station centroid'!$E$2:$E$51,MATCH(AC$1,'Station centroid'!$B$2:$B$51,0))-INDEX('Zone centroid'!$D$2:$D$169,MATCH($A154,'Zone centroid'!$C$2:$C$169,0)))^2+(INDEX('Station centroid'!$F$2:$F$51,MATCH(AC$1,'Station centroid'!$B$2:$B$51,0))-INDEX('Zone centroid'!$E$2:$E$169,MATCH($A154,'Zone centroid'!$C$2:$C$169,0)))^2)</f>
        <v>46139.788873214398</v>
      </c>
      <c r="AD154">
        <f>SQRT((INDEX('Station centroid'!$E$2:$E$51,MATCH(AD$1,'Station centroid'!$B$2:$B$51,0))-INDEX('Zone centroid'!$D$2:$D$169,MATCH($A154,'Zone centroid'!$C$2:$C$169,0)))^2+(INDEX('Station centroid'!$F$2:$F$51,MATCH(AD$1,'Station centroid'!$B$2:$B$51,0))-INDEX('Zone centroid'!$E$2:$E$169,MATCH($A154,'Zone centroid'!$C$2:$C$169,0)))^2)</f>
        <v>119664.54812901981</v>
      </c>
      <c r="AE154">
        <f>SQRT((INDEX('Station centroid'!$E$2:$E$51,MATCH(AE$1,'Station centroid'!$B$2:$B$51,0))-INDEX('Zone centroid'!$D$2:$D$169,MATCH($A154,'Zone centroid'!$C$2:$C$169,0)))^2+(INDEX('Station centroid'!$F$2:$F$51,MATCH(AE$1,'Station centroid'!$B$2:$B$51,0))-INDEX('Zone centroid'!$E$2:$E$169,MATCH($A154,'Zone centroid'!$C$2:$C$169,0)))^2)</f>
        <v>83279.055899520172</v>
      </c>
      <c r="AF154">
        <f>SQRT((INDEX('Station centroid'!$E$2:$E$51,MATCH(AF$1,'Station centroid'!$B$2:$B$51,0))-INDEX('Zone centroid'!$D$2:$D$169,MATCH($A154,'Zone centroid'!$C$2:$C$169,0)))^2+(INDEX('Station centroid'!$F$2:$F$51,MATCH(AF$1,'Station centroid'!$B$2:$B$51,0))-INDEX('Zone centroid'!$E$2:$E$169,MATCH($A154,'Zone centroid'!$C$2:$C$169,0)))^2)</f>
        <v>81100.308710330428</v>
      </c>
      <c r="AG154">
        <f>SQRT((INDEX('Station centroid'!$E$2:$E$51,MATCH(AG$1,'Station centroid'!$B$2:$B$51,0))-INDEX('Zone centroid'!$D$2:$D$169,MATCH($A154,'Zone centroid'!$C$2:$C$169,0)))^2+(INDEX('Station centroid'!$F$2:$F$51,MATCH(AG$1,'Station centroid'!$B$2:$B$51,0))-INDEX('Zone centroid'!$E$2:$E$169,MATCH($A154,'Zone centroid'!$C$2:$C$169,0)))^2)</f>
        <v>69537.304973112812</v>
      </c>
      <c r="AH154">
        <f>SQRT((INDEX('Station centroid'!$E$2:$E$51,MATCH(AH$1,'Station centroid'!$B$2:$B$51,0))-INDEX('Zone centroid'!$D$2:$D$169,MATCH($A154,'Zone centroid'!$C$2:$C$169,0)))^2+(INDEX('Station centroid'!$F$2:$F$51,MATCH(AH$1,'Station centroid'!$B$2:$B$51,0))-INDEX('Zone centroid'!$E$2:$E$169,MATCH($A154,'Zone centroid'!$C$2:$C$169,0)))^2)</f>
        <v>94215.098050408036</v>
      </c>
      <c r="AI154">
        <f>SQRT((INDEX('Station centroid'!$E$2:$E$51,MATCH(AI$1,'Station centroid'!$B$2:$B$51,0))-INDEX('Zone centroid'!$D$2:$D$169,MATCH($A154,'Zone centroid'!$C$2:$C$169,0)))^2+(INDEX('Station centroid'!$F$2:$F$51,MATCH(AI$1,'Station centroid'!$B$2:$B$51,0))-INDEX('Zone centroid'!$E$2:$E$169,MATCH($A154,'Zone centroid'!$C$2:$C$169,0)))^2)</f>
        <v>69312.011253046861</v>
      </c>
      <c r="AJ154">
        <f>SQRT((INDEX('Station centroid'!$E$2:$E$51,MATCH(AJ$1,'Station centroid'!$B$2:$B$51,0))-INDEX('Zone centroid'!$D$2:$D$169,MATCH($A154,'Zone centroid'!$C$2:$C$169,0)))^2+(INDEX('Station centroid'!$F$2:$F$51,MATCH(AJ$1,'Station centroid'!$B$2:$B$51,0))-INDEX('Zone centroid'!$E$2:$E$169,MATCH($A154,'Zone centroid'!$C$2:$C$169,0)))^2)</f>
        <v>69635.82853738511</v>
      </c>
      <c r="AK154">
        <f>SQRT((INDEX('Station centroid'!$E$2:$E$51,MATCH(AK$1,'Station centroid'!$B$2:$B$51,0))-INDEX('Zone centroid'!$D$2:$D$169,MATCH($A154,'Zone centroid'!$C$2:$C$169,0)))^2+(INDEX('Station centroid'!$F$2:$F$51,MATCH(AK$1,'Station centroid'!$B$2:$B$51,0))-INDEX('Zone centroid'!$E$2:$E$169,MATCH($A154,'Zone centroid'!$C$2:$C$169,0)))^2)</f>
        <v>65883.758119167702</v>
      </c>
      <c r="AL154">
        <f>SQRT((INDEX('Station centroid'!$E$2:$E$51,MATCH(AL$1,'Station centroid'!$B$2:$B$51,0))-INDEX('Zone centroid'!$D$2:$D$169,MATCH($A154,'Zone centroid'!$C$2:$C$169,0)))^2+(INDEX('Station centroid'!$F$2:$F$51,MATCH(AL$1,'Station centroid'!$B$2:$B$51,0))-INDEX('Zone centroid'!$E$2:$E$169,MATCH($A154,'Zone centroid'!$C$2:$C$169,0)))^2)</f>
        <v>23137.027616061619</v>
      </c>
      <c r="AM154">
        <f>SQRT((INDEX('Station centroid'!$E$2:$E$51,MATCH(AM$1,'Station centroid'!$B$2:$B$51,0))-INDEX('Zone centroid'!$D$2:$D$169,MATCH($A154,'Zone centroid'!$C$2:$C$169,0)))^2+(INDEX('Station centroid'!$F$2:$F$51,MATCH(AM$1,'Station centroid'!$B$2:$B$51,0))-INDEX('Zone centroid'!$E$2:$E$169,MATCH($A154,'Zone centroid'!$C$2:$C$169,0)))^2)</f>
        <v>81398.382454813604</v>
      </c>
      <c r="AN154">
        <f>SQRT((INDEX('Station centroid'!$E$2:$E$51,MATCH(AN$1,'Station centroid'!$B$2:$B$51,0))-INDEX('Zone centroid'!$D$2:$D$169,MATCH($A154,'Zone centroid'!$C$2:$C$169,0)))^2+(INDEX('Station centroid'!$F$2:$F$51,MATCH(AN$1,'Station centroid'!$B$2:$B$51,0))-INDEX('Zone centroid'!$E$2:$E$169,MATCH($A154,'Zone centroid'!$C$2:$C$169,0)))^2)</f>
        <v>38658.810529539027</v>
      </c>
      <c r="AO154">
        <f>SQRT((INDEX('Station centroid'!$E$2:$E$51,MATCH(AO$1,'Station centroid'!$B$2:$B$51,0))-INDEX('Zone centroid'!$D$2:$D$169,MATCH($A154,'Zone centroid'!$C$2:$C$169,0)))^2+(INDEX('Station centroid'!$F$2:$F$51,MATCH(AO$1,'Station centroid'!$B$2:$B$51,0))-INDEX('Zone centroid'!$E$2:$E$169,MATCH($A154,'Zone centroid'!$C$2:$C$169,0)))^2)</f>
        <v>35572.584806238119</v>
      </c>
      <c r="AP154">
        <f>SQRT((INDEX('Station centroid'!$E$2:$E$51,MATCH(AP$1,'Station centroid'!$B$2:$B$51,0))-INDEX('Zone centroid'!$D$2:$D$169,MATCH($A154,'Zone centroid'!$C$2:$C$169,0)))^2+(INDEX('Station centroid'!$F$2:$F$51,MATCH(AP$1,'Station centroid'!$B$2:$B$51,0))-INDEX('Zone centroid'!$E$2:$E$169,MATCH($A154,'Zone centroid'!$C$2:$C$169,0)))^2)</f>
        <v>44832.451149390639</v>
      </c>
      <c r="AQ154">
        <f>SQRT((INDEX('Station centroid'!$E$2:$E$51,MATCH(AQ$1,'Station centroid'!$B$2:$B$51,0))-INDEX('Zone centroid'!$D$2:$D$169,MATCH($A154,'Zone centroid'!$C$2:$C$169,0)))^2+(INDEX('Station centroid'!$F$2:$F$51,MATCH(AQ$1,'Station centroid'!$B$2:$B$51,0))-INDEX('Zone centroid'!$E$2:$E$169,MATCH($A154,'Zone centroid'!$C$2:$C$169,0)))^2)</f>
        <v>39038.502938563091</v>
      </c>
      <c r="AR154">
        <f>SQRT((INDEX('Station centroid'!$E$2:$E$51,MATCH(AR$1,'Station centroid'!$B$2:$B$51,0))-INDEX('Zone centroid'!$D$2:$D$169,MATCH($A154,'Zone centroid'!$C$2:$C$169,0)))^2+(INDEX('Station centroid'!$F$2:$F$51,MATCH(AR$1,'Station centroid'!$B$2:$B$51,0))-INDEX('Zone centroid'!$E$2:$E$169,MATCH($A154,'Zone centroid'!$C$2:$C$169,0)))^2)</f>
        <v>17030.180179962856</v>
      </c>
      <c r="AS154">
        <f>SQRT((INDEX('Station centroid'!$E$2:$E$51,MATCH(AS$1,'Station centroid'!$B$2:$B$51,0))-INDEX('Zone centroid'!$D$2:$D$169,MATCH($A154,'Zone centroid'!$C$2:$C$169,0)))^2+(INDEX('Station centroid'!$F$2:$F$51,MATCH(AS$1,'Station centroid'!$B$2:$B$51,0))-INDEX('Zone centroid'!$E$2:$E$169,MATCH($A154,'Zone centroid'!$C$2:$C$169,0)))^2)</f>
        <v>106171.72486862453</v>
      </c>
      <c r="AT154">
        <f>SQRT((INDEX('Station centroid'!$E$2:$E$51,MATCH(AT$1,'Station centroid'!$B$2:$B$51,0))-INDEX('Zone centroid'!$D$2:$D$169,MATCH($A154,'Zone centroid'!$C$2:$C$169,0)))^2+(INDEX('Station centroid'!$F$2:$F$51,MATCH(AT$1,'Station centroid'!$B$2:$B$51,0))-INDEX('Zone centroid'!$E$2:$E$169,MATCH($A154,'Zone centroid'!$C$2:$C$169,0)))^2)</f>
        <v>87626.434631919707</v>
      </c>
      <c r="AU154">
        <f>SQRT((INDEX('Station centroid'!$E$2:$E$51,MATCH(AU$1,'Station centroid'!$B$2:$B$51,0))-INDEX('Zone centroid'!$D$2:$D$169,MATCH($A154,'Zone centroid'!$C$2:$C$169,0)))^2+(INDEX('Station centroid'!$F$2:$F$51,MATCH(AU$1,'Station centroid'!$B$2:$B$51,0))-INDEX('Zone centroid'!$E$2:$E$169,MATCH($A154,'Zone centroid'!$C$2:$C$169,0)))^2)</f>
        <v>19096.660282743152</v>
      </c>
      <c r="AV154">
        <f>SQRT((INDEX('Station centroid'!$E$2:$E$51,MATCH(AV$1,'Station centroid'!$B$2:$B$51,0))-INDEX('Zone centroid'!$D$2:$D$169,MATCH($A154,'Zone centroid'!$C$2:$C$169,0)))^2+(INDEX('Station centroid'!$F$2:$F$51,MATCH(AV$1,'Station centroid'!$B$2:$B$51,0))-INDEX('Zone centroid'!$E$2:$E$169,MATCH($A154,'Zone centroid'!$C$2:$C$169,0)))^2)</f>
        <v>10548.077993359733</v>
      </c>
      <c r="AW154">
        <f>SQRT((INDEX('Station centroid'!$E$2:$E$51,MATCH(AW$1,'Station centroid'!$B$2:$B$51,0))-INDEX('Zone centroid'!$D$2:$D$169,MATCH($A154,'Zone centroid'!$C$2:$C$169,0)))^2+(INDEX('Station centroid'!$F$2:$F$51,MATCH(AW$1,'Station centroid'!$B$2:$B$51,0))-INDEX('Zone centroid'!$E$2:$E$169,MATCH($A154,'Zone centroid'!$C$2:$C$169,0)))^2)</f>
        <v>4990.3220388668396</v>
      </c>
      <c r="AX154">
        <f>SQRT((INDEX('Station centroid'!$E$2:$E$51,MATCH(AX$1,'Station centroid'!$B$2:$B$51,0))-INDEX('Zone centroid'!$D$2:$D$169,MATCH($A154,'Zone centroid'!$C$2:$C$169,0)))^2+(INDEX('Station centroid'!$F$2:$F$51,MATCH(AX$1,'Station centroid'!$B$2:$B$51,0))-INDEX('Zone centroid'!$E$2:$E$169,MATCH($A154,'Zone centroid'!$C$2:$C$169,0)))^2)</f>
        <v>15476.038848662174</v>
      </c>
      <c r="AY154">
        <f>SQRT((INDEX('Station centroid'!$E$2:$E$51,MATCH(AY$1,'Station centroid'!$B$2:$B$51,0))-INDEX('Zone centroid'!$D$2:$D$169,MATCH($A154,'Zone centroid'!$C$2:$C$169,0)))^2+(INDEX('Station centroid'!$F$2:$F$51,MATCH(AY$1,'Station centroid'!$B$2:$B$51,0))-INDEX('Zone centroid'!$E$2:$E$169,MATCH($A154,'Zone centroid'!$C$2:$C$169,0)))^2)</f>
        <v>640029.59306738304</v>
      </c>
    </row>
    <row r="155" spans="1:51" x14ac:dyDescent="0.3">
      <c r="A155">
        <v>5138</v>
      </c>
      <c r="B155">
        <f>SQRT((INDEX('Station centroid'!$E$2:$E$51,MATCH(B$1,'Station centroid'!$B$2:$B$51,0))-INDEX('Zone centroid'!$D$2:$D$169,MATCH($A155,'Zone centroid'!$C$2:$C$169,0)))^2+(INDEX('Station centroid'!$F$2:$F$51,MATCH(B$1,'Station centroid'!$B$2:$B$51,0))-INDEX('Zone centroid'!$E$2:$E$169,MATCH($A155,'Zone centroid'!$C$2:$C$169,0)))^2)</f>
        <v>67857.91505559608</v>
      </c>
      <c r="C155">
        <f>SQRT((INDEX('Station centroid'!$E$2:$E$51,MATCH(C$1,'Station centroid'!$B$2:$B$51,0))-INDEX('Zone centroid'!$D$2:$D$169,MATCH($A155,'Zone centroid'!$C$2:$C$169,0)))^2+(INDEX('Station centroid'!$F$2:$F$51,MATCH(C$1,'Station centroid'!$B$2:$B$51,0))-INDEX('Zone centroid'!$E$2:$E$169,MATCH($A155,'Zone centroid'!$C$2:$C$169,0)))^2)</f>
        <v>83313.314171476799</v>
      </c>
      <c r="D155">
        <f>SQRT((INDEX('Station centroid'!$E$2:$E$51,MATCH(D$1,'Station centroid'!$B$2:$B$51,0))-INDEX('Zone centroid'!$D$2:$D$169,MATCH($A155,'Zone centroid'!$C$2:$C$169,0)))^2+(INDEX('Station centroid'!$F$2:$F$51,MATCH(D$1,'Station centroid'!$B$2:$B$51,0))-INDEX('Zone centroid'!$E$2:$E$169,MATCH($A155,'Zone centroid'!$C$2:$C$169,0)))^2)</f>
        <v>122697.79529503574</v>
      </c>
      <c r="E155">
        <f>SQRT((INDEX('Station centroid'!$E$2:$E$51,MATCH(E$1,'Station centroid'!$B$2:$B$51,0))-INDEX('Zone centroid'!$D$2:$D$169,MATCH($A155,'Zone centroid'!$C$2:$C$169,0)))^2+(INDEX('Station centroid'!$F$2:$F$51,MATCH(E$1,'Station centroid'!$B$2:$B$51,0))-INDEX('Zone centroid'!$E$2:$E$169,MATCH($A155,'Zone centroid'!$C$2:$C$169,0)))^2)</f>
        <v>76784.352840272084</v>
      </c>
      <c r="F155">
        <f>SQRT((INDEX('Station centroid'!$E$2:$E$51,MATCH(F$1,'Station centroid'!$B$2:$B$51,0))-INDEX('Zone centroid'!$D$2:$D$169,MATCH($A155,'Zone centroid'!$C$2:$C$169,0)))^2+(INDEX('Station centroid'!$F$2:$F$51,MATCH(F$1,'Station centroid'!$B$2:$B$51,0))-INDEX('Zone centroid'!$E$2:$E$169,MATCH($A155,'Zone centroid'!$C$2:$C$169,0)))^2)</f>
        <v>60756.205963865163</v>
      </c>
      <c r="G155">
        <f>SQRT((INDEX('Station centroid'!$E$2:$E$51,MATCH(G$1,'Station centroid'!$B$2:$B$51,0))-INDEX('Zone centroid'!$D$2:$D$169,MATCH($A155,'Zone centroid'!$C$2:$C$169,0)))^2+(INDEX('Station centroid'!$F$2:$F$51,MATCH(G$1,'Station centroid'!$B$2:$B$51,0))-INDEX('Zone centroid'!$E$2:$E$169,MATCH($A155,'Zone centroid'!$C$2:$C$169,0)))^2)</f>
        <v>633135.79500767449</v>
      </c>
      <c r="H155">
        <f>SQRT((INDEX('Station centroid'!$E$2:$E$51,MATCH(H$1,'Station centroid'!$B$2:$B$51,0))-INDEX('Zone centroid'!$D$2:$D$169,MATCH($A155,'Zone centroid'!$C$2:$C$169,0)))^2+(INDEX('Station centroid'!$F$2:$F$51,MATCH(H$1,'Station centroid'!$B$2:$B$51,0))-INDEX('Zone centroid'!$E$2:$E$169,MATCH($A155,'Zone centroid'!$C$2:$C$169,0)))^2)</f>
        <v>22940.414834200379</v>
      </c>
      <c r="I155">
        <f>SQRT((INDEX('Station centroid'!$E$2:$E$51,MATCH(I$1,'Station centroid'!$B$2:$B$51,0))-INDEX('Zone centroid'!$D$2:$D$169,MATCH($A155,'Zone centroid'!$C$2:$C$169,0)))^2+(INDEX('Station centroid'!$F$2:$F$51,MATCH(I$1,'Station centroid'!$B$2:$B$51,0))-INDEX('Zone centroid'!$E$2:$E$169,MATCH($A155,'Zone centroid'!$C$2:$C$169,0)))^2)</f>
        <v>35680.989029365461</v>
      </c>
      <c r="J155">
        <f>SQRT((INDEX('Station centroid'!$E$2:$E$51,MATCH(J$1,'Station centroid'!$B$2:$B$51,0))-INDEX('Zone centroid'!$D$2:$D$169,MATCH($A155,'Zone centroid'!$C$2:$C$169,0)))^2+(INDEX('Station centroid'!$F$2:$F$51,MATCH(J$1,'Station centroid'!$B$2:$B$51,0))-INDEX('Zone centroid'!$E$2:$E$169,MATCH($A155,'Zone centroid'!$C$2:$C$169,0)))^2)</f>
        <v>633135.79500767449</v>
      </c>
      <c r="K155">
        <f>SQRT((INDEX('Station centroid'!$E$2:$E$51,MATCH(K$1,'Station centroid'!$B$2:$B$51,0))-INDEX('Zone centroid'!$D$2:$D$169,MATCH($A155,'Zone centroid'!$C$2:$C$169,0)))^2+(INDEX('Station centroid'!$F$2:$F$51,MATCH(K$1,'Station centroid'!$B$2:$B$51,0))-INDEX('Zone centroid'!$E$2:$E$169,MATCH($A155,'Zone centroid'!$C$2:$C$169,0)))^2)</f>
        <v>95836.356631832052</v>
      </c>
      <c r="L155">
        <f>SQRT((INDEX('Station centroid'!$E$2:$E$51,MATCH(L$1,'Station centroid'!$B$2:$B$51,0))-INDEX('Zone centroid'!$D$2:$D$169,MATCH($A155,'Zone centroid'!$C$2:$C$169,0)))^2+(INDEX('Station centroid'!$F$2:$F$51,MATCH(L$1,'Station centroid'!$B$2:$B$51,0))-INDEX('Zone centroid'!$E$2:$E$169,MATCH($A155,'Zone centroid'!$C$2:$C$169,0)))^2)</f>
        <v>49322.84062608314</v>
      </c>
      <c r="M155">
        <f>SQRT((INDEX('Station centroid'!$E$2:$E$51,MATCH(M$1,'Station centroid'!$B$2:$B$51,0))-INDEX('Zone centroid'!$D$2:$D$169,MATCH($A155,'Zone centroid'!$C$2:$C$169,0)))^2+(INDEX('Station centroid'!$F$2:$F$51,MATCH(M$1,'Station centroid'!$B$2:$B$51,0))-INDEX('Zone centroid'!$E$2:$E$169,MATCH($A155,'Zone centroid'!$C$2:$C$169,0)))^2)</f>
        <v>55124.400516738526</v>
      </c>
      <c r="N155">
        <f>SQRT((INDEX('Station centroid'!$E$2:$E$51,MATCH(N$1,'Station centroid'!$B$2:$B$51,0))-INDEX('Zone centroid'!$D$2:$D$169,MATCH($A155,'Zone centroid'!$C$2:$C$169,0)))^2+(INDEX('Station centroid'!$F$2:$F$51,MATCH(N$1,'Station centroid'!$B$2:$B$51,0))-INDEX('Zone centroid'!$E$2:$E$169,MATCH($A155,'Zone centroid'!$C$2:$C$169,0)))^2)</f>
        <v>75389.358939786747</v>
      </c>
      <c r="O155">
        <f>SQRT((INDEX('Station centroid'!$E$2:$E$51,MATCH(O$1,'Station centroid'!$B$2:$B$51,0))-INDEX('Zone centroid'!$D$2:$D$169,MATCH($A155,'Zone centroid'!$C$2:$C$169,0)))^2+(INDEX('Station centroid'!$F$2:$F$51,MATCH(O$1,'Station centroid'!$B$2:$B$51,0))-INDEX('Zone centroid'!$E$2:$E$169,MATCH($A155,'Zone centroid'!$C$2:$C$169,0)))^2)</f>
        <v>96512.110378195546</v>
      </c>
      <c r="P155">
        <f>SQRT((INDEX('Station centroid'!$E$2:$E$51,MATCH(P$1,'Station centroid'!$B$2:$B$51,0))-INDEX('Zone centroid'!$D$2:$D$169,MATCH($A155,'Zone centroid'!$C$2:$C$169,0)))^2+(INDEX('Station centroid'!$F$2:$F$51,MATCH(P$1,'Station centroid'!$B$2:$B$51,0))-INDEX('Zone centroid'!$E$2:$E$169,MATCH($A155,'Zone centroid'!$C$2:$C$169,0)))^2)</f>
        <v>98861.39056903965</v>
      </c>
      <c r="Q155">
        <f>SQRT((INDEX('Station centroid'!$E$2:$E$51,MATCH(Q$1,'Station centroid'!$B$2:$B$51,0))-INDEX('Zone centroid'!$D$2:$D$169,MATCH($A155,'Zone centroid'!$C$2:$C$169,0)))^2+(INDEX('Station centroid'!$F$2:$F$51,MATCH(Q$1,'Station centroid'!$B$2:$B$51,0))-INDEX('Zone centroid'!$E$2:$E$169,MATCH($A155,'Zone centroid'!$C$2:$C$169,0)))^2)</f>
        <v>85010.792588850192</v>
      </c>
      <c r="R155">
        <f>SQRT((INDEX('Station centroid'!$E$2:$E$51,MATCH(R$1,'Station centroid'!$B$2:$B$51,0))-INDEX('Zone centroid'!$D$2:$D$169,MATCH($A155,'Zone centroid'!$C$2:$C$169,0)))^2+(INDEX('Station centroid'!$F$2:$F$51,MATCH(R$1,'Station centroid'!$B$2:$B$51,0))-INDEX('Zone centroid'!$E$2:$E$169,MATCH($A155,'Zone centroid'!$C$2:$C$169,0)))^2)</f>
        <v>83933.878441044857</v>
      </c>
      <c r="S155">
        <f>SQRT((INDEX('Station centroid'!$E$2:$E$51,MATCH(S$1,'Station centroid'!$B$2:$B$51,0))-INDEX('Zone centroid'!$D$2:$D$169,MATCH($A155,'Zone centroid'!$C$2:$C$169,0)))^2+(INDEX('Station centroid'!$F$2:$F$51,MATCH(S$1,'Station centroid'!$B$2:$B$51,0))-INDEX('Zone centroid'!$E$2:$E$169,MATCH($A155,'Zone centroid'!$C$2:$C$169,0)))^2)</f>
        <v>80223.19269504305</v>
      </c>
      <c r="T155">
        <f>SQRT((INDEX('Station centroid'!$E$2:$E$51,MATCH(T$1,'Station centroid'!$B$2:$B$51,0))-INDEX('Zone centroid'!$D$2:$D$169,MATCH($A155,'Zone centroid'!$C$2:$C$169,0)))^2+(INDEX('Station centroid'!$F$2:$F$51,MATCH(T$1,'Station centroid'!$B$2:$B$51,0))-INDEX('Zone centroid'!$E$2:$E$169,MATCH($A155,'Zone centroid'!$C$2:$C$169,0)))^2)</f>
        <v>75712.158289112282</v>
      </c>
      <c r="U155">
        <f>SQRT((INDEX('Station centroid'!$E$2:$E$51,MATCH(U$1,'Station centroid'!$B$2:$B$51,0))-INDEX('Zone centroid'!$D$2:$D$169,MATCH($A155,'Zone centroid'!$C$2:$C$169,0)))^2+(INDEX('Station centroid'!$F$2:$F$51,MATCH(U$1,'Station centroid'!$B$2:$B$51,0))-INDEX('Zone centroid'!$E$2:$E$169,MATCH($A155,'Zone centroid'!$C$2:$C$169,0)))^2)</f>
        <v>76914.424915267969</v>
      </c>
      <c r="V155">
        <f>SQRT((INDEX('Station centroid'!$E$2:$E$51,MATCH(V$1,'Station centroid'!$B$2:$B$51,0))-INDEX('Zone centroid'!$D$2:$D$169,MATCH($A155,'Zone centroid'!$C$2:$C$169,0)))^2+(INDEX('Station centroid'!$F$2:$F$51,MATCH(V$1,'Station centroid'!$B$2:$B$51,0))-INDEX('Zone centroid'!$E$2:$E$169,MATCH($A155,'Zone centroid'!$C$2:$C$169,0)))^2)</f>
        <v>76233.061656221733</v>
      </c>
      <c r="W155">
        <f>SQRT((INDEX('Station centroid'!$E$2:$E$51,MATCH(W$1,'Station centroid'!$B$2:$B$51,0))-INDEX('Zone centroid'!$D$2:$D$169,MATCH($A155,'Zone centroid'!$C$2:$C$169,0)))^2+(INDEX('Station centroid'!$F$2:$F$51,MATCH(W$1,'Station centroid'!$B$2:$B$51,0))-INDEX('Zone centroid'!$E$2:$E$169,MATCH($A155,'Zone centroid'!$C$2:$C$169,0)))^2)</f>
        <v>81825.848915608629</v>
      </c>
      <c r="X155">
        <f>SQRT((INDEX('Station centroid'!$E$2:$E$51,MATCH(X$1,'Station centroid'!$B$2:$B$51,0))-INDEX('Zone centroid'!$D$2:$D$169,MATCH($A155,'Zone centroid'!$C$2:$C$169,0)))^2+(INDEX('Station centroid'!$F$2:$F$51,MATCH(X$1,'Station centroid'!$B$2:$B$51,0))-INDEX('Zone centroid'!$E$2:$E$169,MATCH($A155,'Zone centroid'!$C$2:$C$169,0)))^2)</f>
        <v>73825.289578724274</v>
      </c>
      <c r="Y155">
        <f>SQRT((INDEX('Station centroid'!$E$2:$E$51,MATCH(Y$1,'Station centroid'!$B$2:$B$51,0))-INDEX('Zone centroid'!$D$2:$D$169,MATCH($A155,'Zone centroid'!$C$2:$C$169,0)))^2+(INDEX('Station centroid'!$F$2:$F$51,MATCH(Y$1,'Station centroid'!$B$2:$B$51,0))-INDEX('Zone centroid'!$E$2:$E$169,MATCH($A155,'Zone centroid'!$C$2:$C$169,0)))^2)</f>
        <v>72147.473163583549</v>
      </c>
      <c r="Z155">
        <f>SQRT((INDEX('Station centroid'!$E$2:$E$51,MATCH(Z$1,'Station centroid'!$B$2:$B$51,0))-INDEX('Zone centroid'!$D$2:$D$169,MATCH($A155,'Zone centroid'!$C$2:$C$169,0)))^2+(INDEX('Station centroid'!$F$2:$F$51,MATCH(Z$1,'Station centroid'!$B$2:$B$51,0))-INDEX('Zone centroid'!$E$2:$E$169,MATCH($A155,'Zone centroid'!$C$2:$C$169,0)))^2)</f>
        <v>26734.31716782942</v>
      </c>
      <c r="AA155">
        <f>SQRT((INDEX('Station centroid'!$E$2:$E$51,MATCH(AA$1,'Station centroid'!$B$2:$B$51,0))-INDEX('Zone centroid'!$D$2:$D$169,MATCH($A155,'Zone centroid'!$C$2:$C$169,0)))^2+(INDEX('Station centroid'!$F$2:$F$51,MATCH(AA$1,'Station centroid'!$B$2:$B$51,0))-INDEX('Zone centroid'!$E$2:$E$169,MATCH($A155,'Zone centroid'!$C$2:$C$169,0)))^2)</f>
        <v>46145.56963236232</v>
      </c>
      <c r="AB155">
        <f>SQRT((INDEX('Station centroid'!$E$2:$E$51,MATCH(AB$1,'Station centroid'!$B$2:$B$51,0))-INDEX('Zone centroid'!$D$2:$D$169,MATCH($A155,'Zone centroid'!$C$2:$C$169,0)))^2+(INDEX('Station centroid'!$F$2:$F$51,MATCH(AB$1,'Station centroid'!$B$2:$B$51,0))-INDEX('Zone centroid'!$E$2:$E$169,MATCH($A155,'Zone centroid'!$C$2:$C$169,0)))^2)</f>
        <v>633135.79500767449</v>
      </c>
      <c r="AC155">
        <f>SQRT((INDEX('Station centroid'!$E$2:$E$51,MATCH(AC$1,'Station centroid'!$B$2:$B$51,0))-INDEX('Zone centroid'!$D$2:$D$169,MATCH($A155,'Zone centroid'!$C$2:$C$169,0)))^2+(INDEX('Station centroid'!$F$2:$F$51,MATCH(AC$1,'Station centroid'!$B$2:$B$51,0))-INDEX('Zone centroid'!$E$2:$E$169,MATCH($A155,'Zone centroid'!$C$2:$C$169,0)))^2)</f>
        <v>37795.396893071505</v>
      </c>
      <c r="AD155">
        <f>SQRT((INDEX('Station centroid'!$E$2:$E$51,MATCH(AD$1,'Station centroid'!$B$2:$B$51,0))-INDEX('Zone centroid'!$D$2:$D$169,MATCH($A155,'Zone centroid'!$C$2:$C$169,0)))^2+(INDEX('Station centroid'!$F$2:$F$51,MATCH(AD$1,'Station centroid'!$B$2:$B$51,0))-INDEX('Zone centroid'!$E$2:$E$169,MATCH($A155,'Zone centroid'!$C$2:$C$169,0)))^2)</f>
        <v>119232.50175108504</v>
      </c>
      <c r="AE155">
        <f>SQRT((INDEX('Station centroid'!$E$2:$E$51,MATCH(AE$1,'Station centroid'!$B$2:$B$51,0))-INDEX('Zone centroid'!$D$2:$D$169,MATCH($A155,'Zone centroid'!$C$2:$C$169,0)))^2+(INDEX('Station centroid'!$F$2:$F$51,MATCH(AE$1,'Station centroid'!$B$2:$B$51,0))-INDEX('Zone centroid'!$E$2:$E$169,MATCH($A155,'Zone centroid'!$C$2:$C$169,0)))^2)</f>
        <v>91774.62630572464</v>
      </c>
      <c r="AF155">
        <f>SQRT((INDEX('Station centroid'!$E$2:$E$51,MATCH(AF$1,'Station centroid'!$B$2:$B$51,0))-INDEX('Zone centroid'!$D$2:$D$169,MATCH($A155,'Zone centroid'!$C$2:$C$169,0)))^2+(INDEX('Station centroid'!$F$2:$F$51,MATCH(AF$1,'Station centroid'!$B$2:$B$51,0))-INDEX('Zone centroid'!$E$2:$E$169,MATCH($A155,'Zone centroid'!$C$2:$C$169,0)))^2)</f>
        <v>89579.624937654749</v>
      </c>
      <c r="AG155">
        <f>SQRT((INDEX('Station centroid'!$E$2:$E$51,MATCH(AG$1,'Station centroid'!$B$2:$B$51,0))-INDEX('Zone centroid'!$D$2:$D$169,MATCH($A155,'Zone centroid'!$C$2:$C$169,0)))^2+(INDEX('Station centroid'!$F$2:$F$51,MATCH(AG$1,'Station centroid'!$B$2:$B$51,0))-INDEX('Zone centroid'!$E$2:$E$169,MATCH($A155,'Zone centroid'!$C$2:$C$169,0)))^2)</f>
        <v>76046.968940147111</v>
      </c>
      <c r="AH155">
        <f>SQRT((INDEX('Station centroid'!$E$2:$E$51,MATCH(AH$1,'Station centroid'!$B$2:$B$51,0))-INDEX('Zone centroid'!$D$2:$D$169,MATCH($A155,'Zone centroid'!$C$2:$C$169,0)))^2+(INDEX('Station centroid'!$F$2:$F$51,MATCH(AH$1,'Station centroid'!$B$2:$B$51,0))-INDEX('Zone centroid'!$E$2:$E$169,MATCH($A155,'Zone centroid'!$C$2:$C$169,0)))^2)</f>
        <v>96236.138712273794</v>
      </c>
      <c r="AI155">
        <f>SQRT((INDEX('Station centroid'!$E$2:$E$51,MATCH(AI$1,'Station centroid'!$B$2:$B$51,0))-INDEX('Zone centroid'!$D$2:$D$169,MATCH($A155,'Zone centroid'!$C$2:$C$169,0)))^2+(INDEX('Station centroid'!$F$2:$F$51,MATCH(AI$1,'Station centroid'!$B$2:$B$51,0))-INDEX('Zone centroid'!$E$2:$E$169,MATCH($A155,'Zone centroid'!$C$2:$C$169,0)))^2)</f>
        <v>76925.037850120643</v>
      </c>
      <c r="AJ155">
        <f>SQRT((INDEX('Station centroid'!$E$2:$E$51,MATCH(AJ$1,'Station centroid'!$B$2:$B$51,0))-INDEX('Zone centroid'!$D$2:$D$169,MATCH($A155,'Zone centroid'!$C$2:$C$169,0)))^2+(INDEX('Station centroid'!$F$2:$F$51,MATCH(AJ$1,'Station centroid'!$B$2:$B$51,0))-INDEX('Zone centroid'!$E$2:$E$169,MATCH($A155,'Zone centroid'!$C$2:$C$169,0)))^2)</f>
        <v>76617.611931122578</v>
      </c>
      <c r="AK155">
        <f>SQRT((INDEX('Station centroid'!$E$2:$E$51,MATCH(AK$1,'Station centroid'!$B$2:$B$51,0))-INDEX('Zone centroid'!$D$2:$D$169,MATCH($A155,'Zone centroid'!$C$2:$C$169,0)))^2+(INDEX('Station centroid'!$F$2:$F$51,MATCH(AK$1,'Station centroid'!$B$2:$B$51,0))-INDEX('Zone centroid'!$E$2:$E$169,MATCH($A155,'Zone centroid'!$C$2:$C$169,0)))^2)</f>
        <v>73990.52633347729</v>
      </c>
      <c r="AL155">
        <f>SQRT((INDEX('Station centroid'!$E$2:$E$51,MATCH(AL$1,'Station centroid'!$B$2:$B$51,0))-INDEX('Zone centroid'!$D$2:$D$169,MATCH($A155,'Zone centroid'!$C$2:$C$169,0)))^2+(INDEX('Station centroid'!$F$2:$F$51,MATCH(AL$1,'Station centroid'!$B$2:$B$51,0))-INDEX('Zone centroid'!$E$2:$E$169,MATCH($A155,'Zone centroid'!$C$2:$C$169,0)))^2)</f>
        <v>15118.532212698387</v>
      </c>
      <c r="AM155">
        <f>SQRT((INDEX('Station centroid'!$E$2:$E$51,MATCH(AM$1,'Station centroid'!$B$2:$B$51,0))-INDEX('Zone centroid'!$D$2:$D$169,MATCH($A155,'Zone centroid'!$C$2:$C$169,0)))^2+(INDEX('Station centroid'!$F$2:$F$51,MATCH(AM$1,'Station centroid'!$B$2:$B$51,0))-INDEX('Zone centroid'!$E$2:$E$169,MATCH($A155,'Zone centroid'!$C$2:$C$169,0)))^2)</f>
        <v>89784.350010901719</v>
      </c>
      <c r="AN155">
        <f>SQRT((INDEX('Station centroid'!$E$2:$E$51,MATCH(AN$1,'Station centroid'!$B$2:$B$51,0))-INDEX('Zone centroid'!$D$2:$D$169,MATCH($A155,'Zone centroid'!$C$2:$C$169,0)))^2+(INDEX('Station centroid'!$F$2:$F$51,MATCH(AN$1,'Station centroid'!$B$2:$B$51,0))-INDEX('Zone centroid'!$E$2:$E$169,MATCH($A155,'Zone centroid'!$C$2:$C$169,0)))^2)</f>
        <v>47093.539151764722</v>
      </c>
      <c r="AO155">
        <f>SQRT((INDEX('Station centroid'!$E$2:$E$51,MATCH(AO$1,'Station centroid'!$B$2:$B$51,0))-INDEX('Zone centroid'!$D$2:$D$169,MATCH($A155,'Zone centroid'!$C$2:$C$169,0)))^2+(INDEX('Station centroid'!$F$2:$F$51,MATCH(AO$1,'Station centroid'!$B$2:$B$51,0))-INDEX('Zone centroid'!$E$2:$E$169,MATCH($A155,'Zone centroid'!$C$2:$C$169,0)))^2)</f>
        <v>43887.871750598752</v>
      </c>
      <c r="AP155">
        <f>SQRT((INDEX('Station centroid'!$E$2:$E$51,MATCH(AP$1,'Station centroid'!$B$2:$B$51,0))-INDEX('Zone centroid'!$D$2:$D$169,MATCH($A155,'Zone centroid'!$C$2:$C$169,0)))^2+(INDEX('Station centroid'!$F$2:$F$51,MATCH(AP$1,'Station centroid'!$B$2:$B$51,0))-INDEX('Zone centroid'!$E$2:$E$169,MATCH($A155,'Zone centroid'!$C$2:$C$169,0)))^2)</f>
        <v>53341.605755381017</v>
      </c>
      <c r="AQ155">
        <f>SQRT((INDEX('Station centroid'!$E$2:$E$51,MATCH(AQ$1,'Station centroid'!$B$2:$B$51,0))-INDEX('Zone centroid'!$D$2:$D$169,MATCH($A155,'Zone centroid'!$C$2:$C$169,0)))^2+(INDEX('Station centroid'!$F$2:$F$51,MATCH(AQ$1,'Station centroid'!$B$2:$B$51,0))-INDEX('Zone centroid'!$E$2:$E$169,MATCH($A155,'Zone centroid'!$C$2:$C$169,0)))^2)</f>
        <v>37817.972176257674</v>
      </c>
      <c r="AR155">
        <f>SQRT((INDEX('Station centroid'!$E$2:$E$51,MATCH(AR$1,'Station centroid'!$B$2:$B$51,0))-INDEX('Zone centroid'!$D$2:$D$169,MATCH($A155,'Zone centroid'!$C$2:$C$169,0)))^2+(INDEX('Station centroid'!$F$2:$F$51,MATCH(AR$1,'Station centroid'!$B$2:$B$51,0))-INDEX('Zone centroid'!$E$2:$E$169,MATCH($A155,'Zone centroid'!$C$2:$C$169,0)))^2)</f>
        <v>19771.470388466299</v>
      </c>
      <c r="AS155">
        <f>SQRT((INDEX('Station centroid'!$E$2:$E$51,MATCH(AS$1,'Station centroid'!$B$2:$B$51,0))-INDEX('Zone centroid'!$D$2:$D$169,MATCH($A155,'Zone centroid'!$C$2:$C$169,0)))^2+(INDEX('Station centroid'!$F$2:$F$51,MATCH(AS$1,'Station centroid'!$B$2:$B$51,0))-INDEX('Zone centroid'!$E$2:$E$169,MATCH($A155,'Zone centroid'!$C$2:$C$169,0)))^2)</f>
        <v>107375.28283696814</v>
      </c>
      <c r="AT155">
        <f>SQRT((INDEX('Station centroid'!$E$2:$E$51,MATCH(AT$1,'Station centroid'!$B$2:$B$51,0))-INDEX('Zone centroid'!$D$2:$D$169,MATCH($A155,'Zone centroid'!$C$2:$C$169,0)))^2+(INDEX('Station centroid'!$F$2:$F$51,MATCH(AT$1,'Station centroid'!$B$2:$B$51,0))-INDEX('Zone centroid'!$E$2:$E$169,MATCH($A155,'Zone centroid'!$C$2:$C$169,0)))^2)</f>
        <v>90768.122722473985</v>
      </c>
      <c r="AU155">
        <f>SQRT((INDEX('Station centroid'!$E$2:$E$51,MATCH(AU$1,'Station centroid'!$B$2:$B$51,0))-INDEX('Zone centroid'!$D$2:$D$169,MATCH($A155,'Zone centroid'!$C$2:$C$169,0)))^2+(INDEX('Station centroid'!$F$2:$F$51,MATCH(AU$1,'Station centroid'!$B$2:$B$51,0))-INDEX('Zone centroid'!$E$2:$E$169,MATCH($A155,'Zone centroid'!$C$2:$C$169,0)))^2)</f>
        <v>18780.043469984299</v>
      </c>
      <c r="AV155">
        <f>SQRT((INDEX('Station centroid'!$E$2:$E$51,MATCH(AV$1,'Station centroid'!$B$2:$B$51,0))-INDEX('Zone centroid'!$D$2:$D$169,MATCH($A155,'Zone centroid'!$C$2:$C$169,0)))^2+(INDEX('Station centroid'!$F$2:$F$51,MATCH(AV$1,'Station centroid'!$B$2:$B$51,0))-INDEX('Zone centroid'!$E$2:$E$169,MATCH($A155,'Zone centroid'!$C$2:$C$169,0)))^2)</f>
        <v>10075.223548586924</v>
      </c>
      <c r="AW155">
        <f>SQRT((INDEX('Station centroid'!$E$2:$E$51,MATCH(AW$1,'Station centroid'!$B$2:$B$51,0))-INDEX('Zone centroid'!$D$2:$D$169,MATCH($A155,'Zone centroid'!$C$2:$C$169,0)))^2+(INDEX('Station centroid'!$F$2:$F$51,MATCH(AW$1,'Station centroid'!$B$2:$B$51,0))-INDEX('Zone centroid'!$E$2:$E$169,MATCH($A155,'Zone centroid'!$C$2:$C$169,0)))^2)</f>
        <v>4104.6220692775169</v>
      </c>
      <c r="AX155">
        <f>SQRT((INDEX('Station centroid'!$E$2:$E$51,MATCH(AX$1,'Station centroid'!$B$2:$B$51,0))-INDEX('Zone centroid'!$D$2:$D$169,MATCH($A155,'Zone centroid'!$C$2:$C$169,0)))^2+(INDEX('Station centroid'!$F$2:$F$51,MATCH(AX$1,'Station centroid'!$B$2:$B$51,0))-INDEX('Zone centroid'!$E$2:$E$169,MATCH($A155,'Zone centroid'!$C$2:$C$169,0)))^2)</f>
        <v>14832.261669256675</v>
      </c>
      <c r="AY155">
        <f>SQRT((INDEX('Station centroid'!$E$2:$E$51,MATCH(AY$1,'Station centroid'!$B$2:$B$51,0))-INDEX('Zone centroid'!$D$2:$D$169,MATCH($A155,'Zone centroid'!$C$2:$C$169,0)))^2+(INDEX('Station centroid'!$F$2:$F$51,MATCH(AY$1,'Station centroid'!$B$2:$B$51,0))-INDEX('Zone centroid'!$E$2:$E$169,MATCH($A155,'Zone centroid'!$C$2:$C$169,0)))^2)</f>
        <v>633135.79500767449</v>
      </c>
    </row>
    <row r="156" spans="1:51" x14ac:dyDescent="0.3">
      <c r="A156">
        <v>5139</v>
      </c>
      <c r="B156">
        <f>SQRT((INDEX('Station centroid'!$E$2:$E$51,MATCH(B$1,'Station centroid'!$B$2:$B$51,0))-INDEX('Zone centroid'!$D$2:$D$169,MATCH($A156,'Zone centroid'!$C$2:$C$169,0)))^2+(INDEX('Station centroid'!$F$2:$F$51,MATCH(B$1,'Station centroid'!$B$2:$B$51,0))-INDEX('Zone centroid'!$E$2:$E$169,MATCH($A156,'Zone centroid'!$C$2:$C$169,0)))^2)</f>
        <v>97515.623663044331</v>
      </c>
      <c r="C156">
        <f>SQRT((INDEX('Station centroid'!$E$2:$E$51,MATCH(C$1,'Station centroid'!$B$2:$B$51,0))-INDEX('Zone centroid'!$D$2:$D$169,MATCH($A156,'Zone centroid'!$C$2:$C$169,0)))^2+(INDEX('Station centroid'!$F$2:$F$51,MATCH(C$1,'Station centroid'!$B$2:$B$51,0))-INDEX('Zone centroid'!$E$2:$E$169,MATCH($A156,'Zone centroid'!$C$2:$C$169,0)))^2)</f>
        <v>74071.557794305889</v>
      </c>
      <c r="D156">
        <f>SQRT((INDEX('Station centroid'!$E$2:$E$51,MATCH(D$1,'Station centroid'!$B$2:$B$51,0))-INDEX('Zone centroid'!$D$2:$D$169,MATCH($A156,'Zone centroid'!$C$2:$C$169,0)))^2+(INDEX('Station centroid'!$F$2:$F$51,MATCH(D$1,'Station centroid'!$B$2:$B$51,0))-INDEX('Zone centroid'!$E$2:$E$169,MATCH($A156,'Zone centroid'!$C$2:$C$169,0)))^2)</f>
        <v>73587.280122059805</v>
      </c>
      <c r="E156">
        <f>SQRT((INDEX('Station centroid'!$E$2:$E$51,MATCH(E$1,'Station centroid'!$B$2:$B$51,0))-INDEX('Zone centroid'!$D$2:$D$169,MATCH($A156,'Zone centroid'!$C$2:$C$169,0)))^2+(INDEX('Station centroid'!$F$2:$F$51,MATCH(E$1,'Station centroid'!$B$2:$B$51,0))-INDEX('Zone centroid'!$E$2:$E$169,MATCH($A156,'Zone centroid'!$C$2:$C$169,0)))^2)</f>
        <v>104948.33929633857</v>
      </c>
      <c r="F156">
        <f>SQRT((INDEX('Station centroid'!$E$2:$E$51,MATCH(F$1,'Station centroid'!$B$2:$B$51,0))-INDEX('Zone centroid'!$D$2:$D$169,MATCH($A156,'Zone centroid'!$C$2:$C$169,0)))^2+(INDEX('Station centroid'!$F$2:$F$51,MATCH(F$1,'Station centroid'!$B$2:$B$51,0))-INDEX('Zone centroid'!$E$2:$E$169,MATCH($A156,'Zone centroid'!$C$2:$C$169,0)))^2)</f>
        <v>74575.390938054144</v>
      </c>
      <c r="G156">
        <f>SQRT((INDEX('Station centroid'!$E$2:$E$51,MATCH(G$1,'Station centroid'!$B$2:$B$51,0))-INDEX('Zone centroid'!$D$2:$D$169,MATCH($A156,'Zone centroid'!$C$2:$C$169,0)))^2+(INDEX('Station centroid'!$F$2:$F$51,MATCH(G$1,'Station centroid'!$B$2:$B$51,0))-INDEX('Zone centroid'!$E$2:$E$169,MATCH($A156,'Zone centroid'!$C$2:$C$169,0)))^2)</f>
        <v>599276.33357742405</v>
      </c>
      <c r="H156">
        <f>SQRT((INDEX('Station centroid'!$E$2:$E$51,MATCH(H$1,'Station centroid'!$B$2:$B$51,0))-INDEX('Zone centroid'!$D$2:$D$169,MATCH($A156,'Zone centroid'!$C$2:$C$169,0)))^2+(INDEX('Station centroid'!$F$2:$F$51,MATCH(H$1,'Station centroid'!$B$2:$B$51,0))-INDEX('Zone centroid'!$E$2:$E$169,MATCH($A156,'Zone centroid'!$C$2:$C$169,0)))^2)</f>
        <v>27371.992152658502</v>
      </c>
      <c r="I156">
        <f>SQRT((INDEX('Station centroid'!$E$2:$E$51,MATCH(I$1,'Station centroid'!$B$2:$B$51,0))-INDEX('Zone centroid'!$D$2:$D$169,MATCH($A156,'Zone centroid'!$C$2:$C$169,0)))^2+(INDEX('Station centroid'!$F$2:$F$51,MATCH(I$1,'Station centroid'!$B$2:$B$51,0))-INDEX('Zone centroid'!$E$2:$E$169,MATCH($A156,'Zone centroid'!$C$2:$C$169,0)))^2)</f>
        <v>52943.637407092647</v>
      </c>
      <c r="J156">
        <f>SQRT((INDEX('Station centroid'!$E$2:$E$51,MATCH(J$1,'Station centroid'!$B$2:$B$51,0))-INDEX('Zone centroid'!$D$2:$D$169,MATCH($A156,'Zone centroid'!$C$2:$C$169,0)))^2+(INDEX('Station centroid'!$F$2:$F$51,MATCH(J$1,'Station centroid'!$B$2:$B$51,0))-INDEX('Zone centroid'!$E$2:$E$169,MATCH($A156,'Zone centroid'!$C$2:$C$169,0)))^2)</f>
        <v>599276.33357742405</v>
      </c>
      <c r="K156">
        <f>SQRT((INDEX('Station centroid'!$E$2:$E$51,MATCH(K$1,'Station centroid'!$B$2:$B$51,0))-INDEX('Zone centroid'!$D$2:$D$169,MATCH($A156,'Zone centroid'!$C$2:$C$169,0)))^2+(INDEX('Station centroid'!$F$2:$F$51,MATCH(K$1,'Station centroid'!$B$2:$B$51,0))-INDEX('Zone centroid'!$E$2:$E$169,MATCH($A156,'Zone centroid'!$C$2:$C$169,0)))^2)</f>
        <v>121846.27220922148</v>
      </c>
      <c r="L156">
        <f>SQRT((INDEX('Station centroid'!$E$2:$E$51,MATCH(L$1,'Station centroid'!$B$2:$B$51,0))-INDEX('Zone centroid'!$D$2:$D$169,MATCH($A156,'Zone centroid'!$C$2:$C$169,0)))^2+(INDEX('Station centroid'!$F$2:$F$51,MATCH(L$1,'Station centroid'!$B$2:$B$51,0))-INDEX('Zone centroid'!$E$2:$E$169,MATCH($A156,'Zone centroid'!$C$2:$C$169,0)))^2)</f>
        <v>74458.480850108652</v>
      </c>
      <c r="M156">
        <f>SQRT((INDEX('Station centroid'!$E$2:$E$51,MATCH(M$1,'Station centroid'!$B$2:$B$51,0))-INDEX('Zone centroid'!$D$2:$D$169,MATCH($A156,'Zone centroid'!$C$2:$C$169,0)))^2+(INDEX('Station centroid'!$F$2:$F$51,MATCH(M$1,'Station centroid'!$B$2:$B$51,0))-INDEX('Zone centroid'!$E$2:$E$169,MATCH($A156,'Zone centroid'!$C$2:$C$169,0)))^2)</f>
        <v>83042.29770285626</v>
      </c>
      <c r="N156">
        <f>SQRT((INDEX('Station centroid'!$E$2:$E$51,MATCH(N$1,'Station centroid'!$B$2:$B$51,0))-INDEX('Zone centroid'!$D$2:$D$169,MATCH($A156,'Zone centroid'!$C$2:$C$169,0)))^2+(INDEX('Station centroid'!$F$2:$F$51,MATCH(N$1,'Station centroid'!$B$2:$B$51,0))-INDEX('Zone centroid'!$E$2:$E$169,MATCH($A156,'Zone centroid'!$C$2:$C$169,0)))^2)</f>
        <v>103914.39959385805</v>
      </c>
      <c r="O156">
        <f>SQRT((INDEX('Station centroid'!$E$2:$E$51,MATCH(O$1,'Station centroid'!$B$2:$B$51,0))-INDEX('Zone centroid'!$D$2:$D$169,MATCH($A156,'Zone centroid'!$C$2:$C$169,0)))^2+(INDEX('Station centroid'!$F$2:$F$51,MATCH(O$1,'Station centroid'!$B$2:$B$51,0))-INDEX('Zone centroid'!$E$2:$E$169,MATCH($A156,'Zone centroid'!$C$2:$C$169,0)))^2)</f>
        <v>116479.45614164327</v>
      </c>
      <c r="P156">
        <f>SQRT((INDEX('Station centroid'!$E$2:$E$51,MATCH(P$1,'Station centroid'!$B$2:$B$51,0))-INDEX('Zone centroid'!$D$2:$D$169,MATCH($A156,'Zone centroid'!$C$2:$C$169,0)))^2+(INDEX('Station centroid'!$F$2:$F$51,MATCH(P$1,'Station centroid'!$B$2:$B$51,0))-INDEX('Zone centroid'!$E$2:$E$169,MATCH($A156,'Zone centroid'!$C$2:$C$169,0)))^2)</f>
        <v>118602.97847155527</v>
      </c>
      <c r="Q156">
        <f>SQRT((INDEX('Station centroid'!$E$2:$E$51,MATCH(Q$1,'Station centroid'!$B$2:$B$51,0))-INDEX('Zone centroid'!$D$2:$D$169,MATCH($A156,'Zone centroid'!$C$2:$C$169,0)))^2+(INDEX('Station centroid'!$F$2:$F$51,MATCH(Q$1,'Station centroid'!$B$2:$B$51,0))-INDEX('Zone centroid'!$E$2:$E$169,MATCH($A156,'Zone centroid'!$C$2:$C$169,0)))^2)</f>
        <v>109713.87735325239</v>
      </c>
      <c r="R156">
        <f>SQRT((INDEX('Station centroid'!$E$2:$E$51,MATCH(R$1,'Station centroid'!$B$2:$B$51,0))-INDEX('Zone centroid'!$D$2:$D$169,MATCH($A156,'Zone centroid'!$C$2:$C$169,0)))^2+(INDEX('Station centroid'!$F$2:$F$51,MATCH(R$1,'Station centroid'!$B$2:$B$51,0))-INDEX('Zone centroid'!$E$2:$E$169,MATCH($A156,'Zone centroid'!$C$2:$C$169,0)))^2)</f>
        <v>112035.22176394393</v>
      </c>
      <c r="S156">
        <f>SQRT((INDEX('Station centroid'!$E$2:$E$51,MATCH(S$1,'Station centroid'!$B$2:$B$51,0))-INDEX('Zone centroid'!$D$2:$D$169,MATCH($A156,'Zone centroid'!$C$2:$C$169,0)))^2+(INDEX('Station centroid'!$F$2:$F$51,MATCH(S$1,'Station centroid'!$B$2:$B$51,0))-INDEX('Zone centroid'!$E$2:$E$169,MATCH($A156,'Zone centroid'!$C$2:$C$169,0)))^2)</f>
        <v>108135.17344872579</v>
      </c>
      <c r="T156">
        <f>SQRT((INDEX('Station centroid'!$E$2:$E$51,MATCH(T$1,'Station centroid'!$B$2:$B$51,0))-INDEX('Zone centroid'!$D$2:$D$169,MATCH($A156,'Zone centroid'!$C$2:$C$169,0)))^2+(INDEX('Station centroid'!$F$2:$F$51,MATCH(T$1,'Station centroid'!$B$2:$B$51,0))-INDEX('Zone centroid'!$E$2:$E$169,MATCH($A156,'Zone centroid'!$C$2:$C$169,0)))^2)</f>
        <v>108540.01912232922</v>
      </c>
      <c r="U156">
        <f>SQRT((INDEX('Station centroid'!$E$2:$E$51,MATCH(U$1,'Station centroid'!$B$2:$B$51,0))-INDEX('Zone centroid'!$D$2:$D$169,MATCH($A156,'Zone centroid'!$C$2:$C$169,0)))^2+(INDEX('Station centroid'!$F$2:$F$51,MATCH(U$1,'Station centroid'!$B$2:$B$51,0))-INDEX('Zone centroid'!$E$2:$E$169,MATCH($A156,'Zone centroid'!$C$2:$C$169,0)))^2)</f>
        <v>113892.99309178942</v>
      </c>
      <c r="V156">
        <f>SQRT((INDEX('Station centroid'!$E$2:$E$51,MATCH(V$1,'Station centroid'!$B$2:$B$51,0))-INDEX('Zone centroid'!$D$2:$D$169,MATCH($A156,'Zone centroid'!$C$2:$C$169,0)))^2+(INDEX('Station centroid'!$F$2:$F$51,MATCH(V$1,'Station centroid'!$B$2:$B$51,0))-INDEX('Zone centroid'!$E$2:$E$169,MATCH($A156,'Zone centroid'!$C$2:$C$169,0)))^2)</f>
        <v>117670.32310426152</v>
      </c>
      <c r="W156">
        <f>SQRT((INDEX('Station centroid'!$E$2:$E$51,MATCH(W$1,'Station centroid'!$B$2:$B$51,0))-INDEX('Zone centroid'!$D$2:$D$169,MATCH($A156,'Zone centroid'!$C$2:$C$169,0)))^2+(INDEX('Station centroid'!$F$2:$F$51,MATCH(W$1,'Station centroid'!$B$2:$B$51,0))-INDEX('Zone centroid'!$E$2:$E$169,MATCH($A156,'Zone centroid'!$C$2:$C$169,0)))^2)</f>
        <v>107487.53761604185</v>
      </c>
      <c r="X156">
        <f>SQRT((INDEX('Station centroid'!$E$2:$E$51,MATCH(X$1,'Station centroid'!$B$2:$B$51,0))-INDEX('Zone centroid'!$D$2:$D$169,MATCH($A156,'Zone centroid'!$C$2:$C$169,0)))^2+(INDEX('Station centroid'!$F$2:$F$51,MATCH(X$1,'Station centroid'!$B$2:$B$51,0))-INDEX('Zone centroid'!$E$2:$E$169,MATCH($A156,'Zone centroid'!$C$2:$C$169,0)))^2)</f>
        <v>115940.08722457687</v>
      </c>
      <c r="Y156">
        <f>SQRT((INDEX('Station centroid'!$E$2:$E$51,MATCH(Y$1,'Station centroid'!$B$2:$B$51,0))-INDEX('Zone centroid'!$D$2:$D$169,MATCH($A156,'Zone centroid'!$C$2:$C$169,0)))^2+(INDEX('Station centroid'!$F$2:$F$51,MATCH(Y$1,'Station centroid'!$B$2:$B$51,0))-INDEX('Zone centroid'!$E$2:$E$169,MATCH($A156,'Zone centroid'!$C$2:$C$169,0)))^2)</f>
        <v>114814.53696675353</v>
      </c>
      <c r="Z156">
        <f>SQRT((INDEX('Station centroid'!$E$2:$E$51,MATCH(Z$1,'Station centroid'!$B$2:$B$51,0))-INDEX('Zone centroid'!$D$2:$D$169,MATCH($A156,'Zone centroid'!$C$2:$C$169,0)))^2+(INDEX('Station centroid'!$F$2:$F$51,MATCH(Z$1,'Station centroid'!$B$2:$B$51,0))-INDEX('Zone centroid'!$E$2:$E$169,MATCH($A156,'Zone centroid'!$C$2:$C$169,0)))^2)</f>
        <v>48480.131546955403</v>
      </c>
      <c r="AA156">
        <f>SQRT((INDEX('Station centroid'!$E$2:$E$51,MATCH(AA$1,'Station centroid'!$B$2:$B$51,0))-INDEX('Zone centroid'!$D$2:$D$169,MATCH($A156,'Zone centroid'!$C$2:$C$169,0)))^2+(INDEX('Station centroid'!$F$2:$F$51,MATCH(AA$1,'Station centroid'!$B$2:$B$51,0))-INDEX('Zone centroid'!$E$2:$E$169,MATCH($A156,'Zone centroid'!$C$2:$C$169,0)))^2)</f>
        <v>4513.9660759912813</v>
      </c>
      <c r="AB156">
        <f>SQRT((INDEX('Station centroid'!$E$2:$E$51,MATCH(AB$1,'Station centroid'!$B$2:$B$51,0))-INDEX('Zone centroid'!$D$2:$D$169,MATCH($A156,'Zone centroid'!$C$2:$C$169,0)))^2+(INDEX('Station centroid'!$F$2:$F$51,MATCH(AB$1,'Station centroid'!$B$2:$B$51,0))-INDEX('Zone centroid'!$E$2:$E$169,MATCH($A156,'Zone centroid'!$C$2:$C$169,0)))^2)</f>
        <v>599276.33357742405</v>
      </c>
      <c r="AC156">
        <f>SQRT((INDEX('Station centroid'!$E$2:$E$51,MATCH(AC$1,'Station centroid'!$B$2:$B$51,0))-INDEX('Zone centroid'!$D$2:$D$169,MATCH($A156,'Zone centroid'!$C$2:$C$169,0)))^2+(INDEX('Station centroid'!$F$2:$F$51,MATCH(AC$1,'Station centroid'!$B$2:$B$51,0))-INDEX('Zone centroid'!$E$2:$E$169,MATCH($A156,'Zone centroid'!$C$2:$C$169,0)))^2)</f>
        <v>50062.611765516202</v>
      </c>
      <c r="AD156">
        <f>SQRT((INDEX('Station centroid'!$E$2:$E$51,MATCH(AD$1,'Station centroid'!$B$2:$B$51,0))-INDEX('Zone centroid'!$D$2:$D$169,MATCH($A156,'Zone centroid'!$C$2:$C$169,0)))^2+(INDEX('Station centroid'!$F$2:$F$51,MATCH(AD$1,'Station centroid'!$B$2:$B$51,0))-INDEX('Zone centroid'!$E$2:$E$169,MATCH($A156,'Zone centroid'!$C$2:$C$169,0)))^2)</f>
        <v>70516.242512789206</v>
      </c>
      <c r="AE156">
        <f>SQRT((INDEX('Station centroid'!$E$2:$E$51,MATCH(AE$1,'Station centroid'!$B$2:$B$51,0))-INDEX('Zone centroid'!$D$2:$D$169,MATCH($A156,'Zone centroid'!$C$2:$C$169,0)))^2+(INDEX('Station centroid'!$F$2:$F$51,MATCH(AE$1,'Station centroid'!$B$2:$B$51,0))-INDEX('Zone centroid'!$E$2:$E$169,MATCH($A156,'Zone centroid'!$C$2:$C$169,0)))^2)</f>
        <v>113459.33372197901</v>
      </c>
      <c r="AF156">
        <f>SQRT((INDEX('Station centroid'!$E$2:$E$51,MATCH(AF$1,'Station centroid'!$B$2:$B$51,0))-INDEX('Zone centroid'!$D$2:$D$169,MATCH($A156,'Zone centroid'!$C$2:$C$169,0)))^2+(INDEX('Station centroid'!$F$2:$F$51,MATCH(AF$1,'Station centroid'!$B$2:$B$51,0))-INDEX('Zone centroid'!$E$2:$E$169,MATCH($A156,'Zone centroid'!$C$2:$C$169,0)))^2)</f>
        <v>112284.23198557709</v>
      </c>
      <c r="AG156">
        <f>SQRT((INDEX('Station centroid'!$E$2:$E$51,MATCH(AG$1,'Station centroid'!$B$2:$B$51,0))-INDEX('Zone centroid'!$D$2:$D$169,MATCH($A156,'Zone centroid'!$C$2:$C$169,0)))^2+(INDEX('Station centroid'!$F$2:$F$51,MATCH(AG$1,'Station centroid'!$B$2:$B$51,0))-INDEX('Zone centroid'!$E$2:$E$169,MATCH($A156,'Zone centroid'!$C$2:$C$169,0)))^2)</f>
        <v>117078.6447043341</v>
      </c>
      <c r="AH156">
        <f>SQRT((INDEX('Station centroid'!$E$2:$E$51,MATCH(AH$1,'Station centroid'!$B$2:$B$51,0))-INDEX('Zone centroid'!$D$2:$D$169,MATCH($A156,'Zone centroid'!$C$2:$C$169,0)))^2+(INDEX('Station centroid'!$F$2:$F$51,MATCH(AH$1,'Station centroid'!$B$2:$B$51,0))-INDEX('Zone centroid'!$E$2:$E$169,MATCH($A156,'Zone centroid'!$C$2:$C$169,0)))^2)</f>
        <v>55364.843572866739</v>
      </c>
      <c r="AI156">
        <f>SQRT((INDEX('Station centroid'!$E$2:$E$51,MATCH(AI$1,'Station centroid'!$B$2:$B$51,0))-INDEX('Zone centroid'!$D$2:$D$169,MATCH($A156,'Zone centroid'!$C$2:$C$169,0)))^2+(INDEX('Station centroid'!$F$2:$F$51,MATCH(AI$1,'Station centroid'!$B$2:$B$51,0))-INDEX('Zone centroid'!$E$2:$E$169,MATCH($A156,'Zone centroid'!$C$2:$C$169,0)))^2)</f>
        <v>112271.75775920894</v>
      </c>
      <c r="AJ156">
        <f>SQRT((INDEX('Station centroid'!$E$2:$E$51,MATCH(AJ$1,'Station centroid'!$B$2:$B$51,0))-INDEX('Zone centroid'!$D$2:$D$169,MATCH($A156,'Zone centroid'!$C$2:$C$169,0)))^2+(INDEX('Station centroid'!$F$2:$F$51,MATCH(AJ$1,'Station centroid'!$B$2:$B$51,0))-INDEX('Zone centroid'!$E$2:$E$169,MATCH($A156,'Zone centroid'!$C$2:$C$169,0)))^2)</f>
        <v>115607.13740772278</v>
      </c>
      <c r="AK156">
        <f>SQRT((INDEX('Station centroid'!$E$2:$E$51,MATCH(AK$1,'Station centroid'!$B$2:$B$51,0))-INDEX('Zone centroid'!$D$2:$D$169,MATCH($A156,'Zone centroid'!$C$2:$C$169,0)))^2+(INDEX('Station centroid'!$F$2:$F$51,MATCH(AK$1,'Station centroid'!$B$2:$B$51,0))-INDEX('Zone centroid'!$E$2:$E$169,MATCH($A156,'Zone centroid'!$C$2:$C$169,0)))^2)</f>
        <v>105235.39339549693</v>
      </c>
      <c r="AL156">
        <f>SQRT((INDEX('Station centroid'!$E$2:$E$51,MATCH(AL$1,'Station centroid'!$B$2:$B$51,0))-INDEX('Zone centroid'!$D$2:$D$169,MATCH($A156,'Zone centroid'!$C$2:$C$169,0)))^2+(INDEX('Station centroid'!$F$2:$F$51,MATCH(AL$1,'Station centroid'!$B$2:$B$51,0))-INDEX('Zone centroid'!$E$2:$E$169,MATCH($A156,'Zone centroid'!$C$2:$C$169,0)))^2)</f>
        <v>43092.081000879945</v>
      </c>
      <c r="AM156">
        <f>SQRT((INDEX('Station centroid'!$E$2:$E$51,MATCH(AM$1,'Station centroid'!$B$2:$B$51,0))-INDEX('Zone centroid'!$D$2:$D$169,MATCH($A156,'Zone centroid'!$C$2:$C$169,0)))^2+(INDEX('Station centroid'!$F$2:$F$51,MATCH(AM$1,'Station centroid'!$B$2:$B$51,0))-INDEX('Zone centroid'!$E$2:$E$169,MATCH($A156,'Zone centroid'!$C$2:$C$169,0)))^2)</f>
        <v>115322.3794483105</v>
      </c>
      <c r="AN156">
        <f>SQRT((INDEX('Station centroid'!$E$2:$E$51,MATCH(AN$1,'Station centroid'!$B$2:$B$51,0))-INDEX('Zone centroid'!$D$2:$D$169,MATCH($A156,'Zone centroid'!$C$2:$C$169,0)))^2+(INDEX('Station centroid'!$F$2:$F$51,MATCH(AN$1,'Station centroid'!$B$2:$B$51,0))-INDEX('Zone centroid'!$E$2:$E$169,MATCH($A156,'Zone centroid'!$C$2:$C$169,0)))^2)</f>
        <v>69072.507910157699</v>
      </c>
      <c r="AO156">
        <f>SQRT((INDEX('Station centroid'!$E$2:$E$51,MATCH(AO$1,'Station centroid'!$B$2:$B$51,0))-INDEX('Zone centroid'!$D$2:$D$169,MATCH($A156,'Zone centroid'!$C$2:$C$169,0)))^2+(INDEX('Station centroid'!$F$2:$F$51,MATCH(AO$1,'Station centroid'!$B$2:$B$51,0))-INDEX('Zone centroid'!$E$2:$E$169,MATCH($A156,'Zone centroid'!$C$2:$C$169,0)))^2)</f>
        <v>64587.114567822326</v>
      </c>
      <c r="AP156">
        <f>SQRT((INDEX('Station centroid'!$E$2:$E$51,MATCH(AP$1,'Station centroid'!$B$2:$B$51,0))-INDEX('Zone centroid'!$D$2:$D$169,MATCH($A156,'Zone centroid'!$C$2:$C$169,0)))^2+(INDEX('Station centroid'!$F$2:$F$51,MATCH(AP$1,'Station centroid'!$B$2:$B$51,0))-INDEX('Zone centroid'!$E$2:$E$169,MATCH($A156,'Zone centroid'!$C$2:$C$169,0)))^2)</f>
        <v>79517.183250304428</v>
      </c>
      <c r="AQ156">
        <f>SQRT((INDEX('Station centroid'!$E$2:$E$51,MATCH(AQ$1,'Station centroid'!$B$2:$B$51,0))-INDEX('Zone centroid'!$D$2:$D$169,MATCH($A156,'Zone centroid'!$C$2:$C$169,0)))^2+(INDEX('Station centroid'!$F$2:$F$51,MATCH(AQ$1,'Station centroid'!$B$2:$B$51,0))-INDEX('Zone centroid'!$E$2:$E$169,MATCH($A156,'Zone centroid'!$C$2:$C$169,0)))^2)</f>
        <v>12725.250017355276</v>
      </c>
      <c r="AR156">
        <f>SQRT((INDEX('Station centroid'!$E$2:$E$51,MATCH(AR$1,'Station centroid'!$B$2:$B$51,0))-INDEX('Zone centroid'!$D$2:$D$169,MATCH($A156,'Zone centroid'!$C$2:$C$169,0)))^2+(INDEX('Station centroid'!$F$2:$F$51,MATCH(AR$1,'Station centroid'!$B$2:$B$51,0))-INDEX('Zone centroid'!$E$2:$E$169,MATCH($A156,'Zone centroid'!$C$2:$C$169,0)))^2)</f>
        <v>36499.223682730582</v>
      </c>
      <c r="AS156">
        <f>SQRT((INDEX('Station centroid'!$E$2:$E$51,MATCH(AS$1,'Station centroid'!$B$2:$B$51,0))-INDEX('Zone centroid'!$D$2:$D$169,MATCH($A156,'Zone centroid'!$C$2:$C$169,0)))^2+(INDEX('Station centroid'!$F$2:$F$51,MATCH(AS$1,'Station centroid'!$B$2:$B$51,0))-INDEX('Zone centroid'!$E$2:$E$169,MATCH($A156,'Zone centroid'!$C$2:$C$169,0)))^2)</f>
        <v>62689.574574237646</v>
      </c>
      <c r="AT156">
        <f>SQRT((INDEX('Station centroid'!$E$2:$E$51,MATCH(AT$1,'Station centroid'!$B$2:$B$51,0))-INDEX('Zone centroid'!$D$2:$D$169,MATCH($A156,'Zone centroid'!$C$2:$C$169,0)))^2+(INDEX('Station centroid'!$F$2:$F$51,MATCH(AT$1,'Station centroid'!$B$2:$B$51,0))-INDEX('Zone centroid'!$E$2:$E$169,MATCH($A156,'Zone centroid'!$C$2:$C$169,0)))^2)</f>
        <v>55988.746265496055</v>
      </c>
      <c r="AU156">
        <f>SQRT((INDEX('Station centroid'!$E$2:$E$51,MATCH(AU$1,'Station centroid'!$B$2:$B$51,0))-INDEX('Zone centroid'!$D$2:$D$169,MATCH($A156,'Zone centroid'!$C$2:$C$169,0)))^2+(INDEX('Station centroid'!$F$2:$F$51,MATCH(AU$1,'Station centroid'!$B$2:$B$51,0))-INDEX('Zone centroid'!$E$2:$E$169,MATCH($A156,'Zone centroid'!$C$2:$C$169,0)))^2)</f>
        <v>68254.68658630336</v>
      </c>
      <c r="AV156">
        <f>SQRT((INDEX('Station centroid'!$E$2:$E$51,MATCH(AV$1,'Station centroid'!$B$2:$B$51,0))-INDEX('Zone centroid'!$D$2:$D$169,MATCH($A156,'Zone centroid'!$C$2:$C$169,0)))^2+(INDEX('Station centroid'!$F$2:$F$51,MATCH(AV$1,'Station centroid'!$B$2:$B$51,0))-INDEX('Zone centroid'!$E$2:$E$169,MATCH($A156,'Zone centroid'!$C$2:$C$169,0)))^2)</f>
        <v>59350.75098222433</v>
      </c>
      <c r="AW156">
        <f>SQRT((INDEX('Station centroid'!$E$2:$E$51,MATCH(AW$1,'Station centroid'!$B$2:$B$51,0))-INDEX('Zone centroid'!$D$2:$D$169,MATCH($A156,'Zone centroid'!$C$2:$C$169,0)))^2+(INDEX('Station centroid'!$F$2:$F$51,MATCH(AW$1,'Station centroid'!$B$2:$B$51,0))-INDEX('Zone centroid'!$E$2:$E$169,MATCH($A156,'Zone centroid'!$C$2:$C$169,0)))^2)</f>
        <v>51737.11957474635</v>
      </c>
      <c r="AX156">
        <f>SQRT((INDEX('Station centroid'!$E$2:$E$51,MATCH(AX$1,'Station centroid'!$B$2:$B$51,0))-INDEX('Zone centroid'!$D$2:$D$169,MATCH($A156,'Zone centroid'!$C$2:$C$169,0)))^2+(INDEX('Station centroid'!$F$2:$F$51,MATCH(AX$1,'Station centroid'!$B$2:$B$51,0))-INDEX('Zone centroid'!$E$2:$E$169,MATCH($A156,'Zone centroid'!$C$2:$C$169,0)))^2)</f>
        <v>35999.801997862407</v>
      </c>
      <c r="AY156">
        <f>SQRT((INDEX('Station centroid'!$E$2:$E$51,MATCH(AY$1,'Station centroid'!$B$2:$B$51,0))-INDEX('Zone centroid'!$D$2:$D$169,MATCH($A156,'Zone centroid'!$C$2:$C$169,0)))^2+(INDEX('Station centroid'!$F$2:$F$51,MATCH(AY$1,'Station centroid'!$B$2:$B$51,0))-INDEX('Zone centroid'!$E$2:$E$169,MATCH($A156,'Zone centroid'!$C$2:$C$169,0)))^2)</f>
        <v>599276.33357742405</v>
      </c>
    </row>
    <row r="157" spans="1:51" x14ac:dyDescent="0.3">
      <c r="A157">
        <v>5140</v>
      </c>
      <c r="B157">
        <f>SQRT((INDEX('Station centroid'!$E$2:$E$51,MATCH(B$1,'Station centroid'!$B$2:$B$51,0))-INDEX('Zone centroid'!$D$2:$D$169,MATCH($A157,'Zone centroid'!$C$2:$C$169,0)))^2+(INDEX('Station centroid'!$F$2:$F$51,MATCH(B$1,'Station centroid'!$B$2:$B$51,0))-INDEX('Zone centroid'!$E$2:$E$169,MATCH($A157,'Zone centroid'!$C$2:$C$169,0)))^2)</f>
        <v>47827.815880431917</v>
      </c>
      <c r="C157">
        <f>SQRT((INDEX('Station centroid'!$E$2:$E$51,MATCH(C$1,'Station centroid'!$B$2:$B$51,0))-INDEX('Zone centroid'!$D$2:$D$169,MATCH($A157,'Zone centroid'!$C$2:$C$169,0)))^2+(INDEX('Station centroid'!$F$2:$F$51,MATCH(C$1,'Station centroid'!$B$2:$B$51,0))-INDEX('Zone centroid'!$E$2:$E$169,MATCH($A157,'Zone centroid'!$C$2:$C$169,0)))^2)</f>
        <v>82434.292415688251</v>
      </c>
      <c r="D157">
        <f>SQRT((INDEX('Station centroid'!$E$2:$E$51,MATCH(D$1,'Station centroid'!$B$2:$B$51,0))-INDEX('Zone centroid'!$D$2:$D$169,MATCH($A157,'Zone centroid'!$C$2:$C$169,0)))^2+(INDEX('Station centroid'!$F$2:$F$51,MATCH(D$1,'Station centroid'!$B$2:$B$51,0))-INDEX('Zone centroid'!$E$2:$E$169,MATCH($A157,'Zone centroid'!$C$2:$C$169,0)))^2)</f>
        <v>141585.06296874149</v>
      </c>
      <c r="E157">
        <f>SQRT((INDEX('Station centroid'!$E$2:$E$51,MATCH(E$1,'Station centroid'!$B$2:$B$51,0))-INDEX('Zone centroid'!$D$2:$D$169,MATCH($A157,'Zone centroid'!$C$2:$C$169,0)))^2+(INDEX('Station centroid'!$F$2:$F$51,MATCH(E$1,'Station centroid'!$B$2:$B$51,0))-INDEX('Zone centroid'!$E$2:$E$169,MATCH($A157,'Zone centroid'!$C$2:$C$169,0)))^2)</f>
        <v>56760.603748897884</v>
      </c>
      <c r="F157">
        <f>SQRT((INDEX('Station centroid'!$E$2:$E$51,MATCH(F$1,'Station centroid'!$B$2:$B$51,0))-INDEX('Zone centroid'!$D$2:$D$169,MATCH($A157,'Zone centroid'!$C$2:$C$169,0)))^2+(INDEX('Station centroid'!$F$2:$F$51,MATCH(F$1,'Station centroid'!$B$2:$B$51,0))-INDEX('Zone centroid'!$E$2:$E$169,MATCH($A157,'Zone centroid'!$C$2:$C$169,0)))^2)</f>
        <v>51448.44498333845</v>
      </c>
      <c r="G157">
        <f>SQRT((INDEX('Station centroid'!$E$2:$E$51,MATCH(G$1,'Station centroid'!$B$2:$B$51,0))-INDEX('Zone centroid'!$D$2:$D$169,MATCH($A157,'Zone centroid'!$C$2:$C$169,0)))^2+(INDEX('Station centroid'!$F$2:$F$51,MATCH(G$1,'Station centroid'!$B$2:$B$51,0))-INDEX('Zone centroid'!$E$2:$E$169,MATCH($A157,'Zone centroid'!$C$2:$C$169,0)))^2)</f>
        <v>657901.61430110503</v>
      </c>
      <c r="H157">
        <f>SQRT((INDEX('Station centroid'!$E$2:$E$51,MATCH(H$1,'Station centroid'!$B$2:$B$51,0))-INDEX('Zone centroid'!$D$2:$D$169,MATCH($A157,'Zone centroid'!$C$2:$C$169,0)))^2+(INDEX('Station centroid'!$F$2:$F$51,MATCH(H$1,'Station centroid'!$B$2:$B$51,0))-INDEX('Zone centroid'!$E$2:$E$169,MATCH($A157,'Zone centroid'!$C$2:$C$169,0)))^2)</f>
        <v>43328.084917351269</v>
      </c>
      <c r="I157">
        <f>SQRT((INDEX('Station centroid'!$E$2:$E$51,MATCH(I$1,'Station centroid'!$B$2:$B$51,0))-INDEX('Zone centroid'!$D$2:$D$169,MATCH($A157,'Zone centroid'!$C$2:$C$169,0)))^2+(INDEX('Station centroid'!$F$2:$F$51,MATCH(I$1,'Station centroid'!$B$2:$B$51,0))-INDEX('Zone centroid'!$E$2:$E$169,MATCH($A157,'Zone centroid'!$C$2:$C$169,0)))^2)</f>
        <v>34293.297186384669</v>
      </c>
      <c r="J157">
        <f>SQRT((INDEX('Station centroid'!$E$2:$E$51,MATCH(J$1,'Station centroid'!$B$2:$B$51,0))-INDEX('Zone centroid'!$D$2:$D$169,MATCH($A157,'Zone centroid'!$C$2:$C$169,0)))^2+(INDEX('Station centroid'!$F$2:$F$51,MATCH(J$1,'Station centroid'!$B$2:$B$51,0))-INDEX('Zone centroid'!$E$2:$E$169,MATCH($A157,'Zone centroid'!$C$2:$C$169,0)))^2)</f>
        <v>657901.61430110503</v>
      </c>
      <c r="K157">
        <f>SQRT((INDEX('Station centroid'!$E$2:$E$51,MATCH(K$1,'Station centroid'!$B$2:$B$51,0))-INDEX('Zone centroid'!$D$2:$D$169,MATCH($A157,'Zone centroid'!$C$2:$C$169,0)))^2+(INDEX('Station centroid'!$F$2:$F$51,MATCH(K$1,'Station centroid'!$B$2:$B$51,0))-INDEX('Zone centroid'!$E$2:$E$169,MATCH($A157,'Zone centroid'!$C$2:$C$169,0)))^2)</f>
        <v>75669.119905438958</v>
      </c>
      <c r="L157">
        <f>SQRT((INDEX('Station centroid'!$E$2:$E$51,MATCH(L$1,'Station centroid'!$B$2:$B$51,0))-INDEX('Zone centroid'!$D$2:$D$169,MATCH($A157,'Zone centroid'!$C$2:$C$169,0)))^2+(INDEX('Station centroid'!$F$2:$F$51,MATCH(L$1,'Station centroid'!$B$2:$B$51,0))-INDEX('Zone centroid'!$E$2:$E$169,MATCH($A157,'Zone centroid'!$C$2:$C$169,0)))^2)</f>
        <v>35569.309131131558</v>
      </c>
      <c r="M157">
        <f>SQRT((INDEX('Station centroid'!$E$2:$E$51,MATCH(M$1,'Station centroid'!$B$2:$B$51,0))-INDEX('Zone centroid'!$D$2:$D$169,MATCH($A157,'Zone centroid'!$C$2:$C$169,0)))^2+(INDEX('Station centroid'!$F$2:$F$51,MATCH(M$1,'Station centroid'!$B$2:$B$51,0))-INDEX('Zone centroid'!$E$2:$E$169,MATCH($A157,'Zone centroid'!$C$2:$C$169,0)))^2)</f>
        <v>37967.99314856925</v>
      </c>
      <c r="N157">
        <f>SQRT((INDEX('Station centroid'!$E$2:$E$51,MATCH(N$1,'Station centroid'!$B$2:$B$51,0))-INDEX('Zone centroid'!$D$2:$D$169,MATCH($A157,'Zone centroid'!$C$2:$C$169,0)))^2+(INDEX('Station centroid'!$F$2:$F$51,MATCH(N$1,'Station centroid'!$B$2:$B$51,0))-INDEX('Zone centroid'!$E$2:$E$169,MATCH($A157,'Zone centroid'!$C$2:$C$169,0)))^2)</f>
        <v>55291.439845892979</v>
      </c>
      <c r="O157">
        <f>SQRT((INDEX('Station centroid'!$E$2:$E$51,MATCH(O$1,'Station centroid'!$B$2:$B$51,0))-INDEX('Zone centroid'!$D$2:$D$169,MATCH($A157,'Zone centroid'!$C$2:$C$169,0)))^2+(INDEX('Station centroid'!$F$2:$F$51,MATCH(O$1,'Station centroid'!$B$2:$B$51,0))-INDEX('Zone centroid'!$E$2:$E$169,MATCH($A157,'Zone centroid'!$C$2:$C$169,0)))^2)</f>
        <v>79144.163458419338</v>
      </c>
      <c r="P157">
        <f>SQRT((INDEX('Station centroid'!$E$2:$E$51,MATCH(P$1,'Station centroid'!$B$2:$B$51,0))-INDEX('Zone centroid'!$D$2:$D$169,MATCH($A157,'Zone centroid'!$C$2:$C$169,0)))^2+(INDEX('Station centroid'!$F$2:$F$51,MATCH(P$1,'Station centroid'!$B$2:$B$51,0))-INDEX('Zone centroid'!$E$2:$E$169,MATCH($A157,'Zone centroid'!$C$2:$C$169,0)))^2)</f>
        <v>81453.327619221309</v>
      </c>
      <c r="Q157">
        <f>SQRT((INDEX('Station centroid'!$E$2:$E$51,MATCH(Q$1,'Station centroid'!$B$2:$B$51,0))-INDEX('Zone centroid'!$D$2:$D$169,MATCH($A157,'Zone centroid'!$C$2:$C$169,0)))^2+(INDEX('Station centroid'!$F$2:$F$51,MATCH(Q$1,'Station centroid'!$B$2:$B$51,0))-INDEX('Zone centroid'!$E$2:$E$169,MATCH($A157,'Zone centroid'!$C$2:$C$169,0)))^2)</f>
        <v>66105.639453412019</v>
      </c>
      <c r="R157">
        <f>SQRT((INDEX('Station centroid'!$E$2:$E$51,MATCH(R$1,'Station centroid'!$B$2:$B$51,0))-INDEX('Zone centroid'!$D$2:$D$169,MATCH($A157,'Zone centroid'!$C$2:$C$169,0)))^2+(INDEX('Station centroid'!$F$2:$F$51,MATCH(R$1,'Station centroid'!$B$2:$B$51,0))-INDEX('Zone centroid'!$E$2:$E$169,MATCH($A157,'Zone centroid'!$C$2:$C$169,0)))^2)</f>
        <v>63452.654496373099</v>
      </c>
      <c r="S157">
        <f>SQRT((INDEX('Station centroid'!$E$2:$E$51,MATCH(S$1,'Station centroid'!$B$2:$B$51,0))-INDEX('Zone centroid'!$D$2:$D$169,MATCH($A157,'Zone centroid'!$C$2:$C$169,0)))^2+(INDEX('Station centroid'!$F$2:$F$51,MATCH(S$1,'Station centroid'!$B$2:$B$51,0))-INDEX('Zone centroid'!$E$2:$E$169,MATCH($A157,'Zone centroid'!$C$2:$C$169,0)))^2)</f>
        <v>60073.287927547353</v>
      </c>
      <c r="T157">
        <f>SQRT((INDEX('Station centroid'!$E$2:$E$51,MATCH(T$1,'Station centroid'!$B$2:$B$51,0))-INDEX('Zone centroid'!$D$2:$D$169,MATCH($A157,'Zone centroid'!$C$2:$C$169,0)))^2+(INDEX('Station centroid'!$F$2:$F$51,MATCH(T$1,'Station centroid'!$B$2:$B$51,0))-INDEX('Zone centroid'!$E$2:$E$169,MATCH($A157,'Zone centroid'!$C$2:$C$169,0)))^2)</f>
        <v>53529.729794905528</v>
      </c>
      <c r="U157">
        <f>SQRT((INDEX('Station centroid'!$E$2:$E$51,MATCH(U$1,'Station centroid'!$B$2:$B$51,0))-INDEX('Zone centroid'!$D$2:$D$169,MATCH($A157,'Zone centroid'!$C$2:$C$169,0)))^2+(INDEX('Station centroid'!$F$2:$F$51,MATCH(U$1,'Station centroid'!$B$2:$B$51,0))-INDEX('Zone centroid'!$E$2:$E$169,MATCH($A157,'Zone centroid'!$C$2:$C$169,0)))^2)</f>
        <v>53067.471971881198</v>
      </c>
      <c r="V157">
        <f>SQRT((INDEX('Station centroid'!$E$2:$E$51,MATCH(V$1,'Station centroid'!$B$2:$B$51,0))-INDEX('Zone centroid'!$D$2:$D$169,MATCH($A157,'Zone centroid'!$C$2:$C$169,0)))^2+(INDEX('Station centroid'!$F$2:$F$51,MATCH(V$1,'Station centroid'!$B$2:$B$51,0))-INDEX('Zone centroid'!$E$2:$E$169,MATCH($A157,'Zone centroid'!$C$2:$C$169,0)))^2)</f>
        <v>51386.520222343366</v>
      </c>
      <c r="W157">
        <f>SQRT((INDEX('Station centroid'!$E$2:$E$51,MATCH(W$1,'Station centroid'!$B$2:$B$51,0))-INDEX('Zone centroid'!$D$2:$D$169,MATCH($A157,'Zone centroid'!$C$2:$C$169,0)))^2+(INDEX('Station centroid'!$F$2:$F$51,MATCH(W$1,'Station centroid'!$B$2:$B$51,0))-INDEX('Zone centroid'!$E$2:$E$169,MATCH($A157,'Zone centroid'!$C$2:$C$169,0)))^2)</f>
        <v>62677.633473193659</v>
      </c>
      <c r="X157">
        <f>SQRT((INDEX('Station centroid'!$E$2:$E$51,MATCH(X$1,'Station centroid'!$B$2:$B$51,0))-INDEX('Zone centroid'!$D$2:$D$169,MATCH($A157,'Zone centroid'!$C$2:$C$169,0)))^2+(INDEX('Station centroid'!$F$2:$F$51,MATCH(X$1,'Station centroid'!$B$2:$B$51,0))-INDEX('Zone centroid'!$E$2:$E$169,MATCH($A157,'Zone centroid'!$C$2:$C$169,0)))^2)</f>
        <v>48933.537025873127</v>
      </c>
      <c r="Y157">
        <f>SQRT((INDEX('Station centroid'!$E$2:$E$51,MATCH(Y$1,'Station centroid'!$B$2:$B$51,0))-INDEX('Zone centroid'!$D$2:$D$169,MATCH($A157,'Zone centroid'!$C$2:$C$169,0)))^2+(INDEX('Station centroid'!$F$2:$F$51,MATCH(Y$1,'Station centroid'!$B$2:$B$51,0))-INDEX('Zone centroid'!$E$2:$E$169,MATCH($A157,'Zone centroid'!$C$2:$C$169,0)))^2)</f>
        <v>47238.734391704493</v>
      </c>
      <c r="Z157">
        <f>SQRT((INDEX('Station centroid'!$E$2:$E$51,MATCH(Z$1,'Station centroid'!$B$2:$B$51,0))-INDEX('Zone centroid'!$D$2:$D$169,MATCH($A157,'Zone centroid'!$C$2:$C$169,0)))^2+(INDEX('Station centroid'!$F$2:$F$51,MATCH(Z$1,'Station centroid'!$B$2:$B$51,0))-INDEX('Zone centroid'!$E$2:$E$169,MATCH($A157,'Zone centroid'!$C$2:$C$169,0)))^2)</f>
        <v>29292.955353635771</v>
      </c>
      <c r="AA157">
        <f>SQRT((INDEX('Station centroid'!$E$2:$E$51,MATCH(AA$1,'Station centroid'!$B$2:$B$51,0))-INDEX('Zone centroid'!$D$2:$D$169,MATCH($A157,'Zone centroid'!$C$2:$C$169,0)))^2+(INDEX('Station centroid'!$F$2:$F$51,MATCH(AA$1,'Station centroid'!$B$2:$B$51,0))-INDEX('Zone centroid'!$E$2:$E$169,MATCH($A157,'Zone centroid'!$C$2:$C$169,0)))^2)</f>
        <v>66662.983300593434</v>
      </c>
      <c r="AB157">
        <f>SQRT((INDEX('Station centroid'!$E$2:$E$51,MATCH(AB$1,'Station centroid'!$B$2:$B$51,0))-INDEX('Zone centroid'!$D$2:$D$169,MATCH($A157,'Zone centroid'!$C$2:$C$169,0)))^2+(INDEX('Station centroid'!$F$2:$F$51,MATCH(AB$1,'Station centroid'!$B$2:$B$51,0))-INDEX('Zone centroid'!$E$2:$E$169,MATCH($A157,'Zone centroid'!$C$2:$C$169,0)))^2)</f>
        <v>657901.61430110503</v>
      </c>
      <c r="AC157">
        <f>SQRT((INDEX('Station centroid'!$E$2:$E$51,MATCH(AC$1,'Station centroid'!$B$2:$B$51,0))-INDEX('Zone centroid'!$D$2:$D$169,MATCH($A157,'Zone centroid'!$C$2:$C$169,0)))^2+(INDEX('Station centroid'!$F$2:$F$51,MATCH(AC$1,'Station centroid'!$B$2:$B$51,0))-INDEX('Zone centroid'!$E$2:$E$169,MATCH($A157,'Zone centroid'!$C$2:$C$169,0)))^2)</f>
        <v>60713.002818052068</v>
      </c>
      <c r="AD157">
        <f>SQRT((INDEX('Station centroid'!$E$2:$E$51,MATCH(AD$1,'Station centroid'!$B$2:$B$51,0))-INDEX('Zone centroid'!$D$2:$D$169,MATCH($A157,'Zone centroid'!$C$2:$C$169,0)))^2+(INDEX('Station centroid'!$F$2:$F$51,MATCH(AD$1,'Station centroid'!$B$2:$B$51,0))-INDEX('Zone centroid'!$E$2:$E$169,MATCH($A157,'Zone centroid'!$C$2:$C$169,0)))^2)</f>
        <v>137530.89484193179</v>
      </c>
      <c r="AE157">
        <f>SQRT((INDEX('Station centroid'!$E$2:$E$51,MATCH(AE$1,'Station centroid'!$B$2:$B$51,0))-INDEX('Zone centroid'!$D$2:$D$169,MATCH($A157,'Zone centroid'!$C$2:$C$169,0)))^2+(INDEX('Station centroid'!$F$2:$F$51,MATCH(AE$1,'Station centroid'!$B$2:$B$51,0))-INDEX('Zone centroid'!$E$2:$E$169,MATCH($A157,'Zone centroid'!$C$2:$C$169,0)))^2)</f>
        <v>73883.772821340172</v>
      </c>
      <c r="AF157">
        <f>SQRT((INDEX('Station centroid'!$E$2:$E$51,MATCH(AF$1,'Station centroid'!$B$2:$B$51,0))-INDEX('Zone centroid'!$D$2:$D$169,MATCH($A157,'Zone centroid'!$C$2:$C$169,0)))^2+(INDEX('Station centroid'!$F$2:$F$51,MATCH(AF$1,'Station centroid'!$B$2:$B$51,0))-INDEX('Zone centroid'!$E$2:$E$169,MATCH($A157,'Zone centroid'!$C$2:$C$169,0)))^2)</f>
        <v>71338.689374075955</v>
      </c>
      <c r="AG157">
        <f>SQRT((INDEX('Station centroid'!$E$2:$E$51,MATCH(AG$1,'Station centroid'!$B$2:$B$51,0))-INDEX('Zone centroid'!$D$2:$D$169,MATCH($A157,'Zone centroid'!$C$2:$C$169,0)))^2+(INDEX('Station centroid'!$F$2:$F$51,MATCH(AG$1,'Station centroid'!$B$2:$B$51,0))-INDEX('Zone centroid'!$E$2:$E$169,MATCH($A157,'Zone centroid'!$C$2:$C$169,0)))^2)</f>
        <v>51248.051043758715</v>
      </c>
      <c r="AH157">
        <f>SQRT((INDEX('Station centroid'!$E$2:$E$51,MATCH(AH$1,'Station centroid'!$B$2:$B$51,0))-INDEX('Zone centroid'!$D$2:$D$169,MATCH($A157,'Zone centroid'!$C$2:$C$169,0)))^2+(INDEX('Station centroid'!$F$2:$F$51,MATCH(AH$1,'Station centroid'!$B$2:$B$51,0))-INDEX('Zone centroid'!$E$2:$E$169,MATCH($A157,'Zone centroid'!$C$2:$C$169,0)))^2)</f>
        <v>109569.15295176832</v>
      </c>
      <c r="AI157">
        <f>SQRT((INDEX('Station centroid'!$E$2:$E$51,MATCH(AI$1,'Station centroid'!$B$2:$B$51,0))-INDEX('Zone centroid'!$D$2:$D$169,MATCH($A157,'Zone centroid'!$C$2:$C$169,0)))^2+(INDEX('Station centroid'!$F$2:$F$51,MATCH(AI$1,'Station centroid'!$B$2:$B$51,0))-INDEX('Zone centroid'!$E$2:$E$169,MATCH($A157,'Zone centroid'!$C$2:$C$169,0)))^2)</f>
        <v>53652.014437880105</v>
      </c>
      <c r="AJ157">
        <f>SQRT((INDEX('Station centroid'!$E$2:$E$51,MATCH(AJ$1,'Station centroid'!$B$2:$B$51,0))-INDEX('Zone centroid'!$D$2:$D$169,MATCH($A157,'Zone centroid'!$C$2:$C$169,0)))^2+(INDEX('Station centroid'!$F$2:$F$51,MATCH(AJ$1,'Station centroid'!$B$2:$B$51,0))-INDEX('Zone centroid'!$E$2:$E$169,MATCH($A157,'Zone centroid'!$C$2:$C$169,0)))^2)</f>
        <v>52200.572982948157</v>
      </c>
      <c r="AK157">
        <f>SQRT((INDEX('Station centroid'!$E$2:$E$51,MATCH(AK$1,'Station centroid'!$B$2:$B$51,0))-INDEX('Zone centroid'!$D$2:$D$169,MATCH($A157,'Zone centroid'!$C$2:$C$169,0)))^2+(INDEX('Station centroid'!$F$2:$F$51,MATCH(AK$1,'Station centroid'!$B$2:$B$51,0))-INDEX('Zone centroid'!$E$2:$E$169,MATCH($A157,'Zone centroid'!$C$2:$C$169,0)))^2)</f>
        <v>52644.11230693321</v>
      </c>
      <c r="AL157">
        <f>SQRT((INDEX('Station centroid'!$E$2:$E$51,MATCH(AL$1,'Station centroid'!$B$2:$B$51,0))-INDEX('Zone centroid'!$D$2:$D$169,MATCH($A157,'Zone centroid'!$C$2:$C$169,0)))^2+(INDEX('Station centroid'!$F$2:$F$51,MATCH(AL$1,'Station centroid'!$B$2:$B$51,0))-INDEX('Zone centroid'!$E$2:$E$169,MATCH($A157,'Zone centroid'!$C$2:$C$169,0)))^2)</f>
        <v>39572.302572713626</v>
      </c>
      <c r="AM157">
        <f>SQRT((INDEX('Station centroid'!$E$2:$E$51,MATCH(AM$1,'Station centroid'!$B$2:$B$51,0))-INDEX('Zone centroid'!$D$2:$D$169,MATCH($A157,'Zone centroid'!$C$2:$C$169,0)))^2+(INDEX('Station centroid'!$F$2:$F$51,MATCH(AM$1,'Station centroid'!$B$2:$B$51,0))-INDEX('Zone centroid'!$E$2:$E$169,MATCH($A157,'Zone centroid'!$C$2:$C$169,0)))^2)</f>
        <v>70160.587366128195</v>
      </c>
      <c r="AN157">
        <f>SQRT((INDEX('Station centroid'!$E$2:$E$51,MATCH(AN$1,'Station centroid'!$B$2:$B$51,0))-INDEX('Zone centroid'!$D$2:$D$169,MATCH($A157,'Zone centroid'!$C$2:$C$169,0)))^2+(INDEX('Station centroid'!$F$2:$F$51,MATCH(AN$1,'Station centroid'!$B$2:$B$51,0))-INDEX('Zone centroid'!$E$2:$E$169,MATCH($A157,'Zone centroid'!$C$2:$C$169,0)))^2)</f>
        <v>36396.749671348371</v>
      </c>
      <c r="AO157">
        <f>SQRT((INDEX('Station centroid'!$E$2:$E$51,MATCH(AO$1,'Station centroid'!$B$2:$B$51,0))-INDEX('Zone centroid'!$D$2:$D$169,MATCH($A157,'Zone centroid'!$C$2:$C$169,0)))^2+(INDEX('Station centroid'!$F$2:$F$51,MATCH(AO$1,'Station centroid'!$B$2:$B$51,0))-INDEX('Zone centroid'!$E$2:$E$169,MATCH($A157,'Zone centroid'!$C$2:$C$169,0)))^2)</f>
        <v>35427.26364986437</v>
      </c>
      <c r="AP157">
        <f>SQRT((INDEX('Station centroid'!$E$2:$E$51,MATCH(AP$1,'Station centroid'!$B$2:$B$51,0))-INDEX('Zone centroid'!$D$2:$D$169,MATCH($A157,'Zone centroid'!$C$2:$C$169,0)))^2+(INDEX('Station centroid'!$F$2:$F$51,MATCH(AP$1,'Station centroid'!$B$2:$B$51,0))-INDEX('Zone centroid'!$E$2:$E$169,MATCH($A157,'Zone centroid'!$C$2:$C$169,0)))^2)</f>
        <v>37765.695796085885</v>
      </c>
      <c r="AQ157">
        <f>SQRT((INDEX('Station centroid'!$E$2:$E$51,MATCH(AQ$1,'Station centroid'!$B$2:$B$51,0))-INDEX('Zone centroid'!$D$2:$D$169,MATCH($A157,'Zone centroid'!$C$2:$C$169,0)))^2+(INDEX('Station centroid'!$F$2:$F$51,MATCH(AQ$1,'Station centroid'!$B$2:$B$51,0))-INDEX('Zone centroid'!$E$2:$E$169,MATCH($A157,'Zone centroid'!$C$2:$C$169,0)))^2)</f>
        <v>58037.538773833257</v>
      </c>
      <c r="AR157">
        <f>SQRT((INDEX('Station centroid'!$E$2:$E$51,MATCH(AR$1,'Station centroid'!$B$2:$B$51,0))-INDEX('Zone centroid'!$D$2:$D$169,MATCH($A157,'Zone centroid'!$C$2:$C$169,0)))^2+(INDEX('Station centroid'!$F$2:$F$51,MATCH(AR$1,'Station centroid'!$B$2:$B$51,0))-INDEX('Zone centroid'!$E$2:$E$169,MATCH($A157,'Zone centroid'!$C$2:$C$169,0)))^2)</f>
        <v>34752.781809259519</v>
      </c>
      <c r="AS157">
        <f>SQRT((INDEX('Station centroid'!$E$2:$E$51,MATCH(AS$1,'Station centroid'!$B$2:$B$51,0))-INDEX('Zone centroid'!$D$2:$D$169,MATCH($A157,'Zone centroid'!$C$2:$C$169,0)))^2+(INDEX('Station centroid'!$F$2:$F$51,MATCH(AS$1,'Station centroid'!$B$2:$B$51,0))-INDEX('Zone centroid'!$E$2:$E$169,MATCH($A157,'Zone centroid'!$C$2:$C$169,0)))^2)</f>
        <v>122447.96436641527</v>
      </c>
      <c r="AT157">
        <f>SQRT((INDEX('Station centroid'!$E$2:$E$51,MATCH(AT$1,'Station centroid'!$B$2:$B$51,0))-INDEX('Zone centroid'!$D$2:$D$169,MATCH($A157,'Zone centroid'!$C$2:$C$169,0)))^2+(INDEX('Station centroid'!$F$2:$F$51,MATCH(AT$1,'Station centroid'!$B$2:$B$51,0))-INDEX('Zone centroid'!$E$2:$E$169,MATCH($A157,'Zone centroid'!$C$2:$C$169,0)))^2)</f>
        <v>101397.1863635382</v>
      </c>
      <c r="AU157">
        <f>SQRT((INDEX('Station centroid'!$E$2:$E$51,MATCH(AU$1,'Station centroid'!$B$2:$B$51,0))-INDEX('Zone centroid'!$D$2:$D$169,MATCH($A157,'Zone centroid'!$C$2:$C$169,0)))^2+(INDEX('Station centroid'!$F$2:$F$51,MATCH(AU$1,'Station centroid'!$B$2:$B$51,0))-INDEX('Zone centroid'!$E$2:$E$169,MATCH($A157,'Zone centroid'!$C$2:$C$169,0)))^2)</f>
        <v>14899.81244897061</v>
      </c>
      <c r="AV157">
        <f>SQRT((INDEX('Station centroid'!$E$2:$E$51,MATCH(AV$1,'Station centroid'!$B$2:$B$51,0))-INDEX('Zone centroid'!$D$2:$D$169,MATCH($A157,'Zone centroid'!$C$2:$C$169,0)))^2+(INDEX('Station centroid'!$F$2:$F$51,MATCH(AV$1,'Station centroid'!$B$2:$B$51,0))-INDEX('Zone centroid'!$E$2:$E$169,MATCH($A157,'Zone centroid'!$C$2:$C$169,0)))^2)</f>
        <v>16462.43840122109</v>
      </c>
      <c r="AW157">
        <f>SQRT((INDEX('Station centroid'!$E$2:$E$51,MATCH(AW$1,'Station centroid'!$B$2:$B$51,0))-INDEX('Zone centroid'!$D$2:$D$169,MATCH($A157,'Zone centroid'!$C$2:$C$169,0)))^2+(INDEX('Station centroid'!$F$2:$F$51,MATCH(AW$1,'Station centroid'!$B$2:$B$51,0))-INDEX('Zone centroid'!$E$2:$E$169,MATCH($A157,'Zone centroid'!$C$2:$C$169,0)))^2)</f>
        <v>21093.657564576122</v>
      </c>
      <c r="AX157">
        <f>SQRT((INDEX('Station centroid'!$E$2:$E$51,MATCH(AX$1,'Station centroid'!$B$2:$B$51,0))-INDEX('Zone centroid'!$D$2:$D$169,MATCH($A157,'Zone centroid'!$C$2:$C$169,0)))^2+(INDEX('Station centroid'!$F$2:$F$51,MATCH(AX$1,'Station centroid'!$B$2:$B$51,0))-INDEX('Zone centroid'!$E$2:$E$169,MATCH($A157,'Zone centroid'!$C$2:$C$169,0)))^2)</f>
        <v>34843.1792697696</v>
      </c>
      <c r="AY157">
        <f>SQRT((INDEX('Station centroid'!$E$2:$E$51,MATCH(AY$1,'Station centroid'!$B$2:$B$51,0))-INDEX('Zone centroid'!$D$2:$D$169,MATCH($A157,'Zone centroid'!$C$2:$C$169,0)))^2+(INDEX('Station centroid'!$F$2:$F$51,MATCH(AY$1,'Station centroid'!$B$2:$B$51,0))-INDEX('Zone centroid'!$E$2:$E$169,MATCH($A157,'Zone centroid'!$C$2:$C$169,0)))^2)</f>
        <v>657901.61430110503</v>
      </c>
    </row>
    <row r="158" spans="1:51" x14ac:dyDescent="0.3">
      <c r="A158">
        <v>5141</v>
      </c>
      <c r="B158">
        <f>SQRT((INDEX('Station centroid'!$E$2:$E$51,MATCH(B$1,'Station centroid'!$B$2:$B$51,0))-INDEX('Zone centroid'!$D$2:$D$169,MATCH($A158,'Zone centroid'!$C$2:$C$169,0)))^2+(INDEX('Station centroid'!$F$2:$F$51,MATCH(B$1,'Station centroid'!$B$2:$B$51,0))-INDEX('Zone centroid'!$E$2:$E$169,MATCH($A158,'Zone centroid'!$C$2:$C$169,0)))^2)</f>
        <v>61027.446569494401</v>
      </c>
      <c r="C158">
        <f>SQRT((INDEX('Station centroid'!$E$2:$E$51,MATCH(C$1,'Station centroid'!$B$2:$B$51,0))-INDEX('Zone centroid'!$D$2:$D$169,MATCH($A158,'Zone centroid'!$C$2:$C$169,0)))^2+(INDEX('Station centroid'!$F$2:$F$51,MATCH(C$1,'Station centroid'!$B$2:$B$51,0))-INDEX('Zone centroid'!$E$2:$E$169,MATCH($A158,'Zone centroid'!$C$2:$C$169,0)))^2)</f>
        <v>87393.687351863104</v>
      </c>
      <c r="D158">
        <f>SQRT((INDEX('Station centroid'!$E$2:$E$51,MATCH(D$1,'Station centroid'!$B$2:$B$51,0))-INDEX('Zone centroid'!$D$2:$D$169,MATCH($A158,'Zone centroid'!$C$2:$C$169,0)))^2+(INDEX('Station centroid'!$F$2:$F$51,MATCH(D$1,'Station centroid'!$B$2:$B$51,0))-INDEX('Zone centroid'!$E$2:$E$169,MATCH($A158,'Zone centroid'!$C$2:$C$169,0)))^2)</f>
        <v>135199.78738061126</v>
      </c>
      <c r="E158">
        <f>SQRT((INDEX('Station centroid'!$E$2:$E$51,MATCH(E$1,'Station centroid'!$B$2:$B$51,0))-INDEX('Zone centroid'!$D$2:$D$169,MATCH($A158,'Zone centroid'!$C$2:$C$169,0)))^2+(INDEX('Station centroid'!$F$2:$F$51,MATCH(E$1,'Station centroid'!$B$2:$B$51,0))-INDEX('Zone centroid'!$E$2:$E$169,MATCH($A158,'Zone centroid'!$C$2:$C$169,0)))^2)</f>
        <v>70015.244387057595</v>
      </c>
      <c r="F158">
        <f>SQRT((INDEX('Station centroid'!$E$2:$E$51,MATCH(F$1,'Station centroid'!$B$2:$B$51,0))-INDEX('Zone centroid'!$D$2:$D$169,MATCH($A158,'Zone centroid'!$C$2:$C$169,0)))^2+(INDEX('Station centroid'!$F$2:$F$51,MATCH(F$1,'Station centroid'!$B$2:$B$51,0))-INDEX('Zone centroid'!$E$2:$E$169,MATCH($A158,'Zone centroid'!$C$2:$C$169,0)))^2)</f>
        <v>60114.381224825105</v>
      </c>
      <c r="G158">
        <f>SQRT((INDEX('Station centroid'!$E$2:$E$51,MATCH(G$1,'Station centroid'!$B$2:$B$51,0))-INDEX('Zone centroid'!$D$2:$D$169,MATCH($A158,'Zone centroid'!$C$2:$C$169,0)))^2+(INDEX('Station centroid'!$F$2:$F$51,MATCH(G$1,'Station centroid'!$B$2:$B$51,0))-INDEX('Zone centroid'!$E$2:$E$169,MATCH($A158,'Zone centroid'!$C$2:$C$169,0)))^2)</f>
        <v>644553.61649594363</v>
      </c>
      <c r="H158">
        <f>SQRT((INDEX('Station centroid'!$E$2:$E$51,MATCH(H$1,'Station centroid'!$B$2:$B$51,0))-INDEX('Zone centroid'!$D$2:$D$169,MATCH($A158,'Zone centroid'!$C$2:$C$169,0)))^2+(INDEX('Station centroid'!$F$2:$F$51,MATCH(H$1,'Station centroid'!$B$2:$B$51,0))-INDEX('Zone centroid'!$E$2:$E$169,MATCH($A158,'Zone centroid'!$C$2:$C$169,0)))^2)</f>
        <v>35310.805525861368</v>
      </c>
      <c r="I158">
        <f>SQRT((INDEX('Station centroid'!$E$2:$E$51,MATCH(I$1,'Station centroid'!$B$2:$B$51,0))-INDEX('Zone centroid'!$D$2:$D$169,MATCH($A158,'Zone centroid'!$C$2:$C$169,0)))^2+(INDEX('Station centroid'!$F$2:$F$51,MATCH(I$1,'Station centroid'!$B$2:$B$51,0))-INDEX('Zone centroid'!$E$2:$E$169,MATCH($A158,'Zone centroid'!$C$2:$C$169,0)))^2)</f>
        <v>38165.817534198031</v>
      </c>
      <c r="J158">
        <f>SQRT((INDEX('Station centroid'!$E$2:$E$51,MATCH(J$1,'Station centroid'!$B$2:$B$51,0))-INDEX('Zone centroid'!$D$2:$D$169,MATCH($A158,'Zone centroid'!$C$2:$C$169,0)))^2+(INDEX('Station centroid'!$F$2:$F$51,MATCH(J$1,'Station centroid'!$B$2:$B$51,0))-INDEX('Zone centroid'!$E$2:$E$169,MATCH($A158,'Zone centroid'!$C$2:$C$169,0)))^2)</f>
        <v>644553.61649594363</v>
      </c>
      <c r="K158">
        <f>SQRT((INDEX('Station centroid'!$E$2:$E$51,MATCH(K$1,'Station centroid'!$B$2:$B$51,0))-INDEX('Zone centroid'!$D$2:$D$169,MATCH($A158,'Zone centroid'!$C$2:$C$169,0)))^2+(INDEX('Station centroid'!$F$2:$F$51,MATCH(K$1,'Station centroid'!$B$2:$B$51,0))-INDEX('Zone centroid'!$E$2:$E$169,MATCH($A158,'Zone centroid'!$C$2:$C$169,0)))^2)</f>
        <v>89043.443320233855</v>
      </c>
      <c r="L158">
        <f>SQRT((INDEX('Station centroid'!$E$2:$E$51,MATCH(L$1,'Station centroid'!$B$2:$B$51,0))-INDEX('Zone centroid'!$D$2:$D$169,MATCH($A158,'Zone centroid'!$C$2:$C$169,0)))^2+(INDEX('Station centroid'!$F$2:$F$51,MATCH(L$1,'Station centroid'!$B$2:$B$51,0))-INDEX('Zone centroid'!$E$2:$E$169,MATCH($A158,'Zone centroid'!$C$2:$C$169,0)))^2)</f>
        <v>45948.985872008081</v>
      </c>
      <c r="M158">
        <f>SQRT((INDEX('Station centroid'!$E$2:$E$51,MATCH(M$1,'Station centroid'!$B$2:$B$51,0))-INDEX('Zone centroid'!$D$2:$D$169,MATCH($A158,'Zone centroid'!$C$2:$C$169,0)))^2+(INDEX('Station centroid'!$F$2:$F$51,MATCH(M$1,'Station centroid'!$B$2:$B$51,0))-INDEX('Zone centroid'!$E$2:$E$169,MATCH($A158,'Zone centroid'!$C$2:$C$169,0)))^2)</f>
        <v>49951.062465675364</v>
      </c>
      <c r="N158">
        <f>SQRT((INDEX('Station centroid'!$E$2:$E$51,MATCH(N$1,'Station centroid'!$B$2:$B$51,0))-INDEX('Zone centroid'!$D$2:$D$169,MATCH($A158,'Zone centroid'!$C$2:$C$169,0)))^2+(INDEX('Station centroid'!$F$2:$F$51,MATCH(N$1,'Station centroid'!$B$2:$B$51,0))-INDEX('Zone centroid'!$E$2:$E$169,MATCH($A158,'Zone centroid'!$C$2:$C$169,0)))^2)</f>
        <v>68561.135951441203</v>
      </c>
      <c r="O158">
        <f>SQRT((INDEX('Station centroid'!$E$2:$E$51,MATCH(O$1,'Station centroid'!$B$2:$B$51,0))-INDEX('Zone centroid'!$D$2:$D$169,MATCH($A158,'Zone centroid'!$C$2:$C$169,0)))^2+(INDEX('Station centroid'!$F$2:$F$51,MATCH(O$1,'Station centroid'!$B$2:$B$51,0))-INDEX('Zone centroid'!$E$2:$E$169,MATCH($A158,'Zone centroid'!$C$2:$C$169,0)))^2)</f>
        <v>91610.946521979567</v>
      </c>
      <c r="P158">
        <f>SQRT((INDEX('Station centroid'!$E$2:$E$51,MATCH(P$1,'Station centroid'!$B$2:$B$51,0))-INDEX('Zone centroid'!$D$2:$D$169,MATCH($A158,'Zone centroid'!$C$2:$C$169,0)))^2+(INDEX('Station centroid'!$F$2:$F$51,MATCH(P$1,'Station centroid'!$B$2:$B$51,0))-INDEX('Zone centroid'!$E$2:$E$169,MATCH($A158,'Zone centroid'!$C$2:$C$169,0)))^2)</f>
        <v>93945.517285734284</v>
      </c>
      <c r="Q158">
        <f>SQRT((INDEX('Station centroid'!$E$2:$E$51,MATCH(Q$1,'Station centroid'!$B$2:$B$51,0))-INDEX('Zone centroid'!$D$2:$D$169,MATCH($A158,'Zone centroid'!$C$2:$C$169,0)))^2+(INDEX('Station centroid'!$F$2:$F$51,MATCH(Q$1,'Station centroid'!$B$2:$B$51,0))-INDEX('Zone centroid'!$E$2:$E$169,MATCH($A158,'Zone centroid'!$C$2:$C$169,0)))^2)</f>
        <v>79046.083085023929</v>
      </c>
      <c r="R158">
        <f>SQRT((INDEX('Station centroid'!$E$2:$E$51,MATCH(R$1,'Station centroid'!$B$2:$B$51,0))-INDEX('Zone centroid'!$D$2:$D$169,MATCH($A158,'Zone centroid'!$C$2:$C$169,0)))^2+(INDEX('Station centroid'!$F$2:$F$51,MATCH(R$1,'Station centroid'!$B$2:$B$51,0))-INDEX('Zone centroid'!$E$2:$E$169,MATCH($A158,'Zone centroid'!$C$2:$C$169,0)))^2)</f>
        <v>76875.014168298498</v>
      </c>
      <c r="S158">
        <f>SQRT((INDEX('Station centroid'!$E$2:$E$51,MATCH(S$1,'Station centroid'!$B$2:$B$51,0))-INDEX('Zone centroid'!$D$2:$D$169,MATCH($A158,'Zone centroid'!$C$2:$C$169,0)))^2+(INDEX('Station centroid'!$F$2:$F$51,MATCH(S$1,'Station centroid'!$B$2:$B$51,0))-INDEX('Zone centroid'!$E$2:$E$169,MATCH($A158,'Zone centroid'!$C$2:$C$169,0)))^2)</f>
        <v>73383.590470799449</v>
      </c>
      <c r="T158">
        <f>SQRT((INDEX('Station centroid'!$E$2:$E$51,MATCH(T$1,'Station centroid'!$B$2:$B$51,0))-INDEX('Zone centroid'!$D$2:$D$169,MATCH($A158,'Zone centroid'!$C$2:$C$169,0)))^2+(INDEX('Station centroid'!$F$2:$F$51,MATCH(T$1,'Station centroid'!$B$2:$B$51,0))-INDEX('Zone centroid'!$E$2:$E$169,MATCH($A158,'Zone centroid'!$C$2:$C$169,0)))^2)</f>
        <v>67338.581054515817</v>
      </c>
      <c r="U158">
        <f>SQRT((INDEX('Station centroid'!$E$2:$E$51,MATCH(U$1,'Station centroid'!$B$2:$B$51,0))-INDEX('Zone centroid'!$D$2:$D$169,MATCH($A158,'Zone centroid'!$C$2:$C$169,0)))^2+(INDEX('Station centroid'!$F$2:$F$51,MATCH(U$1,'Station centroid'!$B$2:$B$51,0))-INDEX('Zone centroid'!$E$2:$E$169,MATCH($A158,'Zone centroid'!$C$2:$C$169,0)))^2)</f>
        <v>67021.345821509691</v>
      </c>
      <c r="V158">
        <f>SQRT((INDEX('Station centroid'!$E$2:$E$51,MATCH(V$1,'Station centroid'!$B$2:$B$51,0))-INDEX('Zone centroid'!$D$2:$D$169,MATCH($A158,'Zone centroid'!$C$2:$C$169,0)))^2+(INDEX('Station centroid'!$F$2:$F$51,MATCH(V$1,'Station centroid'!$B$2:$B$51,0))-INDEX('Zone centroid'!$E$2:$E$169,MATCH($A158,'Zone centroid'!$C$2:$C$169,0)))^2)</f>
        <v>64812.577643705125</v>
      </c>
      <c r="W158">
        <f>SQRT((INDEX('Station centroid'!$E$2:$E$51,MATCH(W$1,'Station centroid'!$B$2:$B$51,0))-INDEX('Zone centroid'!$D$2:$D$169,MATCH($A158,'Zone centroid'!$C$2:$C$169,0)))^2+(INDEX('Station centroid'!$F$2:$F$51,MATCH(W$1,'Station centroid'!$B$2:$B$51,0))-INDEX('Zone centroid'!$E$2:$E$169,MATCH($A158,'Zone centroid'!$C$2:$C$169,0)))^2)</f>
        <v>75681.223597138058</v>
      </c>
      <c r="X158">
        <f>SQRT((INDEX('Station centroid'!$E$2:$E$51,MATCH(X$1,'Station centroid'!$B$2:$B$51,0))-INDEX('Zone centroid'!$D$2:$D$169,MATCH($A158,'Zone centroid'!$C$2:$C$169,0)))^2+(INDEX('Station centroid'!$F$2:$F$51,MATCH(X$1,'Station centroid'!$B$2:$B$51,0))-INDEX('Zone centroid'!$E$2:$E$169,MATCH($A158,'Zone centroid'!$C$2:$C$169,0)))^2)</f>
        <v>62220.446841552774</v>
      </c>
      <c r="Y158">
        <f>SQRT((INDEX('Station centroid'!$E$2:$E$51,MATCH(Y$1,'Station centroid'!$B$2:$B$51,0))-INDEX('Zone centroid'!$D$2:$D$169,MATCH($A158,'Zone centroid'!$C$2:$C$169,0)))^2+(INDEX('Station centroid'!$F$2:$F$51,MATCH(Y$1,'Station centroid'!$B$2:$B$51,0))-INDEX('Zone centroid'!$E$2:$E$169,MATCH($A158,'Zone centroid'!$C$2:$C$169,0)))^2)</f>
        <v>60386.11907789742</v>
      </c>
      <c r="Z158">
        <f>SQRT((INDEX('Station centroid'!$E$2:$E$51,MATCH(Z$1,'Station centroid'!$B$2:$B$51,0))-INDEX('Zone centroid'!$D$2:$D$169,MATCH($A158,'Zone centroid'!$C$2:$C$169,0)))^2+(INDEX('Station centroid'!$F$2:$F$51,MATCH(Z$1,'Station centroid'!$B$2:$B$51,0))-INDEX('Zone centroid'!$E$2:$E$169,MATCH($A158,'Zone centroid'!$C$2:$C$169,0)))^2)</f>
        <v>30509.117184377828</v>
      </c>
      <c r="AA158">
        <f>SQRT((INDEX('Station centroid'!$E$2:$E$51,MATCH(AA$1,'Station centroid'!$B$2:$B$51,0))-INDEX('Zone centroid'!$D$2:$D$169,MATCH($A158,'Zone centroid'!$C$2:$C$169,0)))^2+(INDEX('Station centroid'!$F$2:$F$51,MATCH(AA$1,'Station centroid'!$B$2:$B$51,0))-INDEX('Zone centroid'!$E$2:$E$169,MATCH($A158,'Zone centroid'!$C$2:$C$169,0)))^2)</f>
        <v>58854.208881057937</v>
      </c>
      <c r="AB158">
        <f>SQRT((INDEX('Station centroid'!$E$2:$E$51,MATCH(AB$1,'Station centroid'!$B$2:$B$51,0))-INDEX('Zone centroid'!$D$2:$D$169,MATCH($A158,'Zone centroid'!$C$2:$C$169,0)))^2+(INDEX('Station centroid'!$F$2:$F$51,MATCH(AB$1,'Station centroid'!$B$2:$B$51,0))-INDEX('Zone centroid'!$E$2:$E$169,MATCH($A158,'Zone centroid'!$C$2:$C$169,0)))^2)</f>
        <v>644553.61649594363</v>
      </c>
      <c r="AC158">
        <f>SQRT((INDEX('Station centroid'!$E$2:$E$51,MATCH(AC$1,'Station centroid'!$B$2:$B$51,0))-INDEX('Zone centroid'!$D$2:$D$169,MATCH($A158,'Zone centroid'!$C$2:$C$169,0)))^2+(INDEX('Station centroid'!$F$2:$F$51,MATCH(AC$1,'Station centroid'!$B$2:$B$51,0))-INDEX('Zone centroid'!$E$2:$E$169,MATCH($A158,'Zone centroid'!$C$2:$C$169,0)))^2)</f>
        <v>46817.802726578266</v>
      </c>
      <c r="AD158">
        <f>SQRT((INDEX('Station centroid'!$E$2:$E$51,MATCH(AD$1,'Station centroid'!$B$2:$B$51,0))-INDEX('Zone centroid'!$D$2:$D$169,MATCH($A158,'Zone centroid'!$C$2:$C$169,0)))^2+(INDEX('Station centroid'!$F$2:$F$51,MATCH(AD$1,'Station centroid'!$B$2:$B$51,0))-INDEX('Zone centroid'!$E$2:$E$169,MATCH($A158,'Zone centroid'!$C$2:$C$169,0)))^2)</f>
        <v>131563.16448657846</v>
      </c>
      <c r="AE158">
        <f>SQRT((INDEX('Station centroid'!$E$2:$E$51,MATCH(AE$1,'Station centroid'!$B$2:$B$51,0))-INDEX('Zone centroid'!$D$2:$D$169,MATCH($A158,'Zone centroid'!$C$2:$C$169,0)))^2+(INDEX('Station centroid'!$F$2:$F$51,MATCH(AE$1,'Station centroid'!$B$2:$B$51,0))-INDEX('Zone centroid'!$E$2:$E$169,MATCH($A158,'Zone centroid'!$C$2:$C$169,0)))^2)</f>
        <v>86512.508864298958</v>
      </c>
      <c r="AF158">
        <f>SQRT((INDEX('Station centroid'!$E$2:$E$51,MATCH(AF$1,'Station centroid'!$B$2:$B$51,0))-INDEX('Zone centroid'!$D$2:$D$169,MATCH($A158,'Zone centroid'!$C$2:$C$169,0)))^2+(INDEX('Station centroid'!$F$2:$F$51,MATCH(AF$1,'Station centroid'!$B$2:$B$51,0))-INDEX('Zone centroid'!$E$2:$E$169,MATCH($A158,'Zone centroid'!$C$2:$C$169,0)))^2)</f>
        <v>84077.967397118351</v>
      </c>
      <c r="AG158">
        <f>SQRT((INDEX('Station centroid'!$E$2:$E$51,MATCH(AG$1,'Station centroid'!$B$2:$B$51,0))-INDEX('Zone centroid'!$D$2:$D$169,MATCH($A158,'Zone centroid'!$C$2:$C$169,0)))^2+(INDEX('Station centroid'!$F$2:$F$51,MATCH(AG$1,'Station centroid'!$B$2:$B$51,0))-INDEX('Zone centroid'!$E$2:$E$169,MATCH($A158,'Zone centroid'!$C$2:$C$169,0)))^2)</f>
        <v>64766.690642981746</v>
      </c>
      <c r="AH158">
        <f>SQRT((INDEX('Station centroid'!$E$2:$E$51,MATCH(AH$1,'Station centroid'!$B$2:$B$51,0))-INDEX('Zone centroid'!$D$2:$D$169,MATCH($A158,'Zone centroid'!$C$2:$C$169,0)))^2+(INDEX('Station centroid'!$F$2:$F$51,MATCH(AH$1,'Station centroid'!$B$2:$B$51,0))-INDEX('Zone centroid'!$E$2:$E$169,MATCH($A158,'Zone centroid'!$C$2:$C$169,0)))^2)</f>
        <v>106788.90533312906</v>
      </c>
      <c r="AI158">
        <f>SQRT((INDEX('Station centroid'!$E$2:$E$51,MATCH(AI$1,'Station centroid'!$B$2:$B$51,0))-INDEX('Zone centroid'!$D$2:$D$169,MATCH($A158,'Zone centroid'!$C$2:$C$169,0)))^2+(INDEX('Station centroid'!$F$2:$F$51,MATCH(AI$1,'Station centroid'!$B$2:$B$51,0))-INDEX('Zone centroid'!$E$2:$E$169,MATCH($A158,'Zone centroid'!$C$2:$C$169,0)))^2)</f>
        <v>67609.162778002908</v>
      </c>
      <c r="AJ158">
        <f>SQRT((INDEX('Station centroid'!$E$2:$E$51,MATCH(AJ$1,'Station centroid'!$B$2:$B$51,0))-INDEX('Zone centroid'!$D$2:$D$169,MATCH($A158,'Zone centroid'!$C$2:$C$169,0)))^2+(INDEX('Station centroid'!$F$2:$F$51,MATCH(AJ$1,'Station centroid'!$B$2:$B$51,0))-INDEX('Zone centroid'!$E$2:$E$169,MATCH($A158,'Zone centroid'!$C$2:$C$169,0)))^2)</f>
        <v>66027.225070936431</v>
      </c>
      <c r="AK158">
        <f>SQRT((INDEX('Station centroid'!$E$2:$E$51,MATCH(AK$1,'Station centroid'!$B$2:$B$51,0))-INDEX('Zone centroid'!$D$2:$D$169,MATCH($A158,'Zone centroid'!$C$2:$C$169,0)))^2+(INDEX('Station centroid'!$F$2:$F$51,MATCH(AK$1,'Station centroid'!$B$2:$B$51,0))-INDEX('Zone centroid'!$E$2:$E$169,MATCH($A158,'Zone centroid'!$C$2:$C$169,0)))^2)</f>
        <v>66258.952345362341</v>
      </c>
      <c r="AL158">
        <f>SQRT((INDEX('Station centroid'!$E$2:$E$51,MATCH(AL$1,'Station centroid'!$B$2:$B$51,0))-INDEX('Zone centroid'!$D$2:$D$169,MATCH($A158,'Zone centroid'!$C$2:$C$169,0)))^2+(INDEX('Station centroid'!$F$2:$F$51,MATCH(AL$1,'Station centroid'!$B$2:$B$51,0))-INDEX('Zone centroid'!$E$2:$E$169,MATCH($A158,'Zone centroid'!$C$2:$C$169,0)))^2)</f>
        <v>26453.507352077126</v>
      </c>
      <c r="AM158">
        <f>SQRT((INDEX('Station centroid'!$E$2:$E$51,MATCH(AM$1,'Station centroid'!$B$2:$B$51,0))-INDEX('Zone centroid'!$D$2:$D$169,MATCH($A158,'Zone centroid'!$C$2:$C$169,0)))^2+(INDEX('Station centroid'!$F$2:$F$51,MATCH(AM$1,'Station centroid'!$B$2:$B$51,0))-INDEX('Zone centroid'!$E$2:$E$169,MATCH($A158,'Zone centroid'!$C$2:$C$169,0)))^2)</f>
        <v>83353.133556574277</v>
      </c>
      <c r="AN158">
        <f>SQRT((INDEX('Station centroid'!$E$2:$E$51,MATCH(AN$1,'Station centroid'!$B$2:$B$51,0))-INDEX('Zone centroid'!$D$2:$D$169,MATCH($A158,'Zone centroid'!$C$2:$C$169,0)))^2+(INDEX('Station centroid'!$F$2:$F$51,MATCH(AN$1,'Station centroid'!$B$2:$B$51,0))-INDEX('Zone centroid'!$E$2:$E$169,MATCH($A158,'Zone centroid'!$C$2:$C$169,0)))^2)</f>
        <v>45305.68141545602</v>
      </c>
      <c r="AO158">
        <f>SQRT((INDEX('Station centroid'!$E$2:$E$51,MATCH(AO$1,'Station centroid'!$B$2:$B$51,0))-INDEX('Zone centroid'!$D$2:$D$169,MATCH($A158,'Zone centroid'!$C$2:$C$169,0)))^2+(INDEX('Station centroid'!$F$2:$F$51,MATCH(AO$1,'Station centroid'!$B$2:$B$51,0))-INDEX('Zone centroid'!$E$2:$E$169,MATCH($A158,'Zone centroid'!$C$2:$C$169,0)))^2)</f>
        <v>43152.557307730938</v>
      </c>
      <c r="AP158">
        <f>SQRT((INDEX('Station centroid'!$E$2:$E$51,MATCH(AP$1,'Station centroid'!$B$2:$B$51,0))-INDEX('Zone centroid'!$D$2:$D$169,MATCH($A158,'Zone centroid'!$C$2:$C$169,0)))^2+(INDEX('Station centroid'!$F$2:$F$51,MATCH(AP$1,'Station centroid'!$B$2:$B$51,0))-INDEX('Zone centroid'!$E$2:$E$169,MATCH($A158,'Zone centroid'!$C$2:$C$169,0)))^2)</f>
        <v>49052.777047405769</v>
      </c>
      <c r="AQ158">
        <f>SQRT((INDEX('Station centroid'!$E$2:$E$51,MATCH(AQ$1,'Station centroid'!$B$2:$B$51,0))-INDEX('Zone centroid'!$D$2:$D$169,MATCH($A158,'Zone centroid'!$C$2:$C$169,0)))^2+(INDEX('Station centroid'!$F$2:$F$51,MATCH(AQ$1,'Station centroid'!$B$2:$B$51,0))-INDEX('Zone centroid'!$E$2:$E$169,MATCH($A158,'Zone centroid'!$C$2:$C$169,0)))^2)</f>
        <v>50369.9574008575</v>
      </c>
      <c r="AR158">
        <f>SQRT((INDEX('Station centroid'!$E$2:$E$51,MATCH(AR$1,'Station centroid'!$B$2:$B$51,0))-INDEX('Zone centroid'!$D$2:$D$169,MATCH($A158,'Zone centroid'!$C$2:$C$169,0)))^2+(INDEX('Station centroid'!$F$2:$F$51,MATCH(AR$1,'Station centroid'!$B$2:$B$51,0))-INDEX('Zone centroid'!$E$2:$E$169,MATCH($A158,'Zone centroid'!$C$2:$C$169,0)))^2)</f>
        <v>29528.774977672194</v>
      </c>
      <c r="AS158">
        <f>SQRT((INDEX('Station centroid'!$E$2:$E$51,MATCH(AS$1,'Station centroid'!$B$2:$B$51,0))-INDEX('Zone centroid'!$D$2:$D$169,MATCH($A158,'Zone centroid'!$C$2:$C$169,0)))^2+(INDEX('Station centroid'!$F$2:$F$51,MATCH(AS$1,'Station centroid'!$B$2:$B$51,0))-INDEX('Zone centroid'!$E$2:$E$169,MATCH($A158,'Zone centroid'!$C$2:$C$169,0)))^2)</f>
        <v>118621.76743944976</v>
      </c>
      <c r="AT158">
        <f>SQRT((INDEX('Station centroid'!$E$2:$E$51,MATCH(AT$1,'Station centroid'!$B$2:$B$51,0))-INDEX('Zone centroid'!$D$2:$D$169,MATCH($A158,'Zone centroid'!$C$2:$C$169,0)))^2+(INDEX('Station centroid'!$F$2:$F$51,MATCH(AT$1,'Station centroid'!$B$2:$B$51,0))-INDEX('Zone centroid'!$E$2:$E$169,MATCH($A158,'Zone centroid'!$C$2:$C$169,0)))^2)</f>
        <v>100203.19129759341</v>
      </c>
      <c r="AU158">
        <f>SQRT((INDEX('Station centroid'!$E$2:$E$51,MATCH(AU$1,'Station centroid'!$B$2:$B$51,0))-INDEX('Zone centroid'!$D$2:$D$169,MATCH($A158,'Zone centroid'!$C$2:$C$169,0)))^2+(INDEX('Station centroid'!$F$2:$F$51,MATCH(AU$1,'Station centroid'!$B$2:$B$51,0))-INDEX('Zone centroid'!$E$2:$E$169,MATCH($A158,'Zone centroid'!$C$2:$C$169,0)))^2)</f>
        <v>6495.5620630165549</v>
      </c>
      <c r="AV158">
        <f>SQRT((INDEX('Station centroid'!$E$2:$E$51,MATCH(AV$1,'Station centroid'!$B$2:$B$51,0))-INDEX('Zone centroid'!$D$2:$D$169,MATCH($A158,'Zone centroid'!$C$2:$C$169,0)))^2+(INDEX('Station centroid'!$F$2:$F$51,MATCH(AV$1,'Station centroid'!$B$2:$B$51,0))-INDEX('Zone centroid'!$E$2:$E$169,MATCH($A158,'Zone centroid'!$C$2:$C$169,0)))^2)</f>
        <v>3168.8652470560855</v>
      </c>
      <c r="AW158">
        <f>SQRT((INDEX('Station centroid'!$E$2:$E$51,MATCH(AW$1,'Station centroid'!$B$2:$B$51,0))-INDEX('Zone centroid'!$D$2:$D$169,MATCH($A158,'Zone centroid'!$C$2:$C$169,0)))^2+(INDEX('Station centroid'!$F$2:$F$51,MATCH(AW$1,'Station centroid'!$B$2:$B$51,0))-INDEX('Zone centroid'!$E$2:$E$169,MATCH($A158,'Zone centroid'!$C$2:$C$169,0)))^2)</f>
        <v>10669.504084614222</v>
      </c>
      <c r="AX158">
        <f>SQRT((INDEX('Station centroid'!$E$2:$E$51,MATCH(AX$1,'Station centroid'!$B$2:$B$51,0))-INDEX('Zone centroid'!$D$2:$D$169,MATCH($A158,'Zone centroid'!$C$2:$C$169,0)))^2+(INDEX('Station centroid'!$F$2:$F$51,MATCH(AX$1,'Station centroid'!$B$2:$B$51,0))-INDEX('Zone centroid'!$E$2:$E$169,MATCH($A158,'Zone centroid'!$C$2:$C$169,0)))^2)</f>
        <v>26741.079660426982</v>
      </c>
      <c r="AY158">
        <f>SQRT((INDEX('Station centroid'!$E$2:$E$51,MATCH(AY$1,'Station centroid'!$B$2:$B$51,0))-INDEX('Zone centroid'!$D$2:$D$169,MATCH($A158,'Zone centroid'!$C$2:$C$169,0)))^2+(INDEX('Station centroid'!$F$2:$F$51,MATCH(AY$1,'Station centroid'!$B$2:$B$51,0))-INDEX('Zone centroid'!$E$2:$E$169,MATCH($A158,'Zone centroid'!$C$2:$C$169,0)))^2)</f>
        <v>644553.61649594363</v>
      </c>
    </row>
    <row r="159" spans="1:51" x14ac:dyDescent="0.3">
      <c r="A159">
        <v>5142</v>
      </c>
      <c r="B159">
        <f>SQRT((INDEX('Station centroid'!$E$2:$E$51,MATCH(B$1,'Station centroid'!$B$2:$B$51,0))-INDEX('Zone centroid'!$D$2:$D$169,MATCH($A159,'Zone centroid'!$C$2:$C$169,0)))^2+(INDEX('Station centroid'!$F$2:$F$51,MATCH(B$1,'Station centroid'!$B$2:$B$51,0))-INDEX('Zone centroid'!$E$2:$E$169,MATCH($A159,'Zone centroid'!$C$2:$C$169,0)))^2)</f>
        <v>61233.109990367913</v>
      </c>
      <c r="C159">
        <f>SQRT((INDEX('Station centroid'!$E$2:$E$51,MATCH(C$1,'Station centroid'!$B$2:$B$51,0))-INDEX('Zone centroid'!$D$2:$D$169,MATCH($A159,'Zone centroid'!$C$2:$C$169,0)))^2+(INDEX('Station centroid'!$F$2:$F$51,MATCH(C$1,'Station centroid'!$B$2:$B$51,0))-INDEX('Zone centroid'!$E$2:$E$169,MATCH($A159,'Zone centroid'!$C$2:$C$169,0)))^2)</f>
        <v>88650.975630926914</v>
      </c>
      <c r="D159">
        <f>SQRT((INDEX('Station centroid'!$E$2:$E$51,MATCH(D$1,'Station centroid'!$B$2:$B$51,0))-INDEX('Zone centroid'!$D$2:$D$169,MATCH($A159,'Zone centroid'!$C$2:$C$169,0)))^2+(INDEX('Station centroid'!$F$2:$F$51,MATCH(D$1,'Station centroid'!$B$2:$B$51,0))-INDEX('Zone centroid'!$E$2:$E$169,MATCH($A159,'Zone centroid'!$C$2:$C$169,0)))^2)</f>
        <v>136677.38313072317</v>
      </c>
      <c r="E159">
        <f>SQRT((INDEX('Station centroid'!$E$2:$E$51,MATCH(E$1,'Station centroid'!$B$2:$B$51,0))-INDEX('Zone centroid'!$D$2:$D$169,MATCH($A159,'Zone centroid'!$C$2:$C$169,0)))^2+(INDEX('Station centroid'!$F$2:$F$51,MATCH(E$1,'Station centroid'!$B$2:$B$51,0))-INDEX('Zone centroid'!$E$2:$E$169,MATCH($A159,'Zone centroid'!$C$2:$C$169,0)))^2)</f>
        <v>70209.899163717651</v>
      </c>
      <c r="F159">
        <f>SQRT((INDEX('Station centroid'!$E$2:$E$51,MATCH(F$1,'Station centroid'!$B$2:$B$51,0))-INDEX('Zone centroid'!$D$2:$D$169,MATCH($A159,'Zone centroid'!$C$2:$C$169,0)))^2+(INDEX('Station centroid'!$F$2:$F$51,MATCH(F$1,'Station centroid'!$B$2:$B$51,0))-INDEX('Zone centroid'!$E$2:$E$169,MATCH($A159,'Zone centroid'!$C$2:$C$169,0)))^2)</f>
        <v>61034.532399975054</v>
      </c>
      <c r="G159">
        <f>SQRT((INDEX('Station centroid'!$E$2:$E$51,MATCH(G$1,'Station centroid'!$B$2:$B$51,0))-INDEX('Zone centroid'!$D$2:$D$169,MATCH($A159,'Zone centroid'!$C$2:$C$169,0)))^2+(INDEX('Station centroid'!$F$2:$F$51,MATCH(G$1,'Station centroid'!$B$2:$B$51,0))-INDEX('Zone centroid'!$E$2:$E$169,MATCH($A159,'Zone centroid'!$C$2:$C$169,0)))^2)</f>
        <v>645249.97556295968</v>
      </c>
      <c r="H159">
        <f>SQRT((INDEX('Station centroid'!$E$2:$E$51,MATCH(H$1,'Station centroid'!$B$2:$B$51,0))-INDEX('Zone centroid'!$D$2:$D$169,MATCH($A159,'Zone centroid'!$C$2:$C$169,0)))^2+(INDEX('Station centroid'!$F$2:$F$51,MATCH(H$1,'Station centroid'!$B$2:$B$51,0))-INDEX('Zone centroid'!$E$2:$E$169,MATCH($A159,'Zone centroid'!$C$2:$C$169,0)))^2)</f>
        <v>36778.925281269461</v>
      </c>
      <c r="I159">
        <f>SQRT((INDEX('Station centroid'!$E$2:$E$51,MATCH(I$1,'Station centroid'!$B$2:$B$51,0))-INDEX('Zone centroid'!$D$2:$D$169,MATCH($A159,'Zone centroid'!$C$2:$C$169,0)))^2+(INDEX('Station centroid'!$F$2:$F$51,MATCH(I$1,'Station centroid'!$B$2:$B$51,0))-INDEX('Zone centroid'!$E$2:$E$169,MATCH($A159,'Zone centroid'!$C$2:$C$169,0)))^2)</f>
        <v>39408.173394788268</v>
      </c>
      <c r="J159">
        <f>SQRT((INDEX('Station centroid'!$E$2:$E$51,MATCH(J$1,'Station centroid'!$B$2:$B$51,0))-INDEX('Zone centroid'!$D$2:$D$169,MATCH($A159,'Zone centroid'!$C$2:$C$169,0)))^2+(INDEX('Station centroid'!$F$2:$F$51,MATCH(J$1,'Station centroid'!$B$2:$B$51,0))-INDEX('Zone centroid'!$E$2:$E$169,MATCH($A159,'Zone centroid'!$C$2:$C$169,0)))^2)</f>
        <v>645249.97556295968</v>
      </c>
      <c r="K159">
        <f>SQRT((INDEX('Station centroid'!$E$2:$E$51,MATCH(K$1,'Station centroid'!$B$2:$B$51,0))-INDEX('Zone centroid'!$D$2:$D$169,MATCH($A159,'Zone centroid'!$C$2:$C$169,0)))^2+(INDEX('Station centroid'!$F$2:$F$51,MATCH(K$1,'Station centroid'!$B$2:$B$51,0))-INDEX('Zone centroid'!$E$2:$E$169,MATCH($A159,'Zone centroid'!$C$2:$C$169,0)))^2)</f>
        <v>89206.013790908168</v>
      </c>
      <c r="L159">
        <f>SQRT((INDEX('Station centroid'!$E$2:$E$51,MATCH(L$1,'Station centroid'!$B$2:$B$51,0))-INDEX('Zone centroid'!$D$2:$D$169,MATCH($A159,'Zone centroid'!$C$2:$C$169,0)))^2+(INDEX('Station centroid'!$F$2:$F$51,MATCH(L$1,'Station centroid'!$B$2:$B$51,0))-INDEX('Zone centroid'!$E$2:$E$169,MATCH($A159,'Zone centroid'!$C$2:$C$169,0)))^2)</f>
        <v>46639.380183553018</v>
      </c>
      <c r="M159">
        <f>SQRT((INDEX('Station centroid'!$E$2:$E$51,MATCH(M$1,'Station centroid'!$B$2:$B$51,0))-INDEX('Zone centroid'!$D$2:$D$169,MATCH($A159,'Zone centroid'!$C$2:$C$169,0)))^2+(INDEX('Station centroid'!$F$2:$F$51,MATCH(M$1,'Station centroid'!$B$2:$B$51,0))-INDEX('Zone centroid'!$E$2:$E$169,MATCH($A159,'Zone centroid'!$C$2:$C$169,0)))^2)</f>
        <v>50412.300809721055</v>
      </c>
      <c r="N159">
        <f>SQRT((INDEX('Station centroid'!$E$2:$E$51,MATCH(N$1,'Station centroid'!$B$2:$B$51,0))-INDEX('Zone centroid'!$D$2:$D$169,MATCH($A159,'Zone centroid'!$C$2:$C$169,0)))^2+(INDEX('Station centroid'!$F$2:$F$51,MATCH(N$1,'Station centroid'!$B$2:$B$51,0))-INDEX('Zone centroid'!$E$2:$E$169,MATCH($A159,'Zone centroid'!$C$2:$C$169,0)))^2)</f>
        <v>68750.335899630358</v>
      </c>
      <c r="O159">
        <f>SQRT((INDEX('Station centroid'!$E$2:$E$51,MATCH(O$1,'Station centroid'!$B$2:$B$51,0))-INDEX('Zone centroid'!$D$2:$D$169,MATCH($A159,'Zone centroid'!$C$2:$C$169,0)))^2+(INDEX('Station centroid'!$F$2:$F$51,MATCH(O$1,'Station centroid'!$B$2:$B$51,0))-INDEX('Zone centroid'!$E$2:$E$169,MATCH($A159,'Zone centroid'!$C$2:$C$169,0)))^2)</f>
        <v>92017.764250241366</v>
      </c>
      <c r="P159">
        <f>SQRT((INDEX('Station centroid'!$E$2:$E$51,MATCH(P$1,'Station centroid'!$B$2:$B$51,0))-INDEX('Zone centroid'!$D$2:$D$169,MATCH($A159,'Zone centroid'!$C$2:$C$169,0)))^2+(INDEX('Station centroid'!$F$2:$F$51,MATCH(P$1,'Station centroid'!$B$2:$B$51,0))-INDEX('Zone centroid'!$E$2:$E$169,MATCH($A159,'Zone centroid'!$C$2:$C$169,0)))^2)</f>
        <v>94347.839635278346</v>
      </c>
      <c r="Q159">
        <f>SQRT((INDEX('Station centroid'!$E$2:$E$51,MATCH(Q$1,'Station centroid'!$B$2:$B$51,0))-INDEX('Zone centroid'!$D$2:$D$169,MATCH($A159,'Zone centroid'!$C$2:$C$169,0)))^2+(INDEX('Station centroid'!$F$2:$F$51,MATCH(Q$1,'Station centroid'!$B$2:$B$51,0))-INDEX('Zone centroid'!$E$2:$E$169,MATCH($A159,'Zone centroid'!$C$2:$C$169,0)))^2)</f>
        <v>79334.435454627805</v>
      </c>
      <c r="R159">
        <f>SQRT((INDEX('Station centroid'!$E$2:$E$51,MATCH(R$1,'Station centroid'!$B$2:$B$51,0))-INDEX('Zone centroid'!$D$2:$D$169,MATCH($A159,'Zone centroid'!$C$2:$C$169,0)))^2+(INDEX('Station centroid'!$F$2:$F$51,MATCH(R$1,'Station centroid'!$B$2:$B$51,0))-INDEX('Zone centroid'!$E$2:$E$169,MATCH($A159,'Zone centroid'!$C$2:$C$169,0)))^2)</f>
        <v>77016.864835671528</v>
      </c>
      <c r="S159">
        <f>SQRT((INDEX('Station centroid'!$E$2:$E$51,MATCH(S$1,'Station centroid'!$B$2:$B$51,0))-INDEX('Zone centroid'!$D$2:$D$169,MATCH($A159,'Zone centroid'!$C$2:$C$169,0)))^2+(INDEX('Station centroid'!$F$2:$F$51,MATCH(S$1,'Station centroid'!$B$2:$B$51,0))-INDEX('Zone centroid'!$E$2:$E$169,MATCH($A159,'Zone centroid'!$C$2:$C$169,0)))^2)</f>
        <v>73562.218443070407</v>
      </c>
      <c r="T159">
        <f>SQRT((INDEX('Station centroid'!$E$2:$E$51,MATCH(T$1,'Station centroid'!$B$2:$B$51,0))-INDEX('Zone centroid'!$D$2:$D$169,MATCH($A159,'Zone centroid'!$C$2:$C$169,0)))^2+(INDEX('Station centroid'!$F$2:$F$51,MATCH(T$1,'Station centroid'!$B$2:$B$51,0))-INDEX('Zone centroid'!$E$2:$E$169,MATCH($A159,'Zone centroid'!$C$2:$C$169,0)))^2)</f>
        <v>67299.574793869207</v>
      </c>
      <c r="U159">
        <f>SQRT((INDEX('Station centroid'!$E$2:$E$51,MATCH(U$1,'Station centroid'!$B$2:$B$51,0))-INDEX('Zone centroid'!$D$2:$D$169,MATCH($A159,'Zone centroid'!$C$2:$C$169,0)))^2+(INDEX('Station centroid'!$F$2:$F$51,MATCH(U$1,'Station centroid'!$B$2:$B$51,0))-INDEX('Zone centroid'!$E$2:$E$169,MATCH($A159,'Zone centroid'!$C$2:$C$169,0)))^2)</f>
        <v>66724.14207561154</v>
      </c>
      <c r="V159">
        <f>SQRT((INDEX('Station centroid'!$E$2:$E$51,MATCH(V$1,'Station centroid'!$B$2:$B$51,0))-INDEX('Zone centroid'!$D$2:$D$169,MATCH($A159,'Zone centroid'!$C$2:$C$169,0)))^2+(INDEX('Station centroid'!$F$2:$F$51,MATCH(V$1,'Station centroid'!$B$2:$B$51,0))-INDEX('Zone centroid'!$E$2:$E$169,MATCH($A159,'Zone centroid'!$C$2:$C$169,0)))^2)</f>
        <v>64207.561606412877</v>
      </c>
      <c r="W159">
        <f>SQRT((INDEX('Station centroid'!$E$2:$E$51,MATCH(W$1,'Station centroid'!$B$2:$B$51,0))-INDEX('Zone centroid'!$D$2:$D$169,MATCH($A159,'Zone centroid'!$C$2:$C$169,0)))^2+(INDEX('Station centroid'!$F$2:$F$51,MATCH(W$1,'Station centroid'!$B$2:$B$51,0))-INDEX('Zone centroid'!$E$2:$E$169,MATCH($A159,'Zone centroid'!$C$2:$C$169,0)))^2)</f>
        <v>75951.105445806432</v>
      </c>
      <c r="X159">
        <f>SQRT((INDEX('Station centroid'!$E$2:$E$51,MATCH(X$1,'Station centroid'!$B$2:$B$51,0))-INDEX('Zone centroid'!$D$2:$D$169,MATCH($A159,'Zone centroid'!$C$2:$C$169,0)))^2+(INDEX('Station centroid'!$F$2:$F$51,MATCH(X$1,'Station centroid'!$B$2:$B$51,0))-INDEX('Zone centroid'!$E$2:$E$169,MATCH($A159,'Zone centroid'!$C$2:$C$169,0)))^2)</f>
        <v>61575.564883665458</v>
      </c>
      <c r="Y159">
        <f>SQRT((INDEX('Station centroid'!$E$2:$E$51,MATCH(Y$1,'Station centroid'!$B$2:$B$51,0))-INDEX('Zone centroid'!$D$2:$D$169,MATCH($A159,'Zone centroid'!$C$2:$C$169,0)))^2+(INDEX('Station centroid'!$F$2:$F$51,MATCH(Y$1,'Station centroid'!$B$2:$B$51,0))-INDEX('Zone centroid'!$E$2:$E$169,MATCH($A159,'Zone centroid'!$C$2:$C$169,0)))^2)</f>
        <v>59705.434120940845</v>
      </c>
      <c r="Z159">
        <f>SQRT((INDEX('Station centroid'!$E$2:$E$51,MATCH(Z$1,'Station centroid'!$B$2:$B$51,0))-INDEX('Zone centroid'!$D$2:$D$169,MATCH($A159,'Zone centroid'!$C$2:$C$169,0)))^2+(INDEX('Station centroid'!$F$2:$F$51,MATCH(Z$1,'Station centroid'!$B$2:$B$51,0))-INDEX('Zone centroid'!$E$2:$E$169,MATCH($A159,'Zone centroid'!$C$2:$C$169,0)))^2)</f>
        <v>31865.357642275074</v>
      </c>
      <c r="AA159">
        <f>SQRT((INDEX('Station centroid'!$E$2:$E$51,MATCH(AA$1,'Station centroid'!$B$2:$B$51,0))-INDEX('Zone centroid'!$D$2:$D$169,MATCH($A159,'Zone centroid'!$C$2:$C$169,0)))^2+(INDEX('Station centroid'!$F$2:$F$51,MATCH(AA$1,'Station centroid'!$B$2:$B$51,0))-INDEX('Zone centroid'!$E$2:$E$169,MATCH($A159,'Zone centroid'!$C$2:$C$169,0)))^2)</f>
        <v>60303.014756935656</v>
      </c>
      <c r="AB159">
        <f>SQRT((INDEX('Station centroid'!$E$2:$E$51,MATCH(AB$1,'Station centroid'!$B$2:$B$51,0))-INDEX('Zone centroid'!$D$2:$D$169,MATCH($A159,'Zone centroid'!$C$2:$C$169,0)))^2+(INDEX('Station centroid'!$F$2:$F$51,MATCH(AB$1,'Station centroid'!$B$2:$B$51,0))-INDEX('Zone centroid'!$E$2:$E$169,MATCH($A159,'Zone centroid'!$C$2:$C$169,0)))^2)</f>
        <v>645249.97556295968</v>
      </c>
      <c r="AC159">
        <f>SQRT((INDEX('Station centroid'!$E$2:$E$51,MATCH(AC$1,'Station centroid'!$B$2:$B$51,0))-INDEX('Zone centroid'!$D$2:$D$169,MATCH($A159,'Zone centroid'!$C$2:$C$169,0)))^2+(INDEX('Station centroid'!$F$2:$F$51,MATCH(AC$1,'Station centroid'!$B$2:$B$51,0))-INDEX('Zone centroid'!$E$2:$E$169,MATCH($A159,'Zone centroid'!$C$2:$C$169,0)))^2)</f>
        <v>47270.030451278522</v>
      </c>
      <c r="AD159">
        <f>SQRT((INDEX('Station centroid'!$E$2:$E$51,MATCH(AD$1,'Station centroid'!$B$2:$B$51,0))-INDEX('Zone centroid'!$D$2:$D$169,MATCH($A159,'Zone centroid'!$C$2:$C$169,0)))^2+(INDEX('Station centroid'!$F$2:$F$51,MATCH(AD$1,'Station centroid'!$B$2:$B$51,0))-INDEX('Zone centroid'!$E$2:$E$169,MATCH($A159,'Zone centroid'!$C$2:$C$169,0)))^2)</f>
        <v>133053.55211801938</v>
      </c>
      <c r="AE159">
        <f>SQRT((INDEX('Station centroid'!$E$2:$E$51,MATCH(AE$1,'Station centroid'!$B$2:$B$51,0))-INDEX('Zone centroid'!$D$2:$D$169,MATCH($A159,'Zone centroid'!$C$2:$C$169,0)))^2+(INDEX('Station centroid'!$F$2:$F$51,MATCH(AE$1,'Station centroid'!$B$2:$B$51,0))-INDEX('Zone centroid'!$E$2:$E$169,MATCH($A159,'Zone centroid'!$C$2:$C$169,0)))^2)</f>
        <v>86880.745220534372</v>
      </c>
      <c r="AF159">
        <f>SQRT((INDEX('Station centroid'!$E$2:$E$51,MATCH(AF$1,'Station centroid'!$B$2:$B$51,0))-INDEX('Zone centroid'!$D$2:$D$169,MATCH($A159,'Zone centroid'!$C$2:$C$169,0)))^2+(INDEX('Station centroid'!$F$2:$F$51,MATCH(AF$1,'Station centroid'!$B$2:$B$51,0))-INDEX('Zone centroid'!$E$2:$E$169,MATCH($A159,'Zone centroid'!$C$2:$C$169,0)))^2)</f>
        <v>84419.093019594191</v>
      </c>
      <c r="AG159">
        <f>SQRT((INDEX('Station centroid'!$E$2:$E$51,MATCH(AG$1,'Station centroid'!$B$2:$B$51,0))-INDEX('Zone centroid'!$D$2:$D$169,MATCH($A159,'Zone centroid'!$C$2:$C$169,0)))^2+(INDEX('Station centroid'!$F$2:$F$51,MATCH(AG$1,'Station centroid'!$B$2:$B$51,0))-INDEX('Zone centroid'!$E$2:$E$169,MATCH($A159,'Zone centroid'!$C$2:$C$169,0)))^2)</f>
        <v>64193.486437361375</v>
      </c>
      <c r="AH159">
        <f>SQRT((INDEX('Station centroid'!$E$2:$E$51,MATCH(AH$1,'Station centroid'!$B$2:$B$51,0))-INDEX('Zone centroid'!$D$2:$D$169,MATCH($A159,'Zone centroid'!$C$2:$C$169,0)))^2+(INDEX('Station centroid'!$F$2:$F$51,MATCH(AH$1,'Station centroid'!$B$2:$B$51,0))-INDEX('Zone centroid'!$E$2:$E$169,MATCH($A159,'Zone centroid'!$C$2:$C$169,0)))^2)</f>
        <v>108316.03720450634</v>
      </c>
      <c r="AI159">
        <f>SQRT((INDEX('Station centroid'!$E$2:$E$51,MATCH(AI$1,'Station centroid'!$B$2:$B$51,0))-INDEX('Zone centroid'!$D$2:$D$169,MATCH($A159,'Zone centroid'!$C$2:$C$169,0)))^2+(INDEX('Station centroid'!$F$2:$F$51,MATCH(AI$1,'Station centroid'!$B$2:$B$51,0))-INDEX('Zone centroid'!$E$2:$E$169,MATCH($A159,'Zone centroid'!$C$2:$C$169,0)))^2)</f>
        <v>67413.758604920513</v>
      </c>
      <c r="AJ159">
        <f>SQRT((INDEX('Station centroid'!$E$2:$E$51,MATCH(AJ$1,'Station centroid'!$B$2:$B$51,0))-INDEX('Zone centroid'!$D$2:$D$169,MATCH($A159,'Zone centroid'!$C$2:$C$169,0)))^2+(INDEX('Station centroid'!$F$2:$F$51,MATCH(AJ$1,'Station centroid'!$B$2:$B$51,0))-INDEX('Zone centroid'!$E$2:$E$169,MATCH($A159,'Zone centroid'!$C$2:$C$169,0)))^2)</f>
        <v>65597.954334476759</v>
      </c>
      <c r="AK159">
        <f>SQRT((INDEX('Station centroid'!$E$2:$E$51,MATCH(AK$1,'Station centroid'!$B$2:$B$51,0))-INDEX('Zone centroid'!$D$2:$D$169,MATCH($A159,'Zone centroid'!$C$2:$C$169,0)))^2+(INDEX('Station centroid'!$F$2:$F$51,MATCH(AK$1,'Station centroid'!$B$2:$B$51,0))-INDEX('Zone centroid'!$E$2:$E$169,MATCH($A159,'Zone centroid'!$C$2:$C$169,0)))^2)</f>
        <v>66321.325968838981</v>
      </c>
      <c r="AL159">
        <f>SQRT((INDEX('Station centroid'!$E$2:$E$51,MATCH(AL$1,'Station centroid'!$B$2:$B$51,0))-INDEX('Zone centroid'!$D$2:$D$169,MATCH($A159,'Zone centroid'!$C$2:$C$169,0)))^2+(INDEX('Station centroid'!$F$2:$F$51,MATCH(AL$1,'Station centroid'!$B$2:$B$51,0))-INDEX('Zone centroid'!$E$2:$E$169,MATCH($A159,'Zone centroid'!$C$2:$C$169,0)))^2)</f>
        <v>27347.813066978477</v>
      </c>
      <c r="AM159">
        <f>SQRT((INDEX('Station centroid'!$E$2:$E$51,MATCH(AM$1,'Station centroid'!$B$2:$B$51,0))-INDEX('Zone centroid'!$D$2:$D$169,MATCH($A159,'Zone centroid'!$C$2:$C$169,0)))^2+(INDEX('Station centroid'!$F$2:$F$51,MATCH(AM$1,'Station centroid'!$B$2:$B$51,0))-INDEX('Zone centroid'!$E$2:$E$169,MATCH($A159,'Zone centroid'!$C$2:$C$169,0)))^2)</f>
        <v>83572.725833492528</v>
      </c>
      <c r="AN159">
        <f>SQRT((INDEX('Station centroid'!$E$2:$E$51,MATCH(AN$1,'Station centroid'!$B$2:$B$51,0))-INDEX('Zone centroid'!$D$2:$D$169,MATCH($A159,'Zone centroid'!$C$2:$C$169,0)))^2+(INDEX('Station centroid'!$F$2:$F$51,MATCH(AN$1,'Station centroid'!$B$2:$B$51,0))-INDEX('Zone centroid'!$E$2:$E$169,MATCH($A159,'Zone centroid'!$C$2:$C$169,0)))^2)</f>
        <v>46164.509297064957</v>
      </c>
      <c r="AO159">
        <f>SQRT((INDEX('Station centroid'!$E$2:$E$51,MATCH(AO$1,'Station centroid'!$B$2:$B$51,0))-INDEX('Zone centroid'!$D$2:$D$169,MATCH($A159,'Zone centroid'!$C$2:$C$169,0)))^2+(INDEX('Station centroid'!$F$2:$F$51,MATCH(AO$1,'Station centroid'!$B$2:$B$51,0))-INDEX('Zone centroid'!$E$2:$E$169,MATCH($A159,'Zone centroid'!$C$2:$C$169,0)))^2)</f>
        <v>44120.266209951667</v>
      </c>
      <c r="AP159">
        <f>SQRT((INDEX('Station centroid'!$E$2:$E$51,MATCH(AP$1,'Station centroid'!$B$2:$B$51,0))-INDEX('Zone centroid'!$D$2:$D$169,MATCH($A159,'Zone centroid'!$C$2:$C$169,0)))^2+(INDEX('Station centroid'!$F$2:$F$51,MATCH(AP$1,'Station centroid'!$B$2:$B$51,0))-INDEX('Zone centroid'!$E$2:$E$169,MATCH($A159,'Zone centroid'!$C$2:$C$169,0)))^2)</f>
        <v>49625.488646082857</v>
      </c>
      <c r="AQ159">
        <f>SQRT((INDEX('Station centroid'!$E$2:$E$51,MATCH(AQ$1,'Station centroid'!$B$2:$B$51,0))-INDEX('Zone centroid'!$D$2:$D$169,MATCH($A159,'Zone centroid'!$C$2:$C$169,0)))^2+(INDEX('Station centroid'!$F$2:$F$51,MATCH(AQ$1,'Station centroid'!$B$2:$B$51,0))-INDEX('Zone centroid'!$E$2:$E$169,MATCH($A159,'Zone centroid'!$C$2:$C$169,0)))^2)</f>
        <v>51832.214084719548</v>
      </c>
      <c r="AR159">
        <f>SQRT((INDEX('Station centroid'!$E$2:$E$51,MATCH(AR$1,'Station centroid'!$B$2:$B$51,0))-INDEX('Zone centroid'!$D$2:$D$169,MATCH($A159,'Zone centroid'!$C$2:$C$169,0)))^2+(INDEX('Station centroid'!$F$2:$F$51,MATCH(AR$1,'Station centroid'!$B$2:$B$51,0))-INDEX('Zone centroid'!$E$2:$E$169,MATCH($A159,'Zone centroid'!$C$2:$C$169,0)))^2)</f>
        <v>31056.764358863908</v>
      </c>
      <c r="AS159">
        <f>SQRT((INDEX('Station centroid'!$E$2:$E$51,MATCH(AS$1,'Station centroid'!$B$2:$B$51,0))-INDEX('Zone centroid'!$D$2:$D$169,MATCH($A159,'Zone centroid'!$C$2:$C$169,0)))^2+(INDEX('Station centroid'!$F$2:$F$51,MATCH(AS$1,'Station centroid'!$B$2:$B$51,0))-INDEX('Zone centroid'!$E$2:$E$169,MATCH($A159,'Zone centroid'!$C$2:$C$169,0)))^2)</f>
        <v>120147.80666179013</v>
      </c>
      <c r="AT159">
        <f>SQRT((INDEX('Station centroid'!$E$2:$E$51,MATCH(AT$1,'Station centroid'!$B$2:$B$51,0))-INDEX('Zone centroid'!$D$2:$D$169,MATCH($A159,'Zone centroid'!$C$2:$C$169,0)))^2+(INDEX('Station centroid'!$F$2:$F$51,MATCH(AT$1,'Station centroid'!$B$2:$B$51,0))-INDEX('Zone centroid'!$E$2:$E$169,MATCH($A159,'Zone centroid'!$C$2:$C$169,0)))^2)</f>
        <v>101713.33477436524</v>
      </c>
      <c r="AU159">
        <f>SQRT((INDEX('Station centroid'!$E$2:$E$51,MATCH(AU$1,'Station centroid'!$B$2:$B$51,0))-INDEX('Zone centroid'!$D$2:$D$169,MATCH($A159,'Zone centroid'!$C$2:$C$169,0)))^2+(INDEX('Station centroid'!$F$2:$F$51,MATCH(AU$1,'Station centroid'!$B$2:$B$51,0))-INDEX('Zone centroid'!$E$2:$E$169,MATCH($A159,'Zone centroid'!$C$2:$C$169,0)))^2)</f>
        <v>4975.0263008852435</v>
      </c>
      <c r="AV159">
        <f>SQRT((INDEX('Station centroid'!$E$2:$E$51,MATCH(AV$1,'Station centroid'!$B$2:$B$51,0))-INDEX('Zone centroid'!$D$2:$D$169,MATCH($A159,'Zone centroid'!$C$2:$C$169,0)))^2+(INDEX('Station centroid'!$F$2:$F$51,MATCH(AV$1,'Station centroid'!$B$2:$B$51,0))-INDEX('Zone centroid'!$E$2:$E$169,MATCH($A159,'Zone centroid'!$C$2:$C$169,0)))^2)</f>
        <v>4468.4904692748096</v>
      </c>
      <c r="AW159">
        <f>SQRT((INDEX('Station centroid'!$E$2:$E$51,MATCH(AW$1,'Station centroid'!$B$2:$B$51,0))-INDEX('Zone centroid'!$D$2:$D$169,MATCH($A159,'Zone centroid'!$C$2:$C$169,0)))^2+(INDEX('Station centroid'!$F$2:$F$51,MATCH(AW$1,'Station centroid'!$B$2:$B$51,0))-INDEX('Zone centroid'!$E$2:$E$169,MATCH($A159,'Zone centroid'!$C$2:$C$169,0)))^2)</f>
        <v>12136.181713026528</v>
      </c>
      <c r="AX159">
        <f>SQRT((INDEX('Station centroid'!$E$2:$E$51,MATCH(AX$1,'Station centroid'!$B$2:$B$51,0))-INDEX('Zone centroid'!$D$2:$D$169,MATCH($A159,'Zone centroid'!$C$2:$C$169,0)))^2+(INDEX('Station centroid'!$F$2:$F$51,MATCH(AX$1,'Station centroid'!$B$2:$B$51,0))-INDEX('Zone centroid'!$E$2:$E$169,MATCH($A159,'Zone centroid'!$C$2:$C$169,0)))^2)</f>
        <v>28224.599753146216</v>
      </c>
      <c r="AY159">
        <f>SQRT((INDEX('Station centroid'!$E$2:$E$51,MATCH(AY$1,'Station centroid'!$B$2:$B$51,0))-INDEX('Zone centroid'!$D$2:$D$169,MATCH($A159,'Zone centroid'!$C$2:$C$169,0)))^2+(INDEX('Station centroid'!$F$2:$F$51,MATCH(AY$1,'Station centroid'!$B$2:$B$51,0))-INDEX('Zone centroid'!$E$2:$E$169,MATCH($A159,'Zone centroid'!$C$2:$C$169,0)))^2)</f>
        <v>645249.97556295968</v>
      </c>
    </row>
    <row r="160" spans="1:51" x14ac:dyDescent="0.3">
      <c r="A160">
        <v>5143</v>
      </c>
      <c r="B160">
        <f>SQRT((INDEX('Station centroid'!$E$2:$E$51,MATCH(B$1,'Station centroid'!$B$2:$B$51,0))-INDEX('Zone centroid'!$D$2:$D$169,MATCH($A160,'Zone centroid'!$C$2:$C$169,0)))^2+(INDEX('Station centroid'!$F$2:$F$51,MATCH(B$1,'Station centroid'!$B$2:$B$51,0))-INDEX('Zone centroid'!$E$2:$E$169,MATCH($A160,'Zone centroid'!$C$2:$C$169,0)))^2)</f>
        <v>60841.451203866716</v>
      </c>
      <c r="C160">
        <f>SQRT((INDEX('Station centroid'!$E$2:$E$51,MATCH(C$1,'Station centroid'!$B$2:$B$51,0))-INDEX('Zone centroid'!$D$2:$D$169,MATCH($A160,'Zone centroid'!$C$2:$C$169,0)))^2+(INDEX('Station centroid'!$F$2:$F$51,MATCH(C$1,'Station centroid'!$B$2:$B$51,0))-INDEX('Zone centroid'!$E$2:$E$169,MATCH($A160,'Zone centroid'!$C$2:$C$169,0)))^2)</f>
        <v>88075.782908329566</v>
      </c>
      <c r="D160">
        <f>SQRT((INDEX('Station centroid'!$E$2:$E$51,MATCH(D$1,'Station centroid'!$B$2:$B$51,0))-INDEX('Zone centroid'!$D$2:$D$169,MATCH($A160,'Zone centroid'!$C$2:$C$169,0)))^2+(INDEX('Station centroid'!$F$2:$F$51,MATCH(D$1,'Station centroid'!$B$2:$B$51,0))-INDEX('Zone centroid'!$E$2:$E$169,MATCH($A160,'Zone centroid'!$C$2:$C$169,0)))^2)</f>
        <v>136303.31226225759</v>
      </c>
      <c r="E160">
        <f>SQRT((INDEX('Station centroid'!$E$2:$E$51,MATCH(E$1,'Station centroid'!$B$2:$B$51,0))-INDEX('Zone centroid'!$D$2:$D$169,MATCH($A160,'Zone centroid'!$C$2:$C$169,0)))^2+(INDEX('Station centroid'!$F$2:$F$51,MATCH(E$1,'Station centroid'!$B$2:$B$51,0))-INDEX('Zone centroid'!$E$2:$E$169,MATCH($A160,'Zone centroid'!$C$2:$C$169,0)))^2)</f>
        <v>69821.802476299621</v>
      </c>
      <c r="F160">
        <f>SQRT((INDEX('Station centroid'!$E$2:$E$51,MATCH(F$1,'Station centroid'!$B$2:$B$51,0))-INDEX('Zone centroid'!$D$2:$D$169,MATCH($A160,'Zone centroid'!$C$2:$C$169,0)))^2+(INDEX('Station centroid'!$F$2:$F$51,MATCH(F$1,'Station centroid'!$B$2:$B$51,0))-INDEX('Zone centroid'!$E$2:$E$169,MATCH($A160,'Zone centroid'!$C$2:$C$169,0)))^2)</f>
        <v>60486.905777726839</v>
      </c>
      <c r="G160">
        <f>SQRT((INDEX('Station centroid'!$E$2:$E$51,MATCH(G$1,'Station centroid'!$B$2:$B$51,0))-INDEX('Zone centroid'!$D$2:$D$169,MATCH($A160,'Zone centroid'!$C$2:$C$169,0)))^2+(INDEX('Station centroid'!$F$2:$F$51,MATCH(G$1,'Station centroid'!$B$2:$B$51,0))-INDEX('Zone centroid'!$E$2:$E$169,MATCH($A160,'Zone centroid'!$C$2:$C$169,0)))^2)</f>
        <v>645325.2564753684</v>
      </c>
      <c r="H160">
        <f>SQRT((INDEX('Station centroid'!$E$2:$E$51,MATCH(H$1,'Station centroid'!$B$2:$B$51,0))-INDEX('Zone centroid'!$D$2:$D$169,MATCH($A160,'Zone centroid'!$C$2:$C$169,0)))^2+(INDEX('Station centroid'!$F$2:$F$51,MATCH(H$1,'Station centroid'!$B$2:$B$51,0))-INDEX('Zone centroid'!$E$2:$E$169,MATCH($A160,'Zone centroid'!$C$2:$C$169,0)))^2)</f>
        <v>36415.181735715691</v>
      </c>
      <c r="I160">
        <f>SQRT((INDEX('Station centroid'!$E$2:$E$51,MATCH(I$1,'Station centroid'!$B$2:$B$51,0))-INDEX('Zone centroid'!$D$2:$D$169,MATCH($A160,'Zone centroid'!$C$2:$C$169,0)))^2+(INDEX('Station centroid'!$F$2:$F$51,MATCH(I$1,'Station centroid'!$B$2:$B$51,0))-INDEX('Zone centroid'!$E$2:$E$169,MATCH($A160,'Zone centroid'!$C$2:$C$169,0)))^2)</f>
        <v>38832.978861448399</v>
      </c>
      <c r="J160">
        <f>SQRT((INDEX('Station centroid'!$E$2:$E$51,MATCH(J$1,'Station centroid'!$B$2:$B$51,0))-INDEX('Zone centroid'!$D$2:$D$169,MATCH($A160,'Zone centroid'!$C$2:$C$169,0)))^2+(INDEX('Station centroid'!$F$2:$F$51,MATCH(J$1,'Station centroid'!$B$2:$B$51,0))-INDEX('Zone centroid'!$E$2:$E$169,MATCH($A160,'Zone centroid'!$C$2:$C$169,0)))^2)</f>
        <v>645325.2564753684</v>
      </c>
      <c r="K160">
        <f>SQRT((INDEX('Station centroid'!$E$2:$E$51,MATCH(K$1,'Station centroid'!$B$2:$B$51,0))-INDEX('Zone centroid'!$D$2:$D$169,MATCH($A160,'Zone centroid'!$C$2:$C$169,0)))^2+(INDEX('Station centroid'!$F$2:$F$51,MATCH(K$1,'Station centroid'!$B$2:$B$51,0))-INDEX('Zone centroid'!$E$2:$E$169,MATCH($A160,'Zone centroid'!$C$2:$C$169,0)))^2)</f>
        <v>88827.708678225506</v>
      </c>
      <c r="L160">
        <f>SQRT((INDEX('Station centroid'!$E$2:$E$51,MATCH(L$1,'Station centroid'!$B$2:$B$51,0))-INDEX('Zone centroid'!$D$2:$D$169,MATCH($A160,'Zone centroid'!$C$2:$C$169,0)))^2+(INDEX('Station centroid'!$F$2:$F$51,MATCH(L$1,'Station centroid'!$B$2:$B$51,0))-INDEX('Zone centroid'!$E$2:$E$169,MATCH($A160,'Zone centroid'!$C$2:$C$169,0)))^2)</f>
        <v>46130.548369014628</v>
      </c>
      <c r="M160">
        <f>SQRT((INDEX('Station centroid'!$E$2:$E$51,MATCH(M$1,'Station centroid'!$B$2:$B$51,0))-INDEX('Zone centroid'!$D$2:$D$169,MATCH($A160,'Zone centroid'!$C$2:$C$169,0)))^2+(INDEX('Station centroid'!$F$2:$F$51,MATCH(M$1,'Station centroid'!$B$2:$B$51,0))-INDEX('Zone centroid'!$E$2:$E$169,MATCH($A160,'Zone centroid'!$C$2:$C$169,0)))^2)</f>
        <v>49953.71735466543</v>
      </c>
      <c r="N160">
        <f>SQRT((INDEX('Station centroid'!$E$2:$E$51,MATCH(N$1,'Station centroid'!$B$2:$B$51,0))-INDEX('Zone centroid'!$D$2:$D$169,MATCH($A160,'Zone centroid'!$C$2:$C$169,0)))^2+(INDEX('Station centroid'!$F$2:$F$51,MATCH(N$1,'Station centroid'!$B$2:$B$51,0))-INDEX('Zone centroid'!$E$2:$E$169,MATCH($A160,'Zone centroid'!$C$2:$C$169,0)))^2)</f>
        <v>68363.701177393858</v>
      </c>
      <c r="O160">
        <f>SQRT((INDEX('Station centroid'!$E$2:$E$51,MATCH(O$1,'Station centroid'!$B$2:$B$51,0))-INDEX('Zone centroid'!$D$2:$D$169,MATCH($A160,'Zone centroid'!$C$2:$C$169,0)))^2+(INDEX('Station centroid'!$F$2:$F$51,MATCH(O$1,'Station centroid'!$B$2:$B$51,0))-INDEX('Zone centroid'!$E$2:$E$169,MATCH($A160,'Zone centroid'!$C$2:$C$169,0)))^2)</f>
        <v>91574.222218225797</v>
      </c>
      <c r="P160">
        <f>SQRT((INDEX('Station centroid'!$E$2:$E$51,MATCH(P$1,'Station centroid'!$B$2:$B$51,0))-INDEX('Zone centroid'!$D$2:$D$169,MATCH($A160,'Zone centroid'!$C$2:$C$169,0)))^2+(INDEX('Station centroid'!$F$2:$F$51,MATCH(P$1,'Station centroid'!$B$2:$B$51,0))-INDEX('Zone centroid'!$E$2:$E$169,MATCH($A160,'Zone centroid'!$C$2:$C$169,0)))^2)</f>
        <v>93905.472112035088</v>
      </c>
      <c r="Q160">
        <f>SQRT((INDEX('Station centroid'!$E$2:$E$51,MATCH(Q$1,'Station centroid'!$B$2:$B$51,0))-INDEX('Zone centroid'!$D$2:$D$169,MATCH($A160,'Zone centroid'!$C$2:$C$169,0)))^2+(INDEX('Station centroid'!$F$2:$F$51,MATCH(Q$1,'Station centroid'!$B$2:$B$51,0))-INDEX('Zone centroid'!$E$2:$E$169,MATCH($A160,'Zone centroid'!$C$2:$C$169,0)))^2)</f>
        <v>78921.067141952051</v>
      </c>
      <c r="R160">
        <f>SQRT((INDEX('Station centroid'!$E$2:$E$51,MATCH(R$1,'Station centroid'!$B$2:$B$51,0))-INDEX('Zone centroid'!$D$2:$D$169,MATCH($A160,'Zone centroid'!$C$2:$C$169,0)))^2+(INDEX('Station centroid'!$F$2:$F$51,MATCH(R$1,'Station centroid'!$B$2:$B$51,0))-INDEX('Zone centroid'!$E$2:$E$169,MATCH($A160,'Zone centroid'!$C$2:$C$169,0)))^2)</f>
        <v>76644.085127269253</v>
      </c>
      <c r="S160">
        <f>SQRT((INDEX('Station centroid'!$E$2:$E$51,MATCH(S$1,'Station centroid'!$B$2:$B$51,0))-INDEX('Zone centroid'!$D$2:$D$169,MATCH($A160,'Zone centroid'!$C$2:$C$169,0)))^2+(INDEX('Station centroid'!$F$2:$F$51,MATCH(S$1,'Station centroid'!$B$2:$B$51,0))-INDEX('Zone centroid'!$E$2:$E$169,MATCH($A160,'Zone centroid'!$C$2:$C$169,0)))^2)</f>
        <v>73178.788634043463</v>
      </c>
      <c r="T160">
        <f>SQRT((INDEX('Station centroid'!$E$2:$E$51,MATCH(T$1,'Station centroid'!$B$2:$B$51,0))-INDEX('Zone centroid'!$D$2:$D$169,MATCH($A160,'Zone centroid'!$C$2:$C$169,0)))^2+(INDEX('Station centroid'!$F$2:$F$51,MATCH(T$1,'Station centroid'!$B$2:$B$51,0))-INDEX('Zone centroid'!$E$2:$E$169,MATCH($A160,'Zone centroid'!$C$2:$C$169,0)))^2)</f>
        <v>66980.837399330834</v>
      </c>
      <c r="U160">
        <f>SQRT((INDEX('Station centroid'!$E$2:$E$51,MATCH(U$1,'Station centroid'!$B$2:$B$51,0))-INDEX('Zone centroid'!$D$2:$D$169,MATCH($A160,'Zone centroid'!$C$2:$C$169,0)))^2+(INDEX('Station centroid'!$F$2:$F$51,MATCH(U$1,'Station centroid'!$B$2:$B$51,0))-INDEX('Zone centroid'!$E$2:$E$169,MATCH($A160,'Zone centroid'!$C$2:$C$169,0)))^2)</f>
        <v>66491.392902287698</v>
      </c>
      <c r="V160">
        <f>SQRT((INDEX('Station centroid'!$E$2:$E$51,MATCH(V$1,'Station centroid'!$B$2:$B$51,0))-INDEX('Zone centroid'!$D$2:$D$169,MATCH($A160,'Zone centroid'!$C$2:$C$169,0)))^2+(INDEX('Station centroid'!$F$2:$F$51,MATCH(V$1,'Station centroid'!$B$2:$B$51,0))-INDEX('Zone centroid'!$E$2:$E$169,MATCH($A160,'Zone centroid'!$C$2:$C$169,0)))^2)</f>
        <v>64090.76831604771</v>
      </c>
      <c r="W160">
        <f>SQRT((INDEX('Station centroid'!$E$2:$E$51,MATCH(W$1,'Station centroid'!$B$2:$B$51,0))-INDEX('Zone centroid'!$D$2:$D$169,MATCH($A160,'Zone centroid'!$C$2:$C$169,0)))^2+(INDEX('Station centroid'!$F$2:$F$51,MATCH(W$1,'Station centroid'!$B$2:$B$51,0))-INDEX('Zone centroid'!$E$2:$E$169,MATCH($A160,'Zone centroid'!$C$2:$C$169,0)))^2)</f>
        <v>75542.564928125183</v>
      </c>
      <c r="X160">
        <f>SQRT((INDEX('Station centroid'!$E$2:$E$51,MATCH(X$1,'Station centroid'!$B$2:$B$51,0))-INDEX('Zone centroid'!$D$2:$D$169,MATCH($A160,'Zone centroid'!$C$2:$C$169,0)))^2+(INDEX('Station centroid'!$F$2:$F$51,MATCH(X$1,'Station centroid'!$B$2:$B$51,0))-INDEX('Zone centroid'!$E$2:$E$169,MATCH($A160,'Zone centroid'!$C$2:$C$169,0)))^2)</f>
        <v>61474.861242482642</v>
      </c>
      <c r="Y160">
        <f>SQRT((INDEX('Station centroid'!$E$2:$E$51,MATCH(Y$1,'Station centroid'!$B$2:$B$51,0))-INDEX('Zone centroid'!$D$2:$D$169,MATCH($A160,'Zone centroid'!$C$2:$C$169,0)))^2+(INDEX('Station centroid'!$F$2:$F$51,MATCH(Y$1,'Station centroid'!$B$2:$B$51,0))-INDEX('Zone centroid'!$E$2:$E$169,MATCH($A160,'Zone centroid'!$C$2:$C$169,0)))^2)</f>
        <v>59619.467685060779</v>
      </c>
      <c r="Z160">
        <f>SQRT((INDEX('Station centroid'!$E$2:$E$51,MATCH(Z$1,'Station centroid'!$B$2:$B$51,0))-INDEX('Zone centroid'!$D$2:$D$169,MATCH($A160,'Zone centroid'!$C$2:$C$169,0)))^2+(INDEX('Station centroid'!$F$2:$F$51,MATCH(Z$1,'Station centroid'!$B$2:$B$51,0))-INDEX('Zone centroid'!$E$2:$E$169,MATCH($A160,'Zone centroid'!$C$2:$C$169,0)))^2)</f>
        <v>31295.686968815662</v>
      </c>
      <c r="AA160">
        <f>SQRT((INDEX('Station centroid'!$E$2:$E$51,MATCH(AA$1,'Station centroid'!$B$2:$B$51,0))-INDEX('Zone centroid'!$D$2:$D$169,MATCH($A160,'Zone centroid'!$C$2:$C$169,0)))^2+(INDEX('Station centroid'!$F$2:$F$51,MATCH(AA$1,'Station centroid'!$B$2:$B$51,0))-INDEX('Zone centroid'!$E$2:$E$169,MATCH($A160,'Zone centroid'!$C$2:$C$169,0)))^2)</f>
        <v>59958.302894388187</v>
      </c>
      <c r="AB160">
        <f>SQRT((INDEX('Station centroid'!$E$2:$E$51,MATCH(AB$1,'Station centroid'!$B$2:$B$51,0))-INDEX('Zone centroid'!$D$2:$D$169,MATCH($A160,'Zone centroid'!$C$2:$C$169,0)))^2+(INDEX('Station centroid'!$F$2:$F$51,MATCH(AB$1,'Station centroid'!$B$2:$B$51,0))-INDEX('Zone centroid'!$E$2:$E$169,MATCH($A160,'Zone centroid'!$C$2:$C$169,0)))^2)</f>
        <v>645325.2564753684</v>
      </c>
      <c r="AC160">
        <f>SQRT((INDEX('Station centroid'!$E$2:$E$51,MATCH(AC$1,'Station centroid'!$B$2:$B$51,0))-INDEX('Zone centroid'!$D$2:$D$169,MATCH($A160,'Zone centroid'!$C$2:$C$169,0)))^2+(INDEX('Station centroid'!$F$2:$F$51,MATCH(AC$1,'Station centroid'!$B$2:$B$51,0))-INDEX('Zone centroid'!$E$2:$E$169,MATCH($A160,'Zone centroid'!$C$2:$C$169,0)))^2)</f>
        <v>47437.23249584443</v>
      </c>
      <c r="AD160">
        <f>SQRT((INDEX('Station centroid'!$E$2:$E$51,MATCH(AD$1,'Station centroid'!$B$2:$B$51,0))-INDEX('Zone centroid'!$D$2:$D$169,MATCH($A160,'Zone centroid'!$C$2:$C$169,0)))^2+(INDEX('Station centroid'!$F$2:$F$51,MATCH(AD$1,'Station centroid'!$B$2:$B$51,0))-INDEX('Zone centroid'!$E$2:$E$169,MATCH($A160,'Zone centroid'!$C$2:$C$169,0)))^2)</f>
        <v>132664.38602172965</v>
      </c>
      <c r="AE160">
        <f>SQRT((INDEX('Station centroid'!$E$2:$E$51,MATCH(AE$1,'Station centroid'!$B$2:$B$51,0))-INDEX('Zone centroid'!$D$2:$D$169,MATCH($A160,'Zone centroid'!$C$2:$C$169,0)))^2+(INDEX('Station centroid'!$F$2:$F$51,MATCH(AE$1,'Station centroid'!$B$2:$B$51,0))-INDEX('Zone centroid'!$E$2:$E$169,MATCH($A160,'Zone centroid'!$C$2:$C$169,0)))^2)</f>
        <v>86446.781790506255</v>
      </c>
      <c r="AF160">
        <f>SQRT((INDEX('Station centroid'!$E$2:$E$51,MATCH(AF$1,'Station centroid'!$B$2:$B$51,0))-INDEX('Zone centroid'!$D$2:$D$169,MATCH($A160,'Zone centroid'!$C$2:$C$169,0)))^2+(INDEX('Station centroid'!$F$2:$F$51,MATCH(AF$1,'Station centroid'!$B$2:$B$51,0))-INDEX('Zone centroid'!$E$2:$E$169,MATCH($A160,'Zone centroid'!$C$2:$C$169,0)))^2)</f>
        <v>83992.019732775196</v>
      </c>
      <c r="AG160">
        <f>SQRT((INDEX('Station centroid'!$E$2:$E$51,MATCH(AG$1,'Station centroid'!$B$2:$B$51,0))-INDEX('Zone centroid'!$D$2:$D$169,MATCH($A160,'Zone centroid'!$C$2:$C$169,0)))^2+(INDEX('Station centroid'!$F$2:$F$51,MATCH(AG$1,'Station centroid'!$B$2:$B$51,0))-INDEX('Zone centroid'!$E$2:$E$169,MATCH($A160,'Zone centroid'!$C$2:$C$169,0)))^2)</f>
        <v>64063.943615295015</v>
      </c>
      <c r="AH160">
        <f>SQRT((INDEX('Station centroid'!$E$2:$E$51,MATCH(AH$1,'Station centroid'!$B$2:$B$51,0))-INDEX('Zone centroid'!$D$2:$D$169,MATCH($A160,'Zone centroid'!$C$2:$C$169,0)))^2+(INDEX('Station centroid'!$F$2:$F$51,MATCH(AH$1,'Station centroid'!$B$2:$B$51,0))-INDEX('Zone centroid'!$E$2:$E$169,MATCH($A160,'Zone centroid'!$C$2:$C$169,0)))^2)</f>
        <v>107832.77749055711</v>
      </c>
      <c r="AI160">
        <f>SQRT((INDEX('Station centroid'!$E$2:$E$51,MATCH(AI$1,'Station centroid'!$B$2:$B$51,0))-INDEX('Zone centroid'!$D$2:$D$169,MATCH($A160,'Zone centroid'!$C$2:$C$169,0)))^2+(INDEX('Station centroid'!$F$2:$F$51,MATCH(AI$1,'Station centroid'!$B$2:$B$51,0))-INDEX('Zone centroid'!$E$2:$E$169,MATCH($A160,'Zone centroid'!$C$2:$C$169,0)))^2)</f>
        <v>67145.959845269128</v>
      </c>
      <c r="AJ160">
        <f>SQRT((INDEX('Station centroid'!$E$2:$E$51,MATCH(AJ$1,'Station centroid'!$B$2:$B$51,0))-INDEX('Zone centroid'!$D$2:$D$169,MATCH($A160,'Zone centroid'!$C$2:$C$169,0)))^2+(INDEX('Station centroid'!$F$2:$F$51,MATCH(AJ$1,'Station centroid'!$B$2:$B$51,0))-INDEX('Zone centroid'!$E$2:$E$169,MATCH($A160,'Zone centroid'!$C$2:$C$169,0)))^2)</f>
        <v>65413.035247174528</v>
      </c>
      <c r="AK160">
        <f>SQRT((INDEX('Station centroid'!$E$2:$E$51,MATCH(AK$1,'Station centroid'!$B$2:$B$51,0))-INDEX('Zone centroid'!$D$2:$D$169,MATCH($A160,'Zone centroid'!$C$2:$C$169,0)))^2+(INDEX('Station centroid'!$F$2:$F$51,MATCH(AK$1,'Station centroid'!$B$2:$B$51,0))-INDEX('Zone centroid'!$E$2:$E$169,MATCH($A160,'Zone centroid'!$C$2:$C$169,0)))^2)</f>
        <v>65971.409728192069</v>
      </c>
      <c r="AL160">
        <f>SQRT((INDEX('Station centroid'!$E$2:$E$51,MATCH(AL$1,'Station centroid'!$B$2:$B$51,0))-INDEX('Zone centroid'!$D$2:$D$169,MATCH($A160,'Zone centroid'!$C$2:$C$169,0)))^2+(INDEX('Station centroid'!$F$2:$F$51,MATCH(AL$1,'Station centroid'!$B$2:$B$51,0))-INDEX('Zone centroid'!$E$2:$E$169,MATCH($A160,'Zone centroid'!$C$2:$C$169,0)))^2)</f>
        <v>27329.126429258558</v>
      </c>
      <c r="AM160">
        <f>SQRT((INDEX('Station centroid'!$E$2:$E$51,MATCH(AM$1,'Station centroid'!$B$2:$B$51,0))-INDEX('Zone centroid'!$D$2:$D$169,MATCH($A160,'Zone centroid'!$C$2:$C$169,0)))^2+(INDEX('Station centroid'!$F$2:$F$51,MATCH(AM$1,'Station centroid'!$B$2:$B$51,0))-INDEX('Zone centroid'!$E$2:$E$169,MATCH($A160,'Zone centroid'!$C$2:$C$169,0)))^2)</f>
        <v>83178.202202380562</v>
      </c>
      <c r="AN160">
        <f>SQRT((INDEX('Station centroid'!$E$2:$E$51,MATCH(AN$1,'Station centroid'!$B$2:$B$51,0))-INDEX('Zone centroid'!$D$2:$D$169,MATCH($A160,'Zone centroid'!$C$2:$C$169,0)))^2+(INDEX('Station centroid'!$F$2:$F$51,MATCH(AN$1,'Station centroid'!$B$2:$B$51,0))-INDEX('Zone centroid'!$E$2:$E$169,MATCH($A160,'Zone centroid'!$C$2:$C$169,0)))^2)</f>
        <v>45625.631828159894</v>
      </c>
      <c r="AO160">
        <f>SQRT((INDEX('Station centroid'!$E$2:$E$51,MATCH(AO$1,'Station centroid'!$B$2:$B$51,0))-INDEX('Zone centroid'!$D$2:$D$169,MATCH($A160,'Zone centroid'!$C$2:$C$169,0)))^2+(INDEX('Station centroid'!$F$2:$F$51,MATCH(AO$1,'Station centroid'!$B$2:$B$51,0))-INDEX('Zone centroid'!$E$2:$E$169,MATCH($A160,'Zone centroid'!$C$2:$C$169,0)))^2)</f>
        <v>43565.620874457913</v>
      </c>
      <c r="AP160">
        <f>SQRT((INDEX('Station centroid'!$E$2:$E$51,MATCH(AP$1,'Station centroid'!$B$2:$B$51,0))-INDEX('Zone centroid'!$D$2:$D$169,MATCH($A160,'Zone centroid'!$C$2:$C$169,0)))^2+(INDEX('Station centroid'!$F$2:$F$51,MATCH(AP$1,'Station centroid'!$B$2:$B$51,0))-INDEX('Zone centroid'!$E$2:$E$169,MATCH($A160,'Zone centroid'!$C$2:$C$169,0)))^2)</f>
        <v>49141.3369696277</v>
      </c>
      <c r="AQ160">
        <f>SQRT((INDEX('Station centroid'!$E$2:$E$51,MATCH(AQ$1,'Station centroid'!$B$2:$B$51,0))-INDEX('Zone centroid'!$D$2:$D$169,MATCH($A160,'Zone centroid'!$C$2:$C$169,0)))^2+(INDEX('Station centroid'!$F$2:$F$51,MATCH(AQ$1,'Station centroid'!$B$2:$B$51,0))-INDEX('Zone centroid'!$E$2:$E$169,MATCH($A160,'Zone centroid'!$C$2:$C$169,0)))^2)</f>
        <v>51474.43568087172</v>
      </c>
      <c r="AR160">
        <f>SQRT((INDEX('Station centroid'!$E$2:$E$51,MATCH(AR$1,'Station centroid'!$B$2:$B$51,0))-INDEX('Zone centroid'!$D$2:$D$169,MATCH($A160,'Zone centroid'!$C$2:$C$169,0)))^2+(INDEX('Station centroid'!$F$2:$F$51,MATCH(AR$1,'Station centroid'!$B$2:$B$51,0))-INDEX('Zone centroid'!$E$2:$E$169,MATCH($A160,'Zone centroid'!$C$2:$C$169,0)))^2)</f>
        <v>30585.763023374118</v>
      </c>
      <c r="AS160">
        <f>SQRT((INDEX('Station centroid'!$E$2:$E$51,MATCH(AS$1,'Station centroid'!$B$2:$B$51,0))-INDEX('Zone centroid'!$D$2:$D$169,MATCH($A160,'Zone centroid'!$C$2:$C$169,0)))^2+(INDEX('Station centroid'!$F$2:$F$51,MATCH(AS$1,'Station centroid'!$B$2:$B$51,0))-INDEX('Zone centroid'!$E$2:$E$169,MATCH($A160,'Zone centroid'!$C$2:$C$169,0)))^2)</f>
        <v>119692.25585850951</v>
      </c>
      <c r="AT160">
        <f>SQRT((INDEX('Station centroid'!$E$2:$E$51,MATCH(AT$1,'Station centroid'!$B$2:$B$51,0))-INDEX('Zone centroid'!$D$2:$D$169,MATCH($A160,'Zone centroid'!$C$2:$C$169,0)))^2+(INDEX('Station centroid'!$F$2:$F$51,MATCH(AT$1,'Station centroid'!$B$2:$B$51,0))-INDEX('Zone centroid'!$E$2:$E$169,MATCH($A160,'Zone centroid'!$C$2:$C$169,0)))^2)</f>
        <v>101196.51913945508</v>
      </c>
      <c r="AU160">
        <f>SQRT((INDEX('Station centroid'!$E$2:$E$51,MATCH(AU$1,'Station centroid'!$B$2:$B$51,0))-INDEX('Zone centroid'!$D$2:$D$169,MATCH($A160,'Zone centroid'!$C$2:$C$169,0)))^2+(INDEX('Station centroid'!$F$2:$F$51,MATCH(AU$1,'Station centroid'!$B$2:$B$51,0))-INDEX('Zone centroid'!$E$2:$E$169,MATCH($A160,'Zone centroid'!$C$2:$C$169,0)))^2)</f>
        <v>5488.7075741471135</v>
      </c>
      <c r="AV160">
        <f>SQRT((INDEX('Station centroid'!$E$2:$E$51,MATCH(AV$1,'Station centroid'!$B$2:$B$51,0))-INDEX('Zone centroid'!$D$2:$D$169,MATCH($A160,'Zone centroid'!$C$2:$C$169,0)))^2+(INDEX('Station centroid'!$F$2:$F$51,MATCH(AV$1,'Station centroid'!$B$2:$B$51,0))-INDEX('Zone centroid'!$E$2:$E$169,MATCH($A160,'Zone centroid'!$C$2:$C$169,0)))^2)</f>
        <v>4217.8011562898255</v>
      </c>
      <c r="AW160">
        <f>SQRT((INDEX('Station centroid'!$E$2:$E$51,MATCH(AW$1,'Station centroid'!$B$2:$B$51,0))-INDEX('Zone centroid'!$D$2:$D$169,MATCH($A160,'Zone centroid'!$C$2:$C$169,0)))^2+(INDEX('Station centroid'!$F$2:$F$51,MATCH(AW$1,'Station centroid'!$B$2:$B$51,0))-INDEX('Zone centroid'!$E$2:$E$169,MATCH($A160,'Zone centroid'!$C$2:$C$169,0)))^2)</f>
        <v>11773.980197520272</v>
      </c>
      <c r="AX160">
        <f>SQRT((INDEX('Station centroid'!$E$2:$E$51,MATCH(AX$1,'Station centroid'!$B$2:$B$51,0))-INDEX('Zone centroid'!$D$2:$D$169,MATCH($A160,'Zone centroid'!$C$2:$C$169,0)))^2+(INDEX('Station centroid'!$F$2:$F$51,MATCH(AX$1,'Station centroid'!$B$2:$B$51,0))-INDEX('Zone centroid'!$E$2:$E$169,MATCH($A160,'Zone centroid'!$C$2:$C$169,0)))^2)</f>
        <v>27844.11833772622</v>
      </c>
      <c r="AY160">
        <f>SQRT((INDEX('Station centroid'!$E$2:$E$51,MATCH(AY$1,'Station centroid'!$B$2:$B$51,0))-INDEX('Zone centroid'!$D$2:$D$169,MATCH($A160,'Zone centroid'!$C$2:$C$169,0)))^2+(INDEX('Station centroid'!$F$2:$F$51,MATCH(AY$1,'Station centroid'!$B$2:$B$51,0))-INDEX('Zone centroid'!$E$2:$E$169,MATCH($A160,'Zone centroid'!$C$2:$C$169,0)))^2)</f>
        <v>645325.2564753684</v>
      </c>
    </row>
    <row r="161" spans="1:51" x14ac:dyDescent="0.3">
      <c r="A161">
        <v>9001</v>
      </c>
      <c r="B161">
        <f>SQRT((INDEX('Station centroid'!$E$2:$E$51,MATCH(B$1,'Station centroid'!$B$2:$B$51,0))-INDEX('Zone centroid'!$D$2:$D$169,MATCH($A161,'Zone centroid'!$C$2:$C$169,0)))^2+(INDEX('Station centroid'!$F$2:$F$51,MATCH(B$1,'Station centroid'!$B$2:$B$51,0))-INDEX('Zone centroid'!$E$2:$E$169,MATCH($A161,'Zone centroid'!$C$2:$C$169,0)))^2)</f>
        <v>569686.83665711677</v>
      </c>
      <c r="C161">
        <f>SQRT((INDEX('Station centroid'!$E$2:$E$51,MATCH(C$1,'Station centroid'!$B$2:$B$51,0))-INDEX('Zone centroid'!$D$2:$D$169,MATCH($A161,'Zone centroid'!$C$2:$C$169,0)))^2+(INDEX('Station centroid'!$F$2:$F$51,MATCH(C$1,'Station centroid'!$B$2:$B$51,0))-INDEX('Zone centroid'!$E$2:$E$169,MATCH($A161,'Zone centroid'!$C$2:$C$169,0)))^2)</f>
        <v>616759.78783175803</v>
      </c>
      <c r="D161">
        <f>SQRT((INDEX('Station centroid'!$E$2:$E$51,MATCH(D$1,'Station centroid'!$B$2:$B$51,0))-INDEX('Zone centroid'!$D$2:$D$169,MATCH($A161,'Zone centroid'!$C$2:$C$169,0)))^2+(INDEX('Station centroid'!$F$2:$F$51,MATCH(D$1,'Station centroid'!$B$2:$B$51,0))-INDEX('Zone centroid'!$E$2:$E$169,MATCH($A161,'Zone centroid'!$C$2:$C$169,0)))^2)</f>
        <v>630102.95673870842</v>
      </c>
      <c r="E161">
        <f>SQRT((INDEX('Station centroid'!$E$2:$E$51,MATCH(E$1,'Station centroid'!$B$2:$B$51,0))-INDEX('Zone centroid'!$D$2:$D$169,MATCH($A161,'Zone centroid'!$C$2:$C$169,0)))^2+(INDEX('Station centroid'!$F$2:$F$51,MATCH(E$1,'Station centroid'!$B$2:$B$51,0))-INDEX('Zone centroid'!$E$2:$E$169,MATCH($A161,'Zone centroid'!$C$2:$C$169,0)))^2)</f>
        <v>575631.26823448308</v>
      </c>
      <c r="F161">
        <f>SQRT((INDEX('Station centroid'!$E$2:$E$51,MATCH(F$1,'Station centroid'!$B$2:$B$51,0))-INDEX('Zone centroid'!$D$2:$D$169,MATCH($A161,'Zone centroid'!$C$2:$C$169,0)))^2+(INDEX('Station centroid'!$F$2:$F$51,MATCH(F$1,'Station centroid'!$B$2:$B$51,0))-INDEX('Zone centroid'!$E$2:$E$169,MATCH($A161,'Zone centroid'!$C$2:$C$169,0)))^2)</f>
        <v>585719.49807429465</v>
      </c>
      <c r="G161">
        <f>SQRT((INDEX('Station centroid'!$E$2:$E$51,MATCH(G$1,'Station centroid'!$B$2:$B$51,0))-INDEX('Zone centroid'!$D$2:$D$169,MATCH($A161,'Zone centroid'!$C$2:$C$169,0)))^2+(INDEX('Station centroid'!$F$2:$F$51,MATCH(G$1,'Station centroid'!$B$2:$B$51,0))-INDEX('Zone centroid'!$E$2:$E$169,MATCH($A161,'Zone centroid'!$C$2:$C$169,0)))^2)</f>
        <v>799967.18978030595</v>
      </c>
      <c r="H161">
        <f>SQRT((INDEX('Station centroid'!$E$2:$E$51,MATCH(H$1,'Station centroid'!$B$2:$B$51,0))-INDEX('Zone centroid'!$D$2:$D$169,MATCH($A161,'Zone centroid'!$C$2:$C$169,0)))^2+(INDEX('Station centroid'!$F$2:$F$51,MATCH(H$1,'Station centroid'!$B$2:$B$51,0))-INDEX('Zone centroid'!$E$2:$E$169,MATCH($A161,'Zone centroid'!$C$2:$C$169,0)))^2)</f>
        <v>553652.5409603077</v>
      </c>
      <c r="I161">
        <f>SQRT((INDEX('Station centroid'!$E$2:$E$51,MATCH(I$1,'Station centroid'!$B$2:$B$51,0))-INDEX('Zone centroid'!$D$2:$D$169,MATCH($A161,'Zone centroid'!$C$2:$C$169,0)))^2+(INDEX('Station centroid'!$F$2:$F$51,MATCH(I$1,'Station centroid'!$B$2:$B$51,0))-INDEX('Zone centroid'!$E$2:$E$169,MATCH($A161,'Zone centroid'!$C$2:$C$169,0)))^2)</f>
        <v>567535.83389316802</v>
      </c>
      <c r="J161">
        <f>SQRT((INDEX('Station centroid'!$E$2:$E$51,MATCH(J$1,'Station centroid'!$B$2:$B$51,0))-INDEX('Zone centroid'!$D$2:$D$169,MATCH($A161,'Zone centroid'!$C$2:$C$169,0)))^2+(INDEX('Station centroid'!$F$2:$F$51,MATCH(J$1,'Station centroid'!$B$2:$B$51,0))-INDEX('Zone centroid'!$E$2:$E$169,MATCH($A161,'Zone centroid'!$C$2:$C$169,0)))^2)</f>
        <v>799967.18978030595</v>
      </c>
      <c r="K161">
        <f>SQRT((INDEX('Station centroid'!$E$2:$E$51,MATCH(K$1,'Station centroid'!$B$2:$B$51,0))-INDEX('Zone centroid'!$D$2:$D$169,MATCH($A161,'Zone centroid'!$C$2:$C$169,0)))^2+(INDEX('Station centroid'!$F$2:$F$51,MATCH(K$1,'Station centroid'!$B$2:$B$51,0))-INDEX('Zone centroid'!$E$2:$E$169,MATCH($A161,'Zone centroid'!$C$2:$C$169,0)))^2)</f>
        <v>587795.60130785569</v>
      </c>
      <c r="L161">
        <f>SQRT((INDEX('Station centroid'!$E$2:$E$51,MATCH(L$1,'Station centroid'!$B$2:$B$51,0))-INDEX('Zone centroid'!$D$2:$D$169,MATCH($A161,'Zone centroid'!$C$2:$C$169,0)))^2+(INDEX('Station centroid'!$F$2:$F$51,MATCH(L$1,'Station centroid'!$B$2:$B$51,0))-INDEX('Zone centroid'!$E$2:$E$169,MATCH($A161,'Zone centroid'!$C$2:$C$169,0)))^2)</f>
        <v>568873.71356871992</v>
      </c>
      <c r="M161">
        <f>SQRT((INDEX('Station centroid'!$E$2:$E$51,MATCH(M$1,'Station centroid'!$B$2:$B$51,0))-INDEX('Zone centroid'!$D$2:$D$169,MATCH($A161,'Zone centroid'!$C$2:$C$169,0)))^2+(INDEX('Station centroid'!$F$2:$F$51,MATCH(M$1,'Station centroid'!$B$2:$B$51,0))-INDEX('Zone centroid'!$E$2:$E$169,MATCH($A161,'Zone centroid'!$C$2:$C$169,0)))^2)</f>
        <v>567847.18855465844</v>
      </c>
      <c r="N161">
        <f>SQRT((INDEX('Station centroid'!$E$2:$E$51,MATCH(N$1,'Station centroid'!$B$2:$B$51,0))-INDEX('Zone centroid'!$D$2:$D$169,MATCH($A161,'Zone centroid'!$C$2:$C$169,0)))^2+(INDEX('Station centroid'!$F$2:$F$51,MATCH(N$1,'Station centroid'!$B$2:$B$51,0))-INDEX('Zone centroid'!$E$2:$E$169,MATCH($A161,'Zone centroid'!$C$2:$C$169,0)))^2)</f>
        <v>574433.76825638651</v>
      </c>
      <c r="O161">
        <f>SQRT((INDEX('Station centroid'!$E$2:$E$51,MATCH(O$1,'Station centroid'!$B$2:$B$51,0))-INDEX('Zone centroid'!$D$2:$D$169,MATCH($A161,'Zone centroid'!$C$2:$C$169,0)))^2+(INDEX('Station centroid'!$F$2:$F$51,MATCH(O$1,'Station centroid'!$B$2:$B$51,0))-INDEX('Zone centroid'!$E$2:$E$169,MATCH($A161,'Zone centroid'!$C$2:$C$169,0)))^2)</f>
        <v>599479.70411351963</v>
      </c>
      <c r="P161">
        <f>SQRT((INDEX('Station centroid'!$E$2:$E$51,MATCH(P$1,'Station centroid'!$B$2:$B$51,0))-INDEX('Zone centroid'!$D$2:$D$169,MATCH($A161,'Zone centroid'!$C$2:$C$169,0)))^2+(INDEX('Station centroid'!$F$2:$F$51,MATCH(P$1,'Station centroid'!$B$2:$B$51,0))-INDEX('Zone centroid'!$E$2:$E$169,MATCH($A161,'Zone centroid'!$C$2:$C$169,0)))^2)</f>
        <v>601177.08468482411</v>
      </c>
      <c r="Q161">
        <f>SQRT((INDEX('Station centroid'!$E$2:$E$51,MATCH(Q$1,'Station centroid'!$B$2:$B$51,0))-INDEX('Zone centroid'!$D$2:$D$169,MATCH($A161,'Zone centroid'!$C$2:$C$169,0)))^2+(INDEX('Station centroid'!$F$2:$F$51,MATCH(Q$1,'Station centroid'!$B$2:$B$51,0))-INDEX('Zone centroid'!$E$2:$E$169,MATCH($A161,'Zone centroid'!$C$2:$C$169,0)))^2)</f>
        <v>585402.00288480776</v>
      </c>
      <c r="R161">
        <f>SQRT((INDEX('Station centroid'!$E$2:$E$51,MATCH(R$1,'Station centroid'!$B$2:$B$51,0))-INDEX('Zone centroid'!$D$2:$D$169,MATCH($A161,'Zone centroid'!$C$2:$C$169,0)))^2+(INDEX('Station centroid'!$F$2:$F$51,MATCH(R$1,'Station centroid'!$B$2:$B$51,0))-INDEX('Zone centroid'!$E$2:$E$169,MATCH($A161,'Zone centroid'!$C$2:$C$169,0)))^2)</f>
        <v>578523.11742819415</v>
      </c>
      <c r="S161">
        <f>SQRT((INDEX('Station centroid'!$E$2:$E$51,MATCH(S$1,'Station centroid'!$B$2:$B$51,0))-INDEX('Zone centroid'!$D$2:$D$169,MATCH($A161,'Zone centroid'!$C$2:$C$169,0)))^2+(INDEX('Station centroid'!$F$2:$F$51,MATCH(S$1,'Station centroid'!$B$2:$B$51,0))-INDEX('Zone centroid'!$E$2:$E$169,MATCH($A161,'Zone centroid'!$C$2:$C$169,0)))^2)</f>
        <v>577439.04263603967</v>
      </c>
      <c r="T161">
        <f>SQRT((INDEX('Station centroid'!$E$2:$E$51,MATCH(T$1,'Station centroid'!$B$2:$B$51,0))-INDEX('Zone centroid'!$D$2:$D$169,MATCH($A161,'Zone centroid'!$C$2:$C$169,0)))^2+(INDEX('Station centroid'!$F$2:$F$51,MATCH(T$1,'Station centroid'!$B$2:$B$51,0))-INDEX('Zone centroid'!$E$2:$E$169,MATCH($A161,'Zone centroid'!$C$2:$C$169,0)))^2)</f>
        <v>565811.10424797738</v>
      </c>
      <c r="U161">
        <f>SQRT((INDEX('Station centroid'!$E$2:$E$51,MATCH(U$1,'Station centroid'!$B$2:$B$51,0))-INDEX('Zone centroid'!$D$2:$D$169,MATCH($A161,'Zone centroid'!$C$2:$C$169,0)))^2+(INDEX('Station centroid'!$F$2:$F$51,MATCH(U$1,'Station centroid'!$B$2:$B$51,0))-INDEX('Zone centroid'!$E$2:$E$169,MATCH($A161,'Zone centroid'!$C$2:$C$169,0)))^2)</f>
        <v>555864.83207456686</v>
      </c>
      <c r="V161">
        <f>SQRT((INDEX('Station centroid'!$E$2:$E$51,MATCH(V$1,'Station centroid'!$B$2:$B$51,0))-INDEX('Zone centroid'!$D$2:$D$169,MATCH($A161,'Zone centroid'!$C$2:$C$169,0)))^2+(INDEX('Station centroid'!$F$2:$F$51,MATCH(V$1,'Station centroid'!$B$2:$B$51,0))-INDEX('Zone centroid'!$E$2:$E$169,MATCH($A161,'Zone centroid'!$C$2:$C$169,0)))^2)</f>
        <v>542091.4218722349</v>
      </c>
      <c r="W161">
        <f>SQRT((INDEX('Station centroid'!$E$2:$E$51,MATCH(W$1,'Station centroid'!$B$2:$B$51,0))-INDEX('Zone centroid'!$D$2:$D$169,MATCH($A161,'Zone centroid'!$C$2:$C$169,0)))^2+(INDEX('Station centroid'!$F$2:$F$51,MATCH(W$1,'Station centroid'!$B$2:$B$51,0))-INDEX('Zone centroid'!$E$2:$E$169,MATCH($A161,'Zone centroid'!$C$2:$C$169,0)))^2)</f>
        <v>582258.33436954778</v>
      </c>
      <c r="X161">
        <f>SQRT((INDEX('Station centroid'!$E$2:$E$51,MATCH(X$1,'Station centroid'!$B$2:$B$51,0))-INDEX('Zone centroid'!$D$2:$D$169,MATCH($A161,'Zone centroid'!$C$2:$C$169,0)))^2+(INDEX('Station centroid'!$F$2:$F$51,MATCH(X$1,'Station centroid'!$B$2:$B$51,0))-INDEX('Zone centroid'!$E$2:$E$169,MATCH($A161,'Zone centroid'!$C$2:$C$169,0)))^2)</f>
        <v>539695.35507882817</v>
      </c>
      <c r="Y161">
        <f>SQRT((INDEX('Station centroid'!$E$2:$E$51,MATCH(Y$1,'Station centroid'!$B$2:$B$51,0))-INDEX('Zone centroid'!$D$2:$D$169,MATCH($A161,'Zone centroid'!$C$2:$C$169,0)))^2+(INDEX('Station centroid'!$F$2:$F$51,MATCH(Y$1,'Station centroid'!$B$2:$B$51,0))-INDEX('Zone centroid'!$E$2:$E$169,MATCH($A161,'Zone centroid'!$C$2:$C$169,0)))^2)</f>
        <v>537745.36717849085</v>
      </c>
      <c r="Z161">
        <f>SQRT((INDEX('Station centroid'!$E$2:$E$51,MATCH(Z$1,'Station centroid'!$B$2:$B$51,0))-INDEX('Zone centroid'!$D$2:$D$169,MATCH($A161,'Zone centroid'!$C$2:$C$169,0)))^2+(INDEX('Station centroid'!$F$2:$F$51,MATCH(Z$1,'Station centroid'!$B$2:$B$51,0))-INDEX('Zone centroid'!$E$2:$E$169,MATCH($A161,'Zone centroid'!$C$2:$C$169,0)))^2)</f>
        <v>559930.8988189972</v>
      </c>
      <c r="AA161">
        <f>SQRT((INDEX('Station centroid'!$E$2:$E$51,MATCH(AA$1,'Station centroid'!$B$2:$B$51,0))-INDEX('Zone centroid'!$D$2:$D$169,MATCH($A161,'Zone centroid'!$C$2:$C$169,0)))^2+(INDEX('Station centroid'!$F$2:$F$51,MATCH(AA$1,'Station centroid'!$B$2:$B$51,0))-INDEX('Zone centroid'!$E$2:$E$169,MATCH($A161,'Zone centroid'!$C$2:$C$169,0)))^2)</f>
        <v>568727.74475467182</v>
      </c>
      <c r="AB161">
        <f>SQRT((INDEX('Station centroid'!$E$2:$E$51,MATCH(AB$1,'Station centroid'!$B$2:$B$51,0))-INDEX('Zone centroid'!$D$2:$D$169,MATCH($A161,'Zone centroid'!$C$2:$C$169,0)))^2+(INDEX('Station centroid'!$F$2:$F$51,MATCH(AB$1,'Station centroid'!$B$2:$B$51,0))-INDEX('Zone centroid'!$E$2:$E$169,MATCH($A161,'Zone centroid'!$C$2:$C$169,0)))^2)</f>
        <v>799967.18978030595</v>
      </c>
      <c r="AC161">
        <f>SQRT((INDEX('Station centroid'!$E$2:$E$51,MATCH(AC$1,'Station centroid'!$B$2:$B$51,0))-INDEX('Zone centroid'!$D$2:$D$169,MATCH($A161,'Zone centroid'!$C$2:$C$169,0)))^2+(INDEX('Station centroid'!$F$2:$F$51,MATCH(AC$1,'Station centroid'!$B$2:$B$51,0))-INDEX('Zone centroid'!$E$2:$E$169,MATCH($A161,'Zone centroid'!$C$2:$C$169,0)))^2)</f>
        <v>518997.44324571075</v>
      </c>
      <c r="AD161">
        <f>SQRT((INDEX('Station centroid'!$E$2:$E$51,MATCH(AD$1,'Station centroid'!$B$2:$B$51,0))-INDEX('Zone centroid'!$D$2:$D$169,MATCH($A161,'Zone centroid'!$C$2:$C$169,0)))^2+(INDEX('Station centroid'!$F$2:$F$51,MATCH(AD$1,'Station centroid'!$B$2:$B$51,0))-INDEX('Zone centroid'!$E$2:$E$169,MATCH($A161,'Zone centroid'!$C$2:$C$169,0)))^2)</f>
        <v>630026.66740981885</v>
      </c>
      <c r="AE161">
        <f>SQRT((INDEX('Station centroid'!$E$2:$E$51,MATCH(AE$1,'Station centroid'!$B$2:$B$51,0))-INDEX('Zone centroid'!$D$2:$D$169,MATCH($A161,'Zone centroid'!$C$2:$C$169,0)))^2+(INDEX('Station centroid'!$F$2:$F$51,MATCH(AE$1,'Station centroid'!$B$2:$B$51,0))-INDEX('Zone centroid'!$E$2:$E$169,MATCH($A161,'Zone centroid'!$C$2:$C$169,0)))^2)</f>
        <v>594003.86063241668</v>
      </c>
      <c r="AF161">
        <f>SQRT((INDEX('Station centroid'!$E$2:$E$51,MATCH(AF$1,'Station centroid'!$B$2:$B$51,0))-INDEX('Zone centroid'!$D$2:$D$169,MATCH($A161,'Zone centroid'!$C$2:$C$169,0)))^2+(INDEX('Station centroid'!$F$2:$F$51,MATCH(AF$1,'Station centroid'!$B$2:$B$51,0))-INDEX('Zone centroid'!$E$2:$E$169,MATCH($A161,'Zone centroid'!$C$2:$C$169,0)))^2)</f>
        <v>591119.92325391213</v>
      </c>
      <c r="AG161">
        <f>SQRT((INDEX('Station centroid'!$E$2:$E$51,MATCH(AG$1,'Station centroid'!$B$2:$B$51,0))-INDEX('Zone centroid'!$D$2:$D$169,MATCH($A161,'Zone centroid'!$C$2:$C$169,0)))^2+(INDEX('Station centroid'!$F$2:$F$51,MATCH(AG$1,'Station centroid'!$B$2:$B$51,0))-INDEX('Zone centroid'!$E$2:$E$169,MATCH($A161,'Zone centroid'!$C$2:$C$169,0)))^2)</f>
        <v>543483.17596351018</v>
      </c>
      <c r="AH161">
        <f>SQRT((INDEX('Station centroid'!$E$2:$E$51,MATCH(AH$1,'Station centroid'!$B$2:$B$51,0))-INDEX('Zone centroid'!$D$2:$D$169,MATCH($A161,'Zone centroid'!$C$2:$C$169,0)))^2+(INDEX('Station centroid'!$F$2:$F$51,MATCH(AH$1,'Station centroid'!$B$2:$B$51,0))-INDEX('Zone centroid'!$E$2:$E$169,MATCH($A161,'Zone centroid'!$C$2:$C$169,0)))^2)</f>
        <v>624399.16408621822</v>
      </c>
      <c r="AI161">
        <f>SQRT((INDEX('Station centroid'!$E$2:$E$51,MATCH(AI$1,'Station centroid'!$B$2:$B$51,0))-INDEX('Zone centroid'!$D$2:$D$169,MATCH($A161,'Zone centroid'!$C$2:$C$169,0)))^2+(INDEX('Station centroid'!$F$2:$F$51,MATCH(AI$1,'Station centroid'!$B$2:$B$51,0))-INDEX('Zone centroid'!$E$2:$E$169,MATCH($A161,'Zone centroid'!$C$2:$C$169,0)))^2)</f>
        <v>560144.66870063345</v>
      </c>
      <c r="AJ161">
        <f>SQRT((INDEX('Station centroid'!$E$2:$E$51,MATCH(AJ$1,'Station centroid'!$B$2:$B$51,0))-INDEX('Zone centroid'!$D$2:$D$169,MATCH($A161,'Zone centroid'!$C$2:$C$169,0)))^2+(INDEX('Station centroid'!$F$2:$F$51,MATCH(AJ$1,'Station centroid'!$B$2:$B$51,0))-INDEX('Zone centroid'!$E$2:$E$169,MATCH($A161,'Zone centroid'!$C$2:$C$169,0)))^2)</f>
        <v>550055.23704410635</v>
      </c>
      <c r="AK161">
        <f>SQRT((INDEX('Station centroid'!$E$2:$E$51,MATCH(AK$1,'Station centroid'!$B$2:$B$51,0))-INDEX('Zone centroid'!$D$2:$D$169,MATCH($A161,'Zone centroid'!$C$2:$C$169,0)))^2+(INDEX('Station centroid'!$F$2:$F$51,MATCH(AK$1,'Station centroid'!$B$2:$B$51,0))-INDEX('Zone centroid'!$E$2:$E$169,MATCH($A161,'Zone centroid'!$C$2:$C$169,0)))^2)</f>
        <v>568674.34712063894</v>
      </c>
      <c r="AL161">
        <f>SQRT((INDEX('Station centroid'!$E$2:$E$51,MATCH(AL$1,'Station centroid'!$B$2:$B$51,0))-INDEX('Zone centroid'!$D$2:$D$169,MATCH($A161,'Zone centroid'!$C$2:$C$169,0)))^2+(INDEX('Station centroid'!$F$2:$F$51,MATCH(AL$1,'Station centroid'!$B$2:$B$51,0))-INDEX('Zone centroid'!$E$2:$E$169,MATCH($A161,'Zone centroid'!$C$2:$C$169,0)))^2)</f>
        <v>531405.82718154916</v>
      </c>
      <c r="AM161">
        <f>SQRT((INDEX('Station centroid'!$E$2:$E$51,MATCH(AM$1,'Station centroid'!$B$2:$B$51,0))-INDEX('Zone centroid'!$D$2:$D$169,MATCH($A161,'Zone centroid'!$C$2:$C$169,0)))^2+(INDEX('Station centroid'!$F$2:$F$51,MATCH(AM$1,'Station centroid'!$B$2:$B$51,0))-INDEX('Zone centroid'!$E$2:$E$169,MATCH($A161,'Zone centroid'!$C$2:$C$169,0)))^2)</f>
        <v>586028.60968493694</v>
      </c>
      <c r="AN161">
        <f>SQRT((INDEX('Station centroid'!$E$2:$E$51,MATCH(AN$1,'Station centroid'!$B$2:$B$51,0))-INDEX('Zone centroid'!$D$2:$D$169,MATCH($A161,'Zone centroid'!$C$2:$C$169,0)))^2+(INDEX('Station centroid'!$F$2:$F$51,MATCH(AN$1,'Station centroid'!$B$2:$B$51,0))-INDEX('Zone centroid'!$E$2:$E$169,MATCH($A161,'Zone centroid'!$C$2:$C$169,0)))^2)</f>
        <v>570908.79780087364</v>
      </c>
      <c r="AO161">
        <f>SQRT((INDEX('Station centroid'!$E$2:$E$51,MATCH(AO$1,'Station centroid'!$B$2:$B$51,0))-INDEX('Zone centroid'!$D$2:$D$169,MATCH($A161,'Zone centroid'!$C$2:$C$169,0)))^2+(INDEX('Station centroid'!$F$2:$F$51,MATCH(AO$1,'Station centroid'!$B$2:$B$51,0))-INDEX('Zone centroid'!$E$2:$E$169,MATCH($A161,'Zone centroid'!$C$2:$C$169,0)))^2)</f>
        <v>570283.81700186536</v>
      </c>
      <c r="AP161">
        <f>SQRT((INDEX('Station centroid'!$E$2:$E$51,MATCH(AP$1,'Station centroid'!$B$2:$B$51,0))-INDEX('Zone centroid'!$D$2:$D$169,MATCH($A161,'Zone centroid'!$C$2:$C$169,0)))^2+(INDEX('Station centroid'!$F$2:$F$51,MATCH(AP$1,'Station centroid'!$B$2:$B$51,0))-INDEX('Zone centroid'!$E$2:$E$169,MATCH($A161,'Zone centroid'!$C$2:$C$169,0)))^2)</f>
        <v>569389.79914814292</v>
      </c>
      <c r="AQ161">
        <f>SQRT((INDEX('Station centroid'!$E$2:$E$51,MATCH(AQ$1,'Station centroid'!$B$2:$B$51,0))-INDEX('Zone centroid'!$D$2:$D$169,MATCH($A161,'Zone centroid'!$C$2:$C$169,0)))^2+(INDEX('Station centroid'!$F$2:$F$51,MATCH(AQ$1,'Station centroid'!$B$2:$B$51,0))-INDEX('Zone centroid'!$E$2:$E$169,MATCH($A161,'Zone centroid'!$C$2:$C$169,0)))^2)</f>
        <v>563894.81350144034</v>
      </c>
      <c r="AR161">
        <f>SQRT((INDEX('Station centroid'!$E$2:$E$51,MATCH(AR$1,'Station centroid'!$B$2:$B$51,0))-INDEX('Zone centroid'!$D$2:$D$169,MATCH($A161,'Zone centroid'!$C$2:$C$169,0)))^2+(INDEX('Station centroid'!$F$2:$F$51,MATCH(AR$1,'Station centroid'!$B$2:$B$51,0))-INDEX('Zone centroid'!$E$2:$E$169,MATCH($A161,'Zone centroid'!$C$2:$C$169,0)))^2)</f>
        <v>554793.8545595851</v>
      </c>
      <c r="AS161">
        <f>SQRT((INDEX('Station centroid'!$E$2:$E$51,MATCH(AS$1,'Station centroid'!$B$2:$B$51,0))-INDEX('Zone centroid'!$D$2:$D$169,MATCH($A161,'Zone centroid'!$C$2:$C$169,0)))^2+(INDEX('Station centroid'!$F$2:$F$51,MATCH(AS$1,'Station centroid'!$B$2:$B$51,0))-INDEX('Zone centroid'!$E$2:$E$169,MATCH($A161,'Zone centroid'!$C$2:$C$169,0)))^2)</f>
        <v>630670.8177919595</v>
      </c>
      <c r="AT161">
        <f>SQRT((INDEX('Station centroid'!$E$2:$E$51,MATCH(AT$1,'Station centroid'!$B$2:$B$51,0))-INDEX('Zone centroid'!$D$2:$D$169,MATCH($A161,'Zone centroid'!$C$2:$C$169,0)))^2+(INDEX('Station centroid'!$F$2:$F$51,MATCH(AT$1,'Station centroid'!$B$2:$B$51,0))-INDEX('Zone centroid'!$E$2:$E$169,MATCH($A161,'Zone centroid'!$C$2:$C$169,0)))^2)</f>
        <v>623000.01222675922</v>
      </c>
      <c r="AU161">
        <f>SQRT((INDEX('Station centroid'!$E$2:$E$51,MATCH(AU$1,'Station centroid'!$B$2:$B$51,0))-INDEX('Zone centroid'!$D$2:$D$169,MATCH($A161,'Zone centroid'!$C$2:$C$169,0)))^2+(INDEX('Station centroid'!$F$2:$F$51,MATCH(AU$1,'Station centroid'!$B$2:$B$51,0))-INDEX('Zone centroid'!$E$2:$E$169,MATCH($A161,'Zone centroid'!$C$2:$C$169,0)))^2)</f>
        <v>523690.73246174073</v>
      </c>
      <c r="AV161">
        <f>SQRT((INDEX('Station centroid'!$E$2:$E$51,MATCH(AV$1,'Station centroid'!$B$2:$B$51,0))-INDEX('Zone centroid'!$D$2:$D$169,MATCH($A161,'Zone centroid'!$C$2:$C$169,0)))^2+(INDEX('Station centroid'!$F$2:$F$51,MATCH(AV$1,'Station centroid'!$B$2:$B$51,0))-INDEX('Zone centroid'!$E$2:$E$169,MATCH($A161,'Zone centroid'!$C$2:$C$169,0)))^2)</f>
        <v>530566.21874758857</v>
      </c>
      <c r="AW161">
        <f>SQRT((INDEX('Station centroid'!$E$2:$E$51,MATCH(AW$1,'Station centroid'!$B$2:$B$51,0))-INDEX('Zone centroid'!$D$2:$D$169,MATCH($A161,'Zone centroid'!$C$2:$C$169,0)))^2+(INDEX('Station centroid'!$F$2:$F$51,MATCH(AW$1,'Station centroid'!$B$2:$B$51,0))-INDEX('Zone centroid'!$E$2:$E$169,MATCH($A161,'Zone centroid'!$C$2:$C$169,0)))^2)</f>
        <v>536520.88770732086</v>
      </c>
      <c r="AX161">
        <f>SQRT((INDEX('Station centroid'!$E$2:$E$51,MATCH(AX$1,'Station centroid'!$B$2:$B$51,0))-INDEX('Zone centroid'!$D$2:$D$169,MATCH($A161,'Zone centroid'!$C$2:$C$169,0)))^2+(INDEX('Station centroid'!$F$2:$F$51,MATCH(AX$1,'Station centroid'!$B$2:$B$51,0))-INDEX('Zone centroid'!$E$2:$E$169,MATCH($A161,'Zone centroid'!$C$2:$C$169,0)))^2)</f>
        <v>548397.650322214</v>
      </c>
      <c r="AY161">
        <f>SQRT((INDEX('Station centroid'!$E$2:$E$51,MATCH(AY$1,'Station centroid'!$B$2:$B$51,0))-INDEX('Zone centroid'!$D$2:$D$169,MATCH($A161,'Zone centroid'!$C$2:$C$169,0)))^2+(INDEX('Station centroid'!$F$2:$F$51,MATCH(AY$1,'Station centroid'!$B$2:$B$51,0))-INDEX('Zone centroid'!$E$2:$E$169,MATCH($A161,'Zone centroid'!$C$2:$C$169,0)))^2)</f>
        <v>799967.18978030595</v>
      </c>
    </row>
    <row r="162" spans="1:51" x14ac:dyDescent="0.3">
      <c r="A162">
        <v>9002</v>
      </c>
      <c r="B162">
        <f>SQRT((INDEX('Station centroid'!$E$2:$E$51,MATCH(B$1,'Station centroid'!$B$2:$B$51,0))-INDEX('Zone centroid'!$D$2:$D$169,MATCH($A162,'Zone centroid'!$C$2:$C$169,0)))^2+(INDEX('Station centroid'!$F$2:$F$51,MATCH(B$1,'Station centroid'!$B$2:$B$51,0))-INDEX('Zone centroid'!$E$2:$E$169,MATCH($A162,'Zone centroid'!$C$2:$C$169,0)))^2)</f>
        <v>339811.85541280411</v>
      </c>
      <c r="C162">
        <f>SQRT((INDEX('Station centroid'!$E$2:$E$51,MATCH(C$1,'Station centroid'!$B$2:$B$51,0))-INDEX('Zone centroid'!$D$2:$D$169,MATCH($A162,'Zone centroid'!$C$2:$C$169,0)))^2+(INDEX('Station centroid'!$F$2:$F$51,MATCH(C$1,'Station centroid'!$B$2:$B$51,0))-INDEX('Zone centroid'!$E$2:$E$169,MATCH($A162,'Zone centroid'!$C$2:$C$169,0)))^2)</f>
        <v>387081.85070152179</v>
      </c>
      <c r="D162">
        <f>SQRT((INDEX('Station centroid'!$E$2:$E$51,MATCH(D$1,'Station centroid'!$B$2:$B$51,0))-INDEX('Zone centroid'!$D$2:$D$169,MATCH($A162,'Zone centroid'!$C$2:$C$169,0)))^2+(INDEX('Station centroid'!$F$2:$F$51,MATCH(D$1,'Station centroid'!$B$2:$B$51,0))-INDEX('Zone centroid'!$E$2:$E$169,MATCH($A162,'Zone centroid'!$C$2:$C$169,0)))^2)</f>
        <v>407904.2127261773</v>
      </c>
      <c r="E162">
        <f>SQRT((INDEX('Station centroid'!$E$2:$E$51,MATCH(E$1,'Station centroid'!$B$2:$B$51,0))-INDEX('Zone centroid'!$D$2:$D$169,MATCH($A162,'Zone centroid'!$C$2:$C$169,0)))^2+(INDEX('Station centroid'!$F$2:$F$51,MATCH(E$1,'Station centroid'!$B$2:$B$51,0))-INDEX('Zone centroid'!$E$2:$E$169,MATCH($A162,'Zone centroid'!$C$2:$C$169,0)))^2)</f>
        <v>345919.23830240982</v>
      </c>
      <c r="F162">
        <f>SQRT((INDEX('Station centroid'!$E$2:$E$51,MATCH(F$1,'Station centroid'!$B$2:$B$51,0))-INDEX('Zone centroid'!$D$2:$D$169,MATCH($A162,'Zone centroid'!$C$2:$C$169,0)))^2+(INDEX('Station centroid'!$F$2:$F$51,MATCH(F$1,'Station centroid'!$B$2:$B$51,0))-INDEX('Zone centroid'!$E$2:$E$169,MATCH($A162,'Zone centroid'!$C$2:$C$169,0)))^2)</f>
        <v>355707.90655396407</v>
      </c>
      <c r="G162">
        <f>SQRT((INDEX('Station centroid'!$E$2:$E$51,MATCH(G$1,'Station centroid'!$B$2:$B$51,0))-INDEX('Zone centroid'!$D$2:$D$169,MATCH($A162,'Zone centroid'!$C$2:$C$169,0)))^2+(INDEX('Station centroid'!$F$2:$F$51,MATCH(G$1,'Station centroid'!$B$2:$B$51,0))-INDEX('Zone centroid'!$E$2:$E$169,MATCH($A162,'Zone centroid'!$C$2:$C$169,0)))^2)</f>
        <v>699662.84167233005</v>
      </c>
      <c r="H162">
        <f>SQRT((INDEX('Station centroid'!$E$2:$E$51,MATCH(H$1,'Station centroid'!$B$2:$B$51,0))-INDEX('Zone centroid'!$D$2:$D$169,MATCH($A162,'Zone centroid'!$C$2:$C$169,0)))^2+(INDEX('Station centroid'!$F$2:$F$51,MATCH(H$1,'Station centroid'!$B$2:$B$51,0))-INDEX('Zone centroid'!$E$2:$E$169,MATCH($A162,'Zone centroid'!$C$2:$C$169,0)))^2)</f>
        <v>325585.45929240331</v>
      </c>
      <c r="I162">
        <f>SQRT((INDEX('Station centroid'!$E$2:$E$51,MATCH(I$1,'Station centroid'!$B$2:$B$51,0))-INDEX('Zone centroid'!$D$2:$D$169,MATCH($A162,'Zone centroid'!$C$2:$C$169,0)))^2+(INDEX('Station centroid'!$F$2:$F$51,MATCH(I$1,'Station centroid'!$B$2:$B$51,0))-INDEX('Zone centroid'!$E$2:$E$169,MATCH($A162,'Zone centroid'!$C$2:$C$169,0)))^2)</f>
        <v>337923.86183735781</v>
      </c>
      <c r="J162">
        <f>SQRT((INDEX('Station centroid'!$E$2:$E$51,MATCH(J$1,'Station centroid'!$B$2:$B$51,0))-INDEX('Zone centroid'!$D$2:$D$169,MATCH($A162,'Zone centroid'!$C$2:$C$169,0)))^2+(INDEX('Station centroid'!$F$2:$F$51,MATCH(J$1,'Station centroid'!$B$2:$B$51,0))-INDEX('Zone centroid'!$E$2:$E$169,MATCH($A162,'Zone centroid'!$C$2:$C$169,0)))^2)</f>
        <v>699662.84167233005</v>
      </c>
      <c r="K162">
        <f>SQRT((INDEX('Station centroid'!$E$2:$E$51,MATCH(K$1,'Station centroid'!$B$2:$B$51,0))-INDEX('Zone centroid'!$D$2:$D$169,MATCH($A162,'Zone centroid'!$C$2:$C$169,0)))^2+(INDEX('Station centroid'!$F$2:$F$51,MATCH(K$1,'Station centroid'!$B$2:$B$51,0))-INDEX('Zone centroid'!$E$2:$E$169,MATCH($A162,'Zone centroid'!$C$2:$C$169,0)))^2)</f>
        <v>358602.65404511953</v>
      </c>
      <c r="L162">
        <f>SQRT((INDEX('Station centroid'!$E$2:$E$51,MATCH(L$1,'Station centroid'!$B$2:$B$51,0))-INDEX('Zone centroid'!$D$2:$D$169,MATCH($A162,'Zone centroid'!$C$2:$C$169,0)))^2+(INDEX('Station centroid'!$F$2:$F$51,MATCH(L$1,'Station centroid'!$B$2:$B$51,0))-INDEX('Zone centroid'!$E$2:$E$169,MATCH($A162,'Zone centroid'!$C$2:$C$169,0)))^2)</f>
        <v>338838.93930949847</v>
      </c>
      <c r="M162">
        <f>SQRT((INDEX('Station centroid'!$E$2:$E$51,MATCH(M$1,'Station centroid'!$B$2:$B$51,0))-INDEX('Zone centroid'!$D$2:$D$169,MATCH($A162,'Zone centroid'!$C$2:$C$169,0)))^2+(INDEX('Station centroid'!$F$2:$F$51,MATCH(M$1,'Station centroid'!$B$2:$B$51,0))-INDEX('Zone centroid'!$E$2:$E$169,MATCH($A162,'Zone centroid'!$C$2:$C$169,0)))^2)</f>
        <v>337798.22271425556</v>
      </c>
      <c r="N162">
        <f>SQRT((INDEX('Station centroid'!$E$2:$E$51,MATCH(N$1,'Station centroid'!$B$2:$B$51,0))-INDEX('Zone centroid'!$D$2:$D$169,MATCH($A162,'Zone centroid'!$C$2:$C$169,0)))^2+(INDEX('Station centroid'!$F$2:$F$51,MATCH(N$1,'Station centroid'!$B$2:$B$51,0))-INDEX('Zone centroid'!$E$2:$E$169,MATCH($A162,'Zone centroid'!$C$2:$C$169,0)))^2)</f>
        <v>344698.23238936398</v>
      </c>
      <c r="O162">
        <f>SQRT((INDEX('Station centroid'!$E$2:$E$51,MATCH(O$1,'Station centroid'!$B$2:$B$51,0))-INDEX('Zone centroid'!$D$2:$D$169,MATCH($A162,'Zone centroid'!$C$2:$C$169,0)))^2+(INDEX('Station centroid'!$F$2:$F$51,MATCH(O$1,'Station centroid'!$B$2:$B$51,0))-INDEX('Zone centroid'!$E$2:$E$169,MATCH($A162,'Zone centroid'!$C$2:$C$169,0)))^2)</f>
        <v>369926.12522063509</v>
      </c>
      <c r="P162">
        <f>SQRT((INDEX('Station centroid'!$E$2:$E$51,MATCH(P$1,'Station centroid'!$B$2:$B$51,0))-INDEX('Zone centroid'!$D$2:$D$169,MATCH($A162,'Zone centroid'!$C$2:$C$169,0)))^2+(INDEX('Station centroid'!$F$2:$F$51,MATCH(P$1,'Station centroid'!$B$2:$B$51,0))-INDEX('Zone centroid'!$E$2:$E$169,MATCH($A162,'Zone centroid'!$C$2:$C$169,0)))^2)</f>
        <v>371676.14583976759</v>
      </c>
      <c r="Q162">
        <f>SQRT((INDEX('Station centroid'!$E$2:$E$51,MATCH(Q$1,'Station centroid'!$B$2:$B$51,0))-INDEX('Zone centroid'!$D$2:$D$169,MATCH($A162,'Zone centroid'!$C$2:$C$169,0)))^2+(INDEX('Station centroid'!$F$2:$F$51,MATCH(Q$1,'Station centroid'!$B$2:$B$51,0))-INDEX('Zone centroid'!$E$2:$E$169,MATCH($A162,'Zone centroid'!$C$2:$C$169,0)))^2)</f>
        <v>355770.59470856289</v>
      </c>
      <c r="R162">
        <f>SQRT((INDEX('Station centroid'!$E$2:$E$51,MATCH(R$1,'Station centroid'!$B$2:$B$51,0))-INDEX('Zone centroid'!$D$2:$D$169,MATCH($A162,'Zone centroid'!$C$2:$C$169,0)))^2+(INDEX('Station centroid'!$F$2:$F$51,MATCH(R$1,'Station centroid'!$B$2:$B$51,0))-INDEX('Zone centroid'!$E$2:$E$169,MATCH($A162,'Zone centroid'!$C$2:$C$169,0)))^2)</f>
        <v>349022.71382638707</v>
      </c>
      <c r="S162">
        <f>SQRT((INDEX('Station centroid'!$E$2:$E$51,MATCH(S$1,'Station centroid'!$B$2:$B$51,0))-INDEX('Zone centroid'!$D$2:$D$169,MATCH($A162,'Zone centroid'!$C$2:$C$169,0)))^2+(INDEX('Station centroid'!$F$2:$F$51,MATCH(S$1,'Station centroid'!$B$2:$B$51,0))-INDEX('Zone centroid'!$E$2:$E$169,MATCH($A162,'Zone centroid'!$C$2:$C$169,0)))^2)</f>
        <v>347813.35306567233</v>
      </c>
      <c r="T162">
        <f>SQRT((INDEX('Station centroid'!$E$2:$E$51,MATCH(T$1,'Station centroid'!$B$2:$B$51,0))-INDEX('Zone centroid'!$D$2:$D$169,MATCH($A162,'Zone centroid'!$C$2:$C$169,0)))^2+(INDEX('Station centroid'!$F$2:$F$51,MATCH(T$1,'Station centroid'!$B$2:$B$51,0))-INDEX('Zone centroid'!$E$2:$E$169,MATCH($A162,'Zone centroid'!$C$2:$C$169,0)))^2)</f>
        <v>336250.73119616497</v>
      </c>
      <c r="U162">
        <f>SQRT((INDEX('Station centroid'!$E$2:$E$51,MATCH(U$1,'Station centroid'!$B$2:$B$51,0))-INDEX('Zone centroid'!$D$2:$D$169,MATCH($A162,'Zone centroid'!$C$2:$C$169,0)))^2+(INDEX('Station centroid'!$F$2:$F$51,MATCH(U$1,'Station centroid'!$B$2:$B$51,0))-INDEX('Zone centroid'!$E$2:$E$169,MATCH($A162,'Zone centroid'!$C$2:$C$169,0)))^2)</f>
        <v>326527.69123455114</v>
      </c>
      <c r="V162">
        <f>SQRT((INDEX('Station centroid'!$E$2:$E$51,MATCH(V$1,'Station centroid'!$B$2:$B$51,0))-INDEX('Zone centroid'!$D$2:$D$169,MATCH($A162,'Zone centroid'!$C$2:$C$169,0)))^2+(INDEX('Station centroid'!$F$2:$F$51,MATCH(V$1,'Station centroid'!$B$2:$B$51,0))-INDEX('Zone centroid'!$E$2:$E$169,MATCH($A162,'Zone centroid'!$C$2:$C$169,0)))^2)</f>
        <v>312895.64144078665</v>
      </c>
      <c r="W162">
        <f>SQRT((INDEX('Station centroid'!$E$2:$E$51,MATCH(W$1,'Station centroid'!$B$2:$B$51,0))-INDEX('Zone centroid'!$D$2:$D$169,MATCH($A162,'Zone centroid'!$C$2:$C$169,0)))^2+(INDEX('Station centroid'!$F$2:$F$51,MATCH(W$1,'Station centroid'!$B$2:$B$51,0))-INDEX('Zone centroid'!$E$2:$E$169,MATCH($A162,'Zone centroid'!$C$2:$C$169,0)))^2)</f>
        <v>352582.02754559118</v>
      </c>
      <c r="X162">
        <f>SQRT((INDEX('Station centroid'!$E$2:$E$51,MATCH(X$1,'Station centroid'!$B$2:$B$51,0))-INDEX('Zone centroid'!$D$2:$D$169,MATCH($A162,'Zone centroid'!$C$2:$C$169,0)))^2+(INDEX('Station centroid'!$F$2:$F$51,MATCH(X$1,'Station centroid'!$B$2:$B$51,0))-INDEX('Zone centroid'!$E$2:$E$169,MATCH($A162,'Zone centroid'!$C$2:$C$169,0)))^2)</f>
        <v>310404.29477538238</v>
      </c>
      <c r="Y162">
        <f>SQRT((INDEX('Station centroid'!$E$2:$E$51,MATCH(Y$1,'Station centroid'!$B$2:$B$51,0))-INDEX('Zone centroid'!$D$2:$D$169,MATCH($A162,'Zone centroid'!$C$2:$C$169,0)))^2+(INDEX('Station centroid'!$F$2:$F$51,MATCH(Y$1,'Station centroid'!$B$2:$B$51,0))-INDEX('Zone centroid'!$E$2:$E$169,MATCH($A162,'Zone centroid'!$C$2:$C$169,0)))^2)</f>
        <v>308390.59348866338</v>
      </c>
      <c r="Z162">
        <f>SQRT((INDEX('Station centroid'!$E$2:$E$51,MATCH(Z$1,'Station centroid'!$B$2:$B$51,0))-INDEX('Zone centroid'!$D$2:$D$169,MATCH($A162,'Zone centroid'!$C$2:$C$169,0)))^2+(INDEX('Station centroid'!$F$2:$F$51,MATCH(Z$1,'Station centroid'!$B$2:$B$51,0))-INDEX('Zone centroid'!$E$2:$E$169,MATCH($A162,'Zone centroid'!$C$2:$C$169,0)))^2)</f>
        <v>330501.7922747017</v>
      </c>
      <c r="AA162">
        <f>SQRT((INDEX('Station centroid'!$E$2:$E$51,MATCH(AA$1,'Station centroid'!$B$2:$B$51,0))-INDEX('Zone centroid'!$D$2:$D$169,MATCH($A162,'Zone centroid'!$C$2:$C$169,0)))^2+(INDEX('Station centroid'!$F$2:$F$51,MATCH(AA$1,'Station centroid'!$B$2:$B$51,0))-INDEX('Zone centroid'!$E$2:$E$169,MATCH($A162,'Zone centroid'!$C$2:$C$169,0)))^2)</f>
        <v>342072.3072632089</v>
      </c>
      <c r="AB162">
        <f>SQRT((INDEX('Station centroid'!$E$2:$E$51,MATCH(AB$1,'Station centroid'!$B$2:$B$51,0))-INDEX('Zone centroid'!$D$2:$D$169,MATCH($A162,'Zone centroid'!$C$2:$C$169,0)))^2+(INDEX('Station centroid'!$F$2:$F$51,MATCH(AB$1,'Station centroid'!$B$2:$B$51,0))-INDEX('Zone centroid'!$E$2:$E$169,MATCH($A162,'Zone centroid'!$C$2:$C$169,0)))^2)</f>
        <v>699662.84167233005</v>
      </c>
      <c r="AC162">
        <f>SQRT((INDEX('Station centroid'!$E$2:$E$51,MATCH(AC$1,'Station centroid'!$B$2:$B$51,0))-INDEX('Zone centroid'!$D$2:$D$169,MATCH($A162,'Zone centroid'!$C$2:$C$169,0)))^2+(INDEX('Station centroid'!$F$2:$F$51,MATCH(AC$1,'Station centroid'!$B$2:$B$51,0))-INDEX('Zone centroid'!$E$2:$E$169,MATCH($A162,'Zone centroid'!$C$2:$C$169,0)))^2)</f>
        <v>292969.96270686999</v>
      </c>
      <c r="AD162">
        <f>SQRT((INDEX('Station centroid'!$E$2:$E$51,MATCH(AD$1,'Station centroid'!$B$2:$B$51,0))-INDEX('Zone centroid'!$D$2:$D$169,MATCH($A162,'Zone centroid'!$C$2:$C$169,0)))^2+(INDEX('Station centroid'!$F$2:$F$51,MATCH(AD$1,'Station centroid'!$B$2:$B$51,0))-INDEX('Zone centroid'!$E$2:$E$169,MATCH($A162,'Zone centroid'!$C$2:$C$169,0)))^2)</f>
        <v>407144.09975268279</v>
      </c>
      <c r="AE162">
        <f>SQRT((INDEX('Station centroid'!$E$2:$E$51,MATCH(AE$1,'Station centroid'!$B$2:$B$51,0))-INDEX('Zone centroid'!$D$2:$D$169,MATCH($A162,'Zone centroid'!$C$2:$C$169,0)))^2+(INDEX('Station centroid'!$F$2:$F$51,MATCH(AE$1,'Station centroid'!$B$2:$B$51,0))-INDEX('Zone centroid'!$E$2:$E$169,MATCH($A162,'Zone centroid'!$C$2:$C$169,0)))^2)</f>
        <v>364412.45126945846</v>
      </c>
      <c r="AF162">
        <f>SQRT((INDEX('Station centroid'!$E$2:$E$51,MATCH(AF$1,'Station centroid'!$B$2:$B$51,0))-INDEX('Zone centroid'!$D$2:$D$169,MATCH($A162,'Zone centroid'!$C$2:$C$169,0)))^2+(INDEX('Station centroid'!$F$2:$F$51,MATCH(AF$1,'Station centroid'!$B$2:$B$51,0))-INDEX('Zone centroid'!$E$2:$E$169,MATCH($A162,'Zone centroid'!$C$2:$C$169,0)))^2)</f>
        <v>361519.69728800521</v>
      </c>
      <c r="AG162">
        <f>SQRT((INDEX('Station centroid'!$E$2:$E$51,MATCH(AG$1,'Station centroid'!$B$2:$B$51,0))-INDEX('Zone centroid'!$D$2:$D$169,MATCH($A162,'Zone centroid'!$C$2:$C$169,0)))^2+(INDEX('Station centroid'!$F$2:$F$51,MATCH(AG$1,'Station centroid'!$B$2:$B$51,0))-INDEX('Zone centroid'!$E$2:$E$169,MATCH($A162,'Zone centroid'!$C$2:$C$169,0)))^2)</f>
        <v>314265.42772746051</v>
      </c>
      <c r="AH162">
        <f>SQRT((INDEX('Station centroid'!$E$2:$E$51,MATCH(AH$1,'Station centroid'!$B$2:$B$51,0))-INDEX('Zone centroid'!$D$2:$D$169,MATCH($A162,'Zone centroid'!$C$2:$C$169,0)))^2+(INDEX('Station centroid'!$F$2:$F$51,MATCH(AH$1,'Station centroid'!$B$2:$B$51,0))-INDEX('Zone centroid'!$E$2:$E$169,MATCH($A162,'Zone centroid'!$C$2:$C$169,0)))^2)</f>
        <v>397805.93598342402</v>
      </c>
      <c r="AI162">
        <f>SQRT((INDEX('Station centroid'!$E$2:$E$51,MATCH(AI$1,'Station centroid'!$B$2:$B$51,0))-INDEX('Zone centroid'!$D$2:$D$169,MATCH($A162,'Zone centroid'!$C$2:$C$169,0)))^2+(INDEX('Station centroid'!$F$2:$F$51,MATCH(AI$1,'Station centroid'!$B$2:$B$51,0))-INDEX('Zone centroid'!$E$2:$E$169,MATCH($A162,'Zone centroid'!$C$2:$C$169,0)))^2)</f>
        <v>330736.45323042705</v>
      </c>
      <c r="AJ162">
        <f>SQRT((INDEX('Station centroid'!$E$2:$E$51,MATCH(AJ$1,'Station centroid'!$B$2:$B$51,0))-INDEX('Zone centroid'!$D$2:$D$169,MATCH($A162,'Zone centroid'!$C$2:$C$169,0)))^2+(INDEX('Station centroid'!$F$2:$F$51,MATCH(AJ$1,'Station centroid'!$B$2:$B$51,0))-INDEX('Zone centroid'!$E$2:$E$169,MATCH($A162,'Zone centroid'!$C$2:$C$169,0)))^2)</f>
        <v>320789.21546989086</v>
      </c>
      <c r="AK162">
        <f>SQRT((INDEX('Station centroid'!$E$2:$E$51,MATCH(AK$1,'Station centroid'!$B$2:$B$51,0))-INDEX('Zone centroid'!$D$2:$D$169,MATCH($A162,'Zone centroid'!$C$2:$C$169,0)))^2+(INDEX('Station centroid'!$F$2:$F$51,MATCH(AK$1,'Station centroid'!$B$2:$B$51,0))-INDEX('Zone centroid'!$E$2:$E$169,MATCH($A162,'Zone centroid'!$C$2:$C$169,0)))^2)</f>
        <v>338998.34294934978</v>
      </c>
      <c r="AL162">
        <f>SQRT((INDEX('Station centroid'!$E$2:$E$51,MATCH(AL$1,'Station centroid'!$B$2:$B$51,0))-INDEX('Zone centroid'!$D$2:$D$169,MATCH($A162,'Zone centroid'!$C$2:$C$169,0)))^2+(INDEX('Station centroid'!$F$2:$F$51,MATCH(AL$1,'Station centroid'!$B$2:$B$51,0))-INDEX('Zone centroid'!$E$2:$E$169,MATCH($A162,'Zone centroid'!$C$2:$C$169,0)))^2)</f>
        <v>303488.9811635777</v>
      </c>
      <c r="AM162">
        <f>SQRT((INDEX('Station centroid'!$E$2:$E$51,MATCH(AM$1,'Station centroid'!$B$2:$B$51,0))-INDEX('Zone centroid'!$D$2:$D$169,MATCH($A162,'Zone centroid'!$C$2:$C$169,0)))^2+(INDEX('Station centroid'!$F$2:$F$51,MATCH(AM$1,'Station centroid'!$B$2:$B$51,0))-INDEX('Zone centroid'!$E$2:$E$169,MATCH($A162,'Zone centroid'!$C$2:$C$169,0)))^2)</f>
        <v>356585.84999598644</v>
      </c>
      <c r="AN162">
        <f>SQRT((INDEX('Station centroid'!$E$2:$E$51,MATCH(AN$1,'Station centroid'!$B$2:$B$51,0))-INDEX('Zone centroid'!$D$2:$D$169,MATCH($A162,'Zone centroid'!$C$2:$C$169,0)))^2+(INDEX('Station centroid'!$F$2:$F$51,MATCH(AN$1,'Station centroid'!$B$2:$B$51,0))-INDEX('Zone centroid'!$E$2:$E$169,MATCH($A162,'Zone centroid'!$C$2:$C$169,0)))^2)</f>
        <v>340929.93527257</v>
      </c>
      <c r="AO162">
        <f>SQRT((INDEX('Station centroid'!$E$2:$E$51,MATCH(AO$1,'Station centroid'!$B$2:$B$51,0))-INDEX('Zone centroid'!$D$2:$D$169,MATCH($A162,'Zone centroid'!$C$2:$C$169,0)))^2+(INDEX('Station centroid'!$F$2:$F$51,MATCH(AO$1,'Station centroid'!$B$2:$B$51,0))-INDEX('Zone centroid'!$E$2:$E$169,MATCH($A162,'Zone centroid'!$C$2:$C$169,0)))^2)</f>
        <v>340376.17055589688</v>
      </c>
      <c r="AP162">
        <f>SQRT((INDEX('Station centroid'!$E$2:$E$51,MATCH(AP$1,'Station centroid'!$B$2:$B$51,0))-INDEX('Zone centroid'!$D$2:$D$169,MATCH($A162,'Zone centroid'!$C$2:$C$169,0)))^2+(INDEX('Station centroid'!$F$2:$F$51,MATCH(AP$1,'Station centroid'!$B$2:$B$51,0))-INDEX('Zone centroid'!$E$2:$E$169,MATCH($A162,'Zone centroid'!$C$2:$C$169,0)))^2)</f>
        <v>339335.85966717766</v>
      </c>
      <c r="AQ162">
        <f>SQRT((INDEX('Station centroid'!$E$2:$E$51,MATCH(AQ$1,'Station centroid'!$B$2:$B$51,0))-INDEX('Zone centroid'!$D$2:$D$169,MATCH($A162,'Zone centroid'!$C$2:$C$169,0)))^2+(INDEX('Station centroid'!$F$2:$F$51,MATCH(AQ$1,'Station centroid'!$B$2:$B$51,0))-INDEX('Zone centroid'!$E$2:$E$169,MATCH($A162,'Zone centroid'!$C$2:$C$169,0)))^2)</f>
        <v>336644.7170079819</v>
      </c>
      <c r="AR162">
        <f>SQRT((INDEX('Station centroid'!$E$2:$E$51,MATCH(AR$1,'Station centroid'!$B$2:$B$51,0))-INDEX('Zone centroid'!$D$2:$D$169,MATCH($A162,'Zone centroid'!$C$2:$C$169,0)))^2+(INDEX('Station centroid'!$F$2:$F$51,MATCH(AR$1,'Station centroid'!$B$2:$B$51,0))-INDEX('Zone centroid'!$E$2:$E$169,MATCH($A162,'Zone centroid'!$C$2:$C$169,0)))^2)</f>
        <v>326031.74875732884</v>
      </c>
      <c r="AS162">
        <f>SQRT((INDEX('Station centroid'!$E$2:$E$51,MATCH(AS$1,'Station centroid'!$B$2:$B$51,0))-INDEX('Zone centroid'!$D$2:$D$169,MATCH($A162,'Zone centroid'!$C$2:$C$169,0)))^2+(INDEX('Station centroid'!$F$2:$F$51,MATCH(AS$1,'Station centroid'!$B$2:$B$51,0))-INDEX('Zone centroid'!$E$2:$E$169,MATCH($A162,'Zone centroid'!$C$2:$C$169,0)))^2)</f>
        <v>405233.45271124761</v>
      </c>
      <c r="AT162">
        <f>SQRT((INDEX('Station centroid'!$E$2:$E$51,MATCH(AT$1,'Station centroid'!$B$2:$B$51,0))-INDEX('Zone centroid'!$D$2:$D$169,MATCH($A162,'Zone centroid'!$C$2:$C$169,0)))^2+(INDEX('Station centroid'!$F$2:$F$51,MATCH(AT$1,'Station centroid'!$B$2:$B$51,0))-INDEX('Zone centroid'!$E$2:$E$169,MATCH($A162,'Zone centroid'!$C$2:$C$169,0)))^2)</f>
        <v>395380.93409597041</v>
      </c>
      <c r="AU162">
        <f>SQRT((INDEX('Station centroid'!$E$2:$E$51,MATCH(AU$1,'Station centroid'!$B$2:$B$51,0))-INDEX('Zone centroid'!$D$2:$D$169,MATCH($A162,'Zone centroid'!$C$2:$C$169,0)))^2+(INDEX('Station centroid'!$F$2:$F$51,MATCH(AU$1,'Station centroid'!$B$2:$B$51,0))-INDEX('Zone centroid'!$E$2:$E$169,MATCH($A162,'Zone centroid'!$C$2:$C$169,0)))^2)</f>
        <v>294099.78077151725</v>
      </c>
      <c r="AV162">
        <f>SQRT((INDEX('Station centroid'!$E$2:$E$51,MATCH(AV$1,'Station centroid'!$B$2:$B$51,0))-INDEX('Zone centroid'!$D$2:$D$169,MATCH($A162,'Zone centroid'!$C$2:$C$169,0)))^2+(INDEX('Station centroid'!$F$2:$F$51,MATCH(AV$1,'Station centroid'!$B$2:$B$51,0))-INDEX('Zone centroid'!$E$2:$E$169,MATCH($A162,'Zone centroid'!$C$2:$C$169,0)))^2)</f>
        <v>301211.99098866235</v>
      </c>
      <c r="AW162">
        <f>SQRT((INDEX('Station centroid'!$E$2:$E$51,MATCH(AW$1,'Station centroid'!$B$2:$B$51,0))-INDEX('Zone centroid'!$D$2:$D$169,MATCH($A162,'Zone centroid'!$C$2:$C$169,0)))^2+(INDEX('Station centroid'!$F$2:$F$51,MATCH(AW$1,'Station centroid'!$B$2:$B$51,0))-INDEX('Zone centroid'!$E$2:$E$169,MATCH($A162,'Zone centroid'!$C$2:$C$169,0)))^2)</f>
        <v>307400.88791747426</v>
      </c>
      <c r="AX162">
        <f>SQRT((INDEX('Station centroid'!$E$2:$E$51,MATCH(AX$1,'Station centroid'!$B$2:$B$51,0))-INDEX('Zone centroid'!$D$2:$D$169,MATCH($A162,'Zone centroid'!$C$2:$C$169,0)))^2+(INDEX('Station centroid'!$F$2:$F$51,MATCH(AX$1,'Station centroid'!$B$2:$B$51,0))-INDEX('Zone centroid'!$E$2:$E$169,MATCH($A162,'Zone centroid'!$C$2:$C$169,0)))^2)</f>
        <v>319880.62497491983</v>
      </c>
      <c r="AY162">
        <f>SQRT((INDEX('Station centroid'!$E$2:$E$51,MATCH(AY$1,'Station centroid'!$B$2:$B$51,0))-INDEX('Zone centroid'!$D$2:$D$169,MATCH($A162,'Zone centroid'!$C$2:$C$169,0)))^2+(INDEX('Station centroid'!$F$2:$F$51,MATCH(AY$1,'Station centroid'!$B$2:$B$51,0))-INDEX('Zone centroid'!$E$2:$E$169,MATCH($A162,'Zone centroid'!$C$2:$C$169,0)))^2)</f>
        <v>699662.84167233005</v>
      </c>
    </row>
    <row r="163" spans="1:51" x14ac:dyDescent="0.3">
      <c r="A163">
        <v>9003</v>
      </c>
      <c r="B163">
        <f>SQRT((INDEX('Station centroid'!$E$2:$E$51,MATCH(B$1,'Station centroid'!$B$2:$B$51,0))-INDEX('Zone centroid'!$D$2:$D$169,MATCH($A163,'Zone centroid'!$C$2:$C$169,0)))^2+(INDEX('Station centroid'!$F$2:$F$51,MATCH(B$1,'Station centroid'!$B$2:$B$51,0))-INDEX('Zone centroid'!$E$2:$E$169,MATCH($A163,'Zone centroid'!$C$2:$C$169,0)))^2)</f>
        <v>312074.20533759671</v>
      </c>
      <c r="C163">
        <f>SQRT((INDEX('Station centroid'!$E$2:$E$51,MATCH(C$1,'Station centroid'!$B$2:$B$51,0))-INDEX('Zone centroid'!$D$2:$D$169,MATCH($A163,'Zone centroid'!$C$2:$C$169,0)))^2+(INDEX('Station centroid'!$F$2:$F$51,MATCH(C$1,'Station centroid'!$B$2:$B$51,0))-INDEX('Zone centroid'!$E$2:$E$169,MATCH($A163,'Zone centroid'!$C$2:$C$169,0)))^2)</f>
        <v>341885.33668046544</v>
      </c>
      <c r="D163">
        <f>SQRT((INDEX('Station centroid'!$E$2:$E$51,MATCH(D$1,'Station centroid'!$B$2:$B$51,0))-INDEX('Zone centroid'!$D$2:$D$169,MATCH($A163,'Zone centroid'!$C$2:$C$169,0)))^2+(INDEX('Station centroid'!$F$2:$F$51,MATCH(D$1,'Station centroid'!$B$2:$B$51,0))-INDEX('Zone centroid'!$E$2:$E$169,MATCH($A163,'Zone centroid'!$C$2:$C$169,0)))^2)</f>
        <v>333182.27905046585</v>
      </c>
      <c r="E163">
        <f>SQRT((INDEX('Station centroid'!$E$2:$E$51,MATCH(E$1,'Station centroid'!$B$2:$B$51,0))-INDEX('Zone centroid'!$D$2:$D$169,MATCH($A163,'Zone centroid'!$C$2:$C$169,0)))^2+(INDEX('Station centroid'!$F$2:$F$51,MATCH(E$1,'Station centroid'!$B$2:$B$51,0))-INDEX('Zone centroid'!$E$2:$E$169,MATCH($A163,'Zone centroid'!$C$2:$C$169,0)))^2)</f>
        <v>320120.77037802374</v>
      </c>
      <c r="F163">
        <f>SQRT((INDEX('Station centroid'!$E$2:$E$51,MATCH(F$1,'Station centroid'!$B$2:$B$51,0))-INDEX('Zone centroid'!$D$2:$D$169,MATCH($A163,'Zone centroid'!$C$2:$C$169,0)))^2+(INDEX('Station centroid'!$F$2:$F$51,MATCH(F$1,'Station centroid'!$B$2:$B$51,0))-INDEX('Zone centroid'!$E$2:$E$169,MATCH($A163,'Zone centroid'!$C$2:$C$169,0)))^2)</f>
        <v>317836.72403925197</v>
      </c>
      <c r="G163">
        <f>SQRT((INDEX('Station centroid'!$E$2:$E$51,MATCH(G$1,'Station centroid'!$B$2:$B$51,0))-INDEX('Zone centroid'!$D$2:$D$169,MATCH($A163,'Zone centroid'!$C$2:$C$169,0)))^2+(INDEX('Station centroid'!$F$2:$F$51,MATCH(G$1,'Station centroid'!$B$2:$B$51,0))-INDEX('Zone centroid'!$E$2:$E$169,MATCH($A163,'Zone centroid'!$C$2:$C$169,0)))^2)</f>
        <v>580170.57632389455</v>
      </c>
      <c r="H163">
        <f>SQRT((INDEX('Station centroid'!$E$2:$E$51,MATCH(H$1,'Station centroid'!$B$2:$B$51,0))-INDEX('Zone centroid'!$D$2:$D$169,MATCH($A163,'Zone centroid'!$C$2:$C$169,0)))^2+(INDEX('Station centroid'!$F$2:$F$51,MATCH(H$1,'Station centroid'!$B$2:$B$51,0))-INDEX('Zone centroid'!$E$2:$E$169,MATCH($A163,'Zone centroid'!$C$2:$C$169,0)))^2)</f>
        <v>272155.83853969618</v>
      </c>
      <c r="I163">
        <f>SQRT((INDEX('Station centroid'!$E$2:$E$51,MATCH(I$1,'Station centroid'!$B$2:$B$51,0))-INDEX('Zone centroid'!$D$2:$D$169,MATCH($A163,'Zone centroid'!$C$2:$C$169,0)))^2+(INDEX('Station centroid'!$F$2:$F$51,MATCH(I$1,'Station centroid'!$B$2:$B$51,0))-INDEX('Zone centroid'!$E$2:$E$169,MATCH($A163,'Zone centroid'!$C$2:$C$169,0)))^2)</f>
        <v>294482.58105781686</v>
      </c>
      <c r="J163">
        <f>SQRT((INDEX('Station centroid'!$E$2:$E$51,MATCH(J$1,'Station centroid'!$B$2:$B$51,0))-INDEX('Zone centroid'!$D$2:$D$169,MATCH($A163,'Zone centroid'!$C$2:$C$169,0)))^2+(INDEX('Station centroid'!$F$2:$F$51,MATCH(J$1,'Station centroid'!$B$2:$B$51,0))-INDEX('Zone centroid'!$E$2:$E$169,MATCH($A163,'Zone centroid'!$C$2:$C$169,0)))^2)</f>
        <v>580170.57632389455</v>
      </c>
      <c r="K163">
        <f>SQRT((INDEX('Station centroid'!$E$2:$E$51,MATCH(K$1,'Station centroid'!$B$2:$B$51,0))-INDEX('Zone centroid'!$D$2:$D$169,MATCH($A163,'Zone centroid'!$C$2:$C$169,0)))^2+(INDEX('Station centroid'!$F$2:$F$51,MATCH(K$1,'Station centroid'!$B$2:$B$51,0))-INDEX('Zone centroid'!$E$2:$E$169,MATCH($A163,'Zone centroid'!$C$2:$C$169,0)))^2)</f>
        <v>336937.04631177569</v>
      </c>
      <c r="L163">
        <f>SQRT((INDEX('Station centroid'!$E$2:$E$51,MATCH(L$1,'Station centroid'!$B$2:$B$51,0))-INDEX('Zone centroid'!$D$2:$D$169,MATCH($A163,'Zone centroid'!$C$2:$C$169,0)))^2+(INDEX('Station centroid'!$F$2:$F$51,MATCH(L$1,'Station centroid'!$B$2:$B$51,0))-INDEX('Zone centroid'!$E$2:$E$169,MATCH($A163,'Zone centroid'!$C$2:$C$169,0)))^2)</f>
        <v>302955.85638040735</v>
      </c>
      <c r="M163">
        <f>SQRT((INDEX('Station centroid'!$E$2:$E$51,MATCH(M$1,'Station centroid'!$B$2:$B$51,0))-INDEX('Zone centroid'!$D$2:$D$169,MATCH($A163,'Zone centroid'!$C$2:$C$169,0)))^2+(INDEX('Station centroid'!$F$2:$F$51,MATCH(M$1,'Station centroid'!$B$2:$B$51,0))-INDEX('Zone centroid'!$E$2:$E$169,MATCH($A163,'Zone centroid'!$C$2:$C$169,0)))^2)</f>
        <v>305070.23981635738</v>
      </c>
      <c r="N163">
        <f>SQRT((INDEX('Station centroid'!$E$2:$E$51,MATCH(N$1,'Station centroid'!$B$2:$B$51,0))-INDEX('Zone centroid'!$D$2:$D$169,MATCH($A163,'Zone centroid'!$C$2:$C$169,0)))^2+(INDEX('Station centroid'!$F$2:$F$51,MATCH(N$1,'Station centroid'!$B$2:$B$51,0))-INDEX('Zone centroid'!$E$2:$E$169,MATCH($A163,'Zone centroid'!$C$2:$C$169,0)))^2)</f>
        <v>318685.104217552</v>
      </c>
      <c r="O163">
        <f>SQRT((INDEX('Station centroid'!$E$2:$E$51,MATCH(O$1,'Station centroid'!$B$2:$B$51,0))-INDEX('Zone centroid'!$D$2:$D$169,MATCH($A163,'Zone centroid'!$C$2:$C$169,0)))^2+(INDEX('Station centroid'!$F$2:$F$51,MATCH(O$1,'Station centroid'!$B$2:$B$51,0))-INDEX('Zone centroid'!$E$2:$E$169,MATCH($A163,'Zone centroid'!$C$2:$C$169,0)))^2)</f>
        <v>344362.05680947634</v>
      </c>
      <c r="P163">
        <f>SQRT((INDEX('Station centroid'!$E$2:$E$51,MATCH(P$1,'Station centroid'!$B$2:$B$51,0))-INDEX('Zone centroid'!$D$2:$D$169,MATCH($A163,'Zone centroid'!$C$2:$C$169,0)))^2+(INDEX('Station centroid'!$F$2:$F$51,MATCH(P$1,'Station centroid'!$B$2:$B$51,0))-INDEX('Zone centroid'!$E$2:$E$169,MATCH($A163,'Zone centroid'!$C$2:$C$169,0)))^2)</f>
        <v>346528.11391314876</v>
      </c>
      <c r="Q163">
        <f>SQRT((INDEX('Station centroid'!$E$2:$E$51,MATCH(Q$1,'Station centroid'!$B$2:$B$51,0))-INDEX('Zone centroid'!$D$2:$D$169,MATCH($A163,'Zone centroid'!$C$2:$C$169,0)))^2+(INDEX('Station centroid'!$F$2:$F$51,MATCH(Q$1,'Station centroid'!$B$2:$B$51,0))-INDEX('Zone centroid'!$E$2:$E$169,MATCH($A163,'Zone centroid'!$C$2:$C$169,0)))^2)</f>
        <v>330265.10942330031</v>
      </c>
      <c r="R163">
        <f>SQRT((INDEX('Station centroid'!$E$2:$E$51,MATCH(R$1,'Station centroid'!$B$2:$B$51,0))-INDEX('Zone centroid'!$D$2:$D$169,MATCH($A163,'Zone centroid'!$C$2:$C$169,0)))^2+(INDEX('Station centroid'!$F$2:$F$51,MATCH(R$1,'Station centroid'!$B$2:$B$51,0))-INDEX('Zone centroid'!$E$2:$E$169,MATCH($A163,'Zone centroid'!$C$2:$C$169,0)))^2)</f>
        <v>325331.6243300612</v>
      </c>
      <c r="S163">
        <f>SQRT((INDEX('Station centroid'!$E$2:$E$51,MATCH(S$1,'Station centroid'!$B$2:$B$51,0))-INDEX('Zone centroid'!$D$2:$D$169,MATCH($A163,'Zone centroid'!$C$2:$C$169,0)))^2+(INDEX('Station centroid'!$F$2:$F$51,MATCH(S$1,'Station centroid'!$B$2:$B$51,0))-INDEX('Zone centroid'!$E$2:$E$169,MATCH($A163,'Zone centroid'!$C$2:$C$169,0)))^2)</f>
        <v>322900.6242858413</v>
      </c>
      <c r="T163">
        <f>SQRT((INDEX('Station centroid'!$E$2:$E$51,MATCH(T$1,'Station centroid'!$B$2:$B$51,0))-INDEX('Zone centroid'!$D$2:$D$169,MATCH($A163,'Zone centroid'!$C$2:$C$169,0)))^2+(INDEX('Station centroid'!$F$2:$F$51,MATCH(T$1,'Station centroid'!$B$2:$B$51,0))-INDEX('Zone centroid'!$E$2:$E$169,MATCH($A163,'Zone centroid'!$C$2:$C$169,0)))^2)</f>
        <v>312858.97027983004</v>
      </c>
      <c r="U163">
        <f>SQRT((INDEX('Station centroid'!$E$2:$E$51,MATCH(U$1,'Station centroid'!$B$2:$B$51,0))-INDEX('Zone centroid'!$D$2:$D$169,MATCH($A163,'Zone centroid'!$C$2:$C$169,0)))^2+(INDEX('Station centroid'!$F$2:$F$51,MATCH(U$1,'Station centroid'!$B$2:$B$51,0))-INDEX('Zone centroid'!$E$2:$E$169,MATCH($A163,'Zone centroid'!$C$2:$C$169,0)))^2)</f>
        <v>305997.55997910566</v>
      </c>
      <c r="V163">
        <f>SQRT((INDEX('Station centroid'!$E$2:$E$51,MATCH(V$1,'Station centroid'!$B$2:$B$51,0))-INDEX('Zone centroid'!$D$2:$D$169,MATCH($A163,'Zone centroid'!$C$2:$C$169,0)))^2+(INDEX('Station centroid'!$F$2:$F$51,MATCH(V$1,'Station centroid'!$B$2:$B$51,0))-INDEX('Zone centroid'!$E$2:$E$169,MATCH($A163,'Zone centroid'!$C$2:$C$169,0)))^2)</f>
        <v>294680.04017890542</v>
      </c>
      <c r="W163">
        <f>SQRT((INDEX('Station centroid'!$E$2:$E$51,MATCH(W$1,'Station centroid'!$B$2:$B$51,0))-INDEX('Zone centroid'!$D$2:$D$169,MATCH($A163,'Zone centroid'!$C$2:$C$169,0)))^2+(INDEX('Station centroid'!$F$2:$F$51,MATCH(W$1,'Station centroid'!$B$2:$B$51,0))-INDEX('Zone centroid'!$E$2:$E$169,MATCH($A163,'Zone centroid'!$C$2:$C$169,0)))^2)</f>
        <v>326770.132710381</v>
      </c>
      <c r="X163">
        <f>SQRT((INDEX('Station centroid'!$E$2:$E$51,MATCH(X$1,'Station centroid'!$B$2:$B$51,0))-INDEX('Zone centroid'!$D$2:$D$169,MATCH($A163,'Zone centroid'!$C$2:$C$169,0)))^2+(INDEX('Station centroid'!$F$2:$F$51,MATCH(X$1,'Station centroid'!$B$2:$B$51,0))-INDEX('Zone centroid'!$E$2:$E$169,MATCH($A163,'Zone centroid'!$C$2:$C$169,0)))^2)</f>
        <v>291619.11167326203</v>
      </c>
      <c r="Y163">
        <f>SQRT((INDEX('Station centroid'!$E$2:$E$51,MATCH(Y$1,'Station centroid'!$B$2:$B$51,0))-INDEX('Zone centroid'!$D$2:$D$169,MATCH($A163,'Zone centroid'!$C$2:$C$169,0)))^2+(INDEX('Station centroid'!$F$2:$F$51,MATCH(Y$1,'Station centroid'!$B$2:$B$51,0))-INDEX('Zone centroid'!$E$2:$E$169,MATCH($A163,'Zone centroid'!$C$2:$C$169,0)))^2)</f>
        <v>289228.07749367977</v>
      </c>
      <c r="Z163">
        <f>SQRT((INDEX('Station centroid'!$E$2:$E$51,MATCH(Z$1,'Station centroid'!$B$2:$B$51,0))-INDEX('Zone centroid'!$D$2:$D$169,MATCH($A163,'Zone centroid'!$C$2:$C$169,0)))^2+(INDEX('Station centroid'!$F$2:$F$51,MATCH(Z$1,'Station centroid'!$B$2:$B$51,0))-INDEX('Zone centroid'!$E$2:$E$169,MATCH($A163,'Zone centroid'!$C$2:$C$169,0)))^2)</f>
        <v>285686.74565402942</v>
      </c>
      <c r="AA163">
        <f>SQRT((INDEX('Station centroid'!$E$2:$E$51,MATCH(AA$1,'Station centroid'!$B$2:$B$51,0))-INDEX('Zone centroid'!$D$2:$D$169,MATCH($A163,'Zone centroid'!$C$2:$C$169,0)))^2+(INDEX('Station centroid'!$F$2:$F$51,MATCH(AA$1,'Station centroid'!$B$2:$B$51,0))-INDEX('Zone centroid'!$E$2:$E$169,MATCH($A163,'Zone centroid'!$C$2:$C$169,0)))^2)</f>
        <v>281762.23931175593</v>
      </c>
      <c r="AB163">
        <f>SQRT((INDEX('Station centroid'!$E$2:$E$51,MATCH(AB$1,'Station centroid'!$B$2:$B$51,0))-INDEX('Zone centroid'!$D$2:$D$169,MATCH($A163,'Zone centroid'!$C$2:$C$169,0)))^2+(INDEX('Station centroid'!$F$2:$F$51,MATCH(AB$1,'Station centroid'!$B$2:$B$51,0))-INDEX('Zone centroid'!$E$2:$E$169,MATCH($A163,'Zone centroid'!$C$2:$C$169,0)))^2)</f>
        <v>580170.57632389455</v>
      </c>
      <c r="AC163">
        <f>SQRT((INDEX('Station centroid'!$E$2:$E$51,MATCH(AC$1,'Station centroid'!$B$2:$B$51,0))-INDEX('Zone centroid'!$D$2:$D$169,MATCH($A163,'Zone centroid'!$C$2:$C$169,0)))^2+(INDEX('Station centroid'!$F$2:$F$51,MATCH(AC$1,'Station centroid'!$B$2:$B$51,0))-INDEX('Zone centroid'!$E$2:$E$169,MATCH($A163,'Zone centroid'!$C$2:$C$169,0)))^2)</f>
        <v>232822.94481786969</v>
      </c>
      <c r="AD163">
        <f>SQRT((INDEX('Station centroid'!$E$2:$E$51,MATCH(AD$1,'Station centroid'!$B$2:$B$51,0))-INDEX('Zone centroid'!$D$2:$D$169,MATCH($A163,'Zone centroid'!$C$2:$C$169,0)))^2+(INDEX('Station centroid'!$F$2:$F$51,MATCH(AD$1,'Station centroid'!$B$2:$B$51,0))-INDEX('Zone centroid'!$E$2:$E$169,MATCH($A163,'Zone centroid'!$C$2:$C$169,0)))^2)</f>
        <v>333973.82558281795</v>
      </c>
      <c r="AE163">
        <f>SQRT((INDEX('Station centroid'!$E$2:$E$51,MATCH(AE$1,'Station centroid'!$B$2:$B$51,0))-INDEX('Zone centroid'!$D$2:$D$169,MATCH($A163,'Zone centroid'!$C$2:$C$169,0)))^2+(INDEX('Station centroid'!$F$2:$F$51,MATCH(AE$1,'Station centroid'!$B$2:$B$51,0))-INDEX('Zone centroid'!$E$2:$E$169,MATCH($A163,'Zone centroid'!$C$2:$C$169,0)))^2)</f>
        <v>338793.16757531493</v>
      </c>
      <c r="AF163">
        <f>SQRT((INDEX('Station centroid'!$E$2:$E$51,MATCH(AF$1,'Station centroid'!$B$2:$B$51,0))-INDEX('Zone centroid'!$D$2:$D$169,MATCH($A163,'Zone centroid'!$C$2:$C$169,0)))^2+(INDEX('Station centroid'!$F$2:$F$51,MATCH(AF$1,'Station centroid'!$B$2:$B$51,0))-INDEX('Zone centroid'!$E$2:$E$169,MATCH($A163,'Zone centroid'!$C$2:$C$169,0)))^2)</f>
        <v>335987.27846335329</v>
      </c>
      <c r="AG163">
        <f>SQRT((INDEX('Station centroid'!$E$2:$E$51,MATCH(AG$1,'Station centroid'!$B$2:$B$51,0))-INDEX('Zone centroid'!$D$2:$D$169,MATCH($A163,'Zone centroid'!$C$2:$C$169,0)))^2+(INDEX('Station centroid'!$F$2:$F$51,MATCH(AG$1,'Station centroid'!$B$2:$B$51,0))-INDEX('Zone centroid'!$E$2:$E$169,MATCH($A163,'Zone centroid'!$C$2:$C$169,0)))^2)</f>
        <v>295753.61903757608</v>
      </c>
      <c r="AH163">
        <f>SQRT((INDEX('Station centroid'!$E$2:$E$51,MATCH(AH$1,'Station centroid'!$B$2:$B$51,0))-INDEX('Zone centroid'!$D$2:$D$169,MATCH($A163,'Zone centroid'!$C$2:$C$169,0)))^2+(INDEX('Station centroid'!$F$2:$F$51,MATCH(AH$1,'Station centroid'!$B$2:$B$51,0))-INDEX('Zone centroid'!$E$2:$E$169,MATCH($A163,'Zone centroid'!$C$2:$C$169,0)))^2)</f>
        <v>335307.91100695496</v>
      </c>
      <c r="AI163">
        <f>SQRT((INDEX('Station centroid'!$E$2:$E$51,MATCH(AI$1,'Station centroid'!$B$2:$B$51,0))-INDEX('Zone centroid'!$D$2:$D$169,MATCH($A163,'Zone centroid'!$C$2:$C$169,0)))^2+(INDEX('Station centroid'!$F$2:$F$51,MATCH(AI$1,'Station centroid'!$B$2:$B$51,0))-INDEX('Zone centroid'!$E$2:$E$169,MATCH($A163,'Zone centroid'!$C$2:$C$169,0)))^2)</f>
        <v>309243.12747164239</v>
      </c>
      <c r="AJ163">
        <f>SQRT((INDEX('Station centroid'!$E$2:$E$51,MATCH(AJ$1,'Station centroid'!$B$2:$B$51,0))-INDEX('Zone centroid'!$D$2:$D$169,MATCH($A163,'Zone centroid'!$C$2:$C$169,0)))^2+(INDEX('Station centroid'!$F$2:$F$51,MATCH(AJ$1,'Station centroid'!$B$2:$B$51,0))-INDEX('Zone centroid'!$E$2:$E$169,MATCH($A163,'Zone centroid'!$C$2:$C$169,0)))^2)</f>
        <v>301329.40313946811</v>
      </c>
      <c r="AK163">
        <f>SQRT((INDEX('Station centroid'!$E$2:$E$51,MATCH(AK$1,'Station centroid'!$B$2:$B$51,0))-INDEX('Zone centroid'!$D$2:$D$169,MATCH($A163,'Zone centroid'!$C$2:$C$169,0)))^2+(INDEX('Station centroid'!$F$2:$F$51,MATCH(AK$1,'Station centroid'!$B$2:$B$51,0))-INDEX('Zone centroid'!$E$2:$E$169,MATCH($A163,'Zone centroid'!$C$2:$C$169,0)))^2)</f>
        <v>314121.64459123946</v>
      </c>
      <c r="AL163">
        <f>SQRT((INDEX('Station centroid'!$E$2:$E$51,MATCH(AL$1,'Station centroid'!$B$2:$B$51,0))-INDEX('Zone centroid'!$D$2:$D$169,MATCH($A163,'Zone centroid'!$C$2:$C$169,0)))^2+(INDEX('Station centroid'!$F$2:$F$51,MATCH(AL$1,'Station centroid'!$B$2:$B$51,0))-INDEX('Zone centroid'!$E$2:$E$169,MATCH($A163,'Zone centroid'!$C$2:$C$169,0)))^2)</f>
        <v>250594.82579994827</v>
      </c>
      <c r="AM163">
        <f>SQRT((INDEX('Station centroid'!$E$2:$E$51,MATCH(AM$1,'Station centroid'!$B$2:$B$51,0))-INDEX('Zone centroid'!$D$2:$D$169,MATCH($A163,'Zone centroid'!$C$2:$C$169,0)))^2+(INDEX('Station centroid'!$F$2:$F$51,MATCH(AM$1,'Station centroid'!$B$2:$B$51,0))-INDEX('Zone centroid'!$E$2:$E$169,MATCH($A163,'Zone centroid'!$C$2:$C$169,0)))^2)</f>
        <v>332936.41864530253</v>
      </c>
      <c r="AN163">
        <f>SQRT((INDEX('Station centroid'!$E$2:$E$51,MATCH(AN$1,'Station centroid'!$B$2:$B$51,0))-INDEX('Zone centroid'!$D$2:$D$169,MATCH($A163,'Zone centroid'!$C$2:$C$169,0)))^2+(INDEX('Station centroid'!$F$2:$F$51,MATCH(AN$1,'Station centroid'!$B$2:$B$51,0))-INDEX('Zone centroid'!$E$2:$E$169,MATCH($A163,'Zone centroid'!$C$2:$C$169,0)))^2)</f>
        <v>302953.73516390054</v>
      </c>
      <c r="AO163">
        <f>SQRT((INDEX('Station centroid'!$E$2:$E$51,MATCH(AO$1,'Station centroid'!$B$2:$B$51,0))-INDEX('Zone centroid'!$D$2:$D$169,MATCH($A163,'Zone centroid'!$C$2:$C$169,0)))^2+(INDEX('Station centroid'!$F$2:$F$51,MATCH(AO$1,'Station centroid'!$B$2:$B$51,0))-INDEX('Zone centroid'!$E$2:$E$169,MATCH($A163,'Zone centroid'!$C$2:$C$169,0)))^2)</f>
        <v>300864.71813756594</v>
      </c>
      <c r="AP163">
        <f>SQRT((INDEX('Station centroid'!$E$2:$E$51,MATCH(AP$1,'Station centroid'!$B$2:$B$51,0))-INDEX('Zone centroid'!$D$2:$D$169,MATCH($A163,'Zone centroid'!$C$2:$C$169,0)))^2+(INDEX('Station centroid'!$F$2:$F$51,MATCH(AP$1,'Station centroid'!$B$2:$B$51,0))-INDEX('Zone centroid'!$E$2:$E$169,MATCH($A163,'Zone centroid'!$C$2:$C$169,0)))^2)</f>
        <v>305210.47496369202</v>
      </c>
      <c r="AQ163">
        <f>SQRT((INDEX('Station centroid'!$E$2:$E$51,MATCH(AQ$1,'Station centroid'!$B$2:$B$51,0))-INDEX('Zone centroid'!$D$2:$D$169,MATCH($A163,'Zone centroid'!$C$2:$C$169,0)))^2+(INDEX('Station centroid'!$F$2:$F$51,MATCH(AQ$1,'Station centroid'!$B$2:$B$51,0))-INDEX('Zone centroid'!$E$2:$E$169,MATCH($A163,'Zone centroid'!$C$2:$C$169,0)))^2)</f>
        <v>278921.38078907505</v>
      </c>
      <c r="AR163">
        <f>SQRT((INDEX('Station centroid'!$E$2:$E$51,MATCH(AR$1,'Station centroid'!$B$2:$B$51,0))-INDEX('Zone centroid'!$D$2:$D$169,MATCH($A163,'Zone centroid'!$C$2:$C$169,0)))^2+(INDEX('Station centroid'!$F$2:$F$51,MATCH(AR$1,'Station centroid'!$B$2:$B$51,0))-INDEX('Zone centroid'!$E$2:$E$169,MATCH($A163,'Zone centroid'!$C$2:$C$169,0)))^2)</f>
        <v>276487.27877419966</v>
      </c>
      <c r="AS163">
        <f>SQRT((INDEX('Station centroid'!$E$2:$E$51,MATCH(AS$1,'Station centroid'!$B$2:$B$51,0))-INDEX('Zone centroid'!$D$2:$D$169,MATCH($A163,'Zone centroid'!$C$2:$C$169,0)))^2+(INDEX('Station centroid'!$F$2:$F$51,MATCH(AS$1,'Station centroid'!$B$2:$B$51,0))-INDEX('Zone centroid'!$E$2:$E$169,MATCH($A163,'Zone centroid'!$C$2:$C$169,0)))^2)</f>
        <v>338787.15011091984</v>
      </c>
      <c r="AT163">
        <f>SQRT((INDEX('Station centroid'!$E$2:$E$51,MATCH(AT$1,'Station centroid'!$B$2:$B$51,0))-INDEX('Zone centroid'!$D$2:$D$169,MATCH($A163,'Zone centroid'!$C$2:$C$169,0)))^2+(INDEX('Station centroid'!$F$2:$F$51,MATCH(AT$1,'Station centroid'!$B$2:$B$51,0))-INDEX('Zone centroid'!$E$2:$E$169,MATCH($A163,'Zone centroid'!$C$2:$C$169,0)))^2)</f>
        <v>336931.50816598034</v>
      </c>
      <c r="AU163">
        <f>SQRT((INDEX('Station centroid'!$E$2:$E$51,MATCH(AU$1,'Station centroid'!$B$2:$B$51,0))-INDEX('Zone centroid'!$D$2:$D$169,MATCH($A163,'Zone centroid'!$C$2:$C$169,0)))^2+(INDEX('Station centroid'!$F$2:$F$51,MATCH(AU$1,'Station centroid'!$B$2:$B$51,0))-INDEX('Zone centroid'!$E$2:$E$169,MATCH($A163,'Zone centroid'!$C$2:$C$169,0)))^2)</f>
        <v>253426.78826133299</v>
      </c>
      <c r="AV163">
        <f>SQRT((INDEX('Station centroid'!$E$2:$E$51,MATCH(AV$1,'Station centroid'!$B$2:$B$51,0))-INDEX('Zone centroid'!$D$2:$D$169,MATCH($A163,'Zone centroid'!$C$2:$C$169,0)))^2+(INDEX('Station centroid'!$F$2:$F$51,MATCH(AV$1,'Station centroid'!$B$2:$B$51,0))-INDEX('Zone centroid'!$E$2:$E$169,MATCH($A163,'Zone centroid'!$C$2:$C$169,0)))^2)</f>
        <v>257668.73575572573</v>
      </c>
      <c r="AW163">
        <f>SQRT((INDEX('Station centroid'!$E$2:$E$51,MATCH(AW$1,'Station centroid'!$B$2:$B$51,0))-INDEX('Zone centroid'!$D$2:$D$169,MATCH($A163,'Zone centroid'!$C$2:$C$169,0)))^2+(INDEX('Station centroid'!$F$2:$F$51,MATCH(AW$1,'Station centroid'!$B$2:$B$51,0))-INDEX('Zone centroid'!$E$2:$E$169,MATCH($A163,'Zone centroid'!$C$2:$C$169,0)))^2)</f>
        <v>261500.44462954855</v>
      </c>
      <c r="AX163">
        <f>SQRT((INDEX('Station centroid'!$E$2:$E$51,MATCH(AX$1,'Station centroid'!$B$2:$B$51,0))-INDEX('Zone centroid'!$D$2:$D$169,MATCH($A163,'Zone centroid'!$C$2:$C$169,0)))^2+(INDEX('Station centroid'!$F$2:$F$51,MATCH(AX$1,'Station centroid'!$B$2:$B$51,0))-INDEX('Zone centroid'!$E$2:$E$169,MATCH($A163,'Zone centroid'!$C$2:$C$169,0)))^2)</f>
        <v>269208.10529243969</v>
      </c>
      <c r="AY163">
        <f>SQRT((INDEX('Station centroid'!$E$2:$E$51,MATCH(AY$1,'Station centroid'!$B$2:$B$51,0))-INDEX('Zone centroid'!$D$2:$D$169,MATCH($A163,'Zone centroid'!$C$2:$C$169,0)))^2+(INDEX('Station centroid'!$F$2:$F$51,MATCH(AY$1,'Station centroid'!$B$2:$B$51,0))-INDEX('Zone centroid'!$E$2:$E$169,MATCH($A163,'Zone centroid'!$C$2:$C$169,0)))^2)</f>
        <v>580170.57632389455</v>
      </c>
    </row>
    <row r="164" spans="1:51" x14ac:dyDescent="0.3">
      <c r="A164">
        <v>9004</v>
      </c>
      <c r="B164">
        <f>SQRT((INDEX('Station centroid'!$E$2:$E$51,MATCH(B$1,'Station centroid'!$B$2:$B$51,0))-INDEX('Zone centroid'!$D$2:$D$169,MATCH($A164,'Zone centroid'!$C$2:$C$169,0)))^2+(INDEX('Station centroid'!$F$2:$F$51,MATCH(B$1,'Station centroid'!$B$2:$B$51,0))-INDEX('Zone centroid'!$E$2:$E$169,MATCH($A164,'Zone centroid'!$C$2:$C$169,0)))^2)</f>
        <v>224622.00851896167</v>
      </c>
      <c r="C164">
        <f>SQRT((INDEX('Station centroid'!$E$2:$E$51,MATCH(C$1,'Station centroid'!$B$2:$B$51,0))-INDEX('Zone centroid'!$D$2:$D$169,MATCH($A164,'Zone centroid'!$C$2:$C$169,0)))^2+(INDEX('Station centroid'!$F$2:$F$51,MATCH(C$1,'Station centroid'!$B$2:$B$51,0))-INDEX('Zone centroid'!$E$2:$E$169,MATCH($A164,'Zone centroid'!$C$2:$C$169,0)))^2)</f>
        <v>265338.14901916235</v>
      </c>
      <c r="D164">
        <f>SQRT((INDEX('Station centroid'!$E$2:$E$51,MATCH(D$1,'Station centroid'!$B$2:$B$51,0))-INDEX('Zone centroid'!$D$2:$D$169,MATCH($A164,'Zone centroid'!$C$2:$C$169,0)))^2+(INDEX('Station centroid'!$F$2:$F$51,MATCH(D$1,'Station centroid'!$B$2:$B$51,0))-INDEX('Zone centroid'!$E$2:$E$169,MATCH($A164,'Zone centroid'!$C$2:$C$169,0)))^2)</f>
        <v>282476.7437424938</v>
      </c>
      <c r="E164">
        <f>SQRT((INDEX('Station centroid'!$E$2:$E$51,MATCH(E$1,'Station centroid'!$B$2:$B$51,0))-INDEX('Zone centroid'!$D$2:$D$169,MATCH($A164,'Zone centroid'!$C$2:$C$169,0)))^2+(INDEX('Station centroid'!$F$2:$F$51,MATCH(E$1,'Station centroid'!$B$2:$B$51,0))-INDEX('Zone centroid'!$E$2:$E$169,MATCH($A164,'Zone centroid'!$C$2:$C$169,0)))^2)</f>
        <v>231835.1140733418</v>
      </c>
      <c r="F164">
        <f>SQRT((INDEX('Station centroid'!$E$2:$E$51,MATCH(F$1,'Station centroid'!$B$2:$B$51,0))-INDEX('Zone centroid'!$D$2:$D$169,MATCH($A164,'Zone centroid'!$C$2:$C$169,0)))^2+(INDEX('Station centroid'!$F$2:$F$51,MATCH(F$1,'Station centroid'!$B$2:$B$51,0))-INDEX('Zone centroid'!$E$2:$E$169,MATCH($A164,'Zone centroid'!$C$2:$C$169,0)))^2)</f>
        <v>236187.66230614929</v>
      </c>
      <c r="G164">
        <f>SQRT((INDEX('Station centroid'!$E$2:$E$51,MATCH(G$1,'Station centroid'!$B$2:$B$51,0))-INDEX('Zone centroid'!$D$2:$D$169,MATCH($A164,'Zone centroid'!$C$2:$C$169,0)))^2+(INDEX('Station centroid'!$F$2:$F$51,MATCH(G$1,'Station centroid'!$B$2:$B$51,0))-INDEX('Zone centroid'!$E$2:$E$169,MATCH($A164,'Zone centroid'!$C$2:$C$169,0)))^2)</f>
        <v>638828.07955270715</v>
      </c>
      <c r="H164">
        <f>SQRT((INDEX('Station centroid'!$E$2:$E$51,MATCH(H$1,'Station centroid'!$B$2:$B$51,0))-INDEX('Zone centroid'!$D$2:$D$169,MATCH($A164,'Zone centroid'!$C$2:$C$169,0)))^2+(INDEX('Station centroid'!$F$2:$F$51,MATCH(H$1,'Station centroid'!$B$2:$B$51,0))-INDEX('Zone centroid'!$E$2:$E$169,MATCH($A164,'Zone centroid'!$C$2:$C$169,0)))^2)</f>
        <v>201093.42394082708</v>
      </c>
      <c r="I164">
        <f>SQRT((INDEX('Station centroid'!$E$2:$E$51,MATCH(I$1,'Station centroid'!$B$2:$B$51,0))-INDEX('Zone centroid'!$D$2:$D$169,MATCH($A164,'Zone centroid'!$C$2:$C$169,0)))^2+(INDEX('Station centroid'!$F$2:$F$51,MATCH(I$1,'Station centroid'!$B$2:$B$51,0))-INDEX('Zone centroid'!$E$2:$E$169,MATCH($A164,'Zone centroid'!$C$2:$C$169,0)))^2)</f>
        <v>216141.96586547856</v>
      </c>
      <c r="J164">
        <f>SQRT((INDEX('Station centroid'!$E$2:$E$51,MATCH(J$1,'Station centroid'!$B$2:$B$51,0))-INDEX('Zone centroid'!$D$2:$D$169,MATCH($A164,'Zone centroid'!$C$2:$C$169,0)))^2+(INDEX('Station centroid'!$F$2:$F$51,MATCH(J$1,'Station centroid'!$B$2:$B$51,0))-INDEX('Zone centroid'!$E$2:$E$169,MATCH($A164,'Zone centroid'!$C$2:$C$169,0)))^2)</f>
        <v>638828.07955270715</v>
      </c>
      <c r="K164">
        <f>SQRT((INDEX('Station centroid'!$E$2:$E$51,MATCH(K$1,'Station centroid'!$B$2:$B$51,0))-INDEX('Zone centroid'!$D$2:$D$169,MATCH($A164,'Zone centroid'!$C$2:$C$169,0)))^2+(INDEX('Station centroid'!$F$2:$F$51,MATCH(K$1,'Station centroid'!$B$2:$B$51,0))-INDEX('Zone centroid'!$E$2:$E$169,MATCH($A164,'Zone centroid'!$C$2:$C$169,0)))^2)</f>
        <v>246988.31006564602</v>
      </c>
      <c r="L164">
        <f>SQRT((INDEX('Station centroid'!$E$2:$E$51,MATCH(L$1,'Station centroid'!$B$2:$B$51,0))-INDEX('Zone centroid'!$D$2:$D$169,MATCH($A164,'Zone centroid'!$C$2:$C$169,0)))^2+(INDEX('Station centroid'!$F$2:$F$51,MATCH(L$1,'Station centroid'!$B$2:$B$51,0))-INDEX('Zone centroid'!$E$2:$E$169,MATCH($A164,'Zone centroid'!$C$2:$C$169,0)))^2)</f>
        <v>219868.69605777445</v>
      </c>
      <c r="M164">
        <f>SQRT((INDEX('Station centroid'!$E$2:$E$51,MATCH(M$1,'Station centroid'!$B$2:$B$51,0))-INDEX('Zone centroid'!$D$2:$D$169,MATCH($A164,'Zone centroid'!$C$2:$C$169,0)))^2+(INDEX('Station centroid'!$F$2:$F$51,MATCH(M$1,'Station centroid'!$B$2:$B$51,0))-INDEX('Zone centroid'!$E$2:$E$169,MATCH($A164,'Zone centroid'!$C$2:$C$169,0)))^2)</f>
        <v>220179.28732891701</v>
      </c>
      <c r="N164">
        <f>SQRT((INDEX('Station centroid'!$E$2:$E$51,MATCH(N$1,'Station centroid'!$B$2:$B$51,0))-INDEX('Zone centroid'!$D$2:$D$169,MATCH($A164,'Zone centroid'!$C$2:$C$169,0)))^2+(INDEX('Station centroid'!$F$2:$F$51,MATCH(N$1,'Station centroid'!$B$2:$B$51,0))-INDEX('Zone centroid'!$E$2:$E$169,MATCH($A164,'Zone centroid'!$C$2:$C$169,0)))^2)</f>
        <v>230481.03781619866</v>
      </c>
      <c r="O164">
        <f>SQRT((INDEX('Station centroid'!$E$2:$E$51,MATCH(O$1,'Station centroid'!$B$2:$B$51,0))-INDEX('Zone centroid'!$D$2:$D$169,MATCH($A164,'Zone centroid'!$C$2:$C$169,0)))^2+(INDEX('Station centroid'!$F$2:$F$51,MATCH(O$1,'Station centroid'!$B$2:$B$51,0))-INDEX('Zone centroid'!$E$2:$E$169,MATCH($A164,'Zone centroid'!$C$2:$C$169,0)))^2)</f>
        <v>256327.94093979103</v>
      </c>
      <c r="P164">
        <f>SQRT((INDEX('Station centroid'!$E$2:$E$51,MATCH(P$1,'Station centroid'!$B$2:$B$51,0))-INDEX('Zone centroid'!$D$2:$D$169,MATCH($A164,'Zone centroid'!$C$2:$C$169,0)))^2+(INDEX('Station centroid'!$F$2:$F$51,MATCH(P$1,'Station centroid'!$B$2:$B$51,0))-INDEX('Zone centroid'!$E$2:$E$169,MATCH($A164,'Zone centroid'!$C$2:$C$169,0)))^2)</f>
        <v>258324.03360861374</v>
      </c>
      <c r="Q164">
        <f>SQRT((INDEX('Station centroid'!$E$2:$E$51,MATCH(Q$1,'Station centroid'!$B$2:$B$51,0))-INDEX('Zone centroid'!$D$2:$D$169,MATCH($A164,'Zone centroid'!$C$2:$C$169,0)))^2+(INDEX('Station centroid'!$F$2:$F$51,MATCH(Q$1,'Station centroid'!$B$2:$B$51,0))-INDEX('Zone centroid'!$E$2:$E$169,MATCH($A164,'Zone centroid'!$C$2:$C$169,0)))^2)</f>
        <v>241996.51222247918</v>
      </c>
      <c r="R164">
        <f>SQRT((INDEX('Station centroid'!$E$2:$E$51,MATCH(R$1,'Station centroid'!$B$2:$B$51,0))-INDEX('Zone centroid'!$D$2:$D$169,MATCH($A164,'Zone centroid'!$C$2:$C$169,0)))^2+(INDEX('Station centroid'!$F$2:$F$51,MATCH(R$1,'Station centroid'!$B$2:$B$51,0))-INDEX('Zone centroid'!$E$2:$E$169,MATCH($A164,'Zone centroid'!$C$2:$C$169,0)))^2)</f>
        <v>236125.64943727755</v>
      </c>
      <c r="S164">
        <f>SQRT((INDEX('Station centroid'!$E$2:$E$51,MATCH(S$1,'Station centroid'!$B$2:$B$51,0))-INDEX('Zone centroid'!$D$2:$D$169,MATCH($A164,'Zone centroid'!$C$2:$C$169,0)))^2+(INDEX('Station centroid'!$F$2:$F$51,MATCH(S$1,'Station centroid'!$B$2:$B$51,0))-INDEX('Zone centroid'!$E$2:$E$169,MATCH($A164,'Zone centroid'!$C$2:$C$169,0)))^2)</f>
        <v>234232.05274476425</v>
      </c>
      <c r="T164">
        <f>SQRT((INDEX('Station centroid'!$E$2:$E$51,MATCH(T$1,'Station centroid'!$B$2:$B$51,0))-INDEX('Zone centroid'!$D$2:$D$169,MATCH($A164,'Zone centroid'!$C$2:$C$169,0)))^2+(INDEX('Station centroid'!$F$2:$F$51,MATCH(T$1,'Station centroid'!$B$2:$B$51,0))-INDEX('Zone centroid'!$E$2:$E$169,MATCH($A164,'Zone centroid'!$C$2:$C$169,0)))^2)</f>
        <v>223309.15307751179</v>
      </c>
      <c r="U164">
        <f>SQRT((INDEX('Station centroid'!$E$2:$E$51,MATCH(U$1,'Station centroid'!$B$2:$B$51,0))-INDEX('Zone centroid'!$D$2:$D$169,MATCH($A164,'Zone centroid'!$C$2:$C$169,0)))^2+(INDEX('Station centroid'!$F$2:$F$51,MATCH(U$1,'Station centroid'!$B$2:$B$51,0))-INDEX('Zone centroid'!$E$2:$E$169,MATCH($A164,'Zone centroid'!$C$2:$C$169,0)))^2)</f>
        <v>215047.67600196562</v>
      </c>
      <c r="V164">
        <f>SQRT((INDEX('Station centroid'!$E$2:$E$51,MATCH(V$1,'Station centroid'!$B$2:$B$51,0))-INDEX('Zone centroid'!$D$2:$D$169,MATCH($A164,'Zone centroid'!$C$2:$C$169,0)))^2+(INDEX('Station centroid'!$F$2:$F$51,MATCH(V$1,'Station centroid'!$B$2:$B$51,0))-INDEX('Zone centroid'!$E$2:$E$169,MATCH($A164,'Zone centroid'!$C$2:$C$169,0)))^2)</f>
        <v>202549.47547461416</v>
      </c>
      <c r="W164">
        <f>SQRT((INDEX('Station centroid'!$E$2:$E$51,MATCH(W$1,'Station centroid'!$B$2:$B$51,0))-INDEX('Zone centroid'!$D$2:$D$169,MATCH($A164,'Zone centroid'!$C$2:$C$169,0)))^2+(INDEX('Station centroid'!$F$2:$F$51,MATCH(W$1,'Station centroid'!$B$2:$B$51,0))-INDEX('Zone centroid'!$E$2:$E$169,MATCH($A164,'Zone centroid'!$C$2:$C$169,0)))^2)</f>
        <v>238596.49101527041</v>
      </c>
      <c r="X164">
        <f>SQRT((INDEX('Station centroid'!$E$2:$E$51,MATCH(X$1,'Station centroid'!$B$2:$B$51,0))-INDEX('Zone centroid'!$D$2:$D$169,MATCH($A164,'Zone centroid'!$C$2:$C$169,0)))^2+(INDEX('Station centroid'!$F$2:$F$51,MATCH(X$1,'Station centroid'!$B$2:$B$51,0))-INDEX('Zone centroid'!$E$2:$E$169,MATCH($A164,'Zone centroid'!$C$2:$C$169,0)))^2)</f>
        <v>199662.39840821925</v>
      </c>
      <c r="Y164">
        <f>SQRT((INDEX('Station centroid'!$E$2:$E$51,MATCH(Y$1,'Station centroid'!$B$2:$B$51,0))-INDEX('Zone centroid'!$D$2:$D$169,MATCH($A164,'Zone centroid'!$C$2:$C$169,0)))^2+(INDEX('Station centroid'!$F$2:$F$51,MATCH(Y$1,'Station centroid'!$B$2:$B$51,0))-INDEX('Zone centroid'!$E$2:$E$169,MATCH($A164,'Zone centroid'!$C$2:$C$169,0)))^2)</f>
        <v>197380.45910608783</v>
      </c>
      <c r="Z164">
        <f>SQRT((INDEX('Station centroid'!$E$2:$E$51,MATCH(Z$1,'Station centroid'!$B$2:$B$51,0))-INDEX('Zone centroid'!$D$2:$D$169,MATCH($A164,'Zone centroid'!$C$2:$C$169,0)))^2+(INDEX('Station centroid'!$F$2:$F$51,MATCH(Z$1,'Station centroid'!$B$2:$B$51,0))-INDEX('Zone centroid'!$E$2:$E$169,MATCH($A164,'Zone centroid'!$C$2:$C$169,0)))^2)</f>
        <v>208182.55646002162</v>
      </c>
      <c r="AA164">
        <f>SQRT((INDEX('Station centroid'!$E$2:$E$51,MATCH(AA$1,'Station centroid'!$B$2:$B$51,0))-INDEX('Zone centroid'!$D$2:$D$169,MATCH($A164,'Zone centroid'!$C$2:$C$169,0)))^2+(INDEX('Station centroid'!$F$2:$F$51,MATCH(AA$1,'Station centroid'!$B$2:$B$51,0))-INDEX('Zone centroid'!$E$2:$E$169,MATCH($A164,'Zone centroid'!$C$2:$C$169,0)))^2)</f>
        <v>216734.43059093127</v>
      </c>
      <c r="AB164">
        <f>SQRT((INDEX('Station centroid'!$E$2:$E$51,MATCH(AB$1,'Station centroid'!$B$2:$B$51,0))-INDEX('Zone centroid'!$D$2:$D$169,MATCH($A164,'Zone centroid'!$C$2:$C$169,0)))^2+(INDEX('Station centroid'!$F$2:$F$51,MATCH(AB$1,'Station centroid'!$B$2:$B$51,0))-INDEX('Zone centroid'!$E$2:$E$169,MATCH($A164,'Zone centroid'!$C$2:$C$169,0)))^2)</f>
        <v>638828.07955270715</v>
      </c>
      <c r="AC164">
        <f>SQRT((INDEX('Station centroid'!$E$2:$E$51,MATCH(AC$1,'Station centroid'!$B$2:$B$51,0))-INDEX('Zone centroid'!$D$2:$D$169,MATCH($A164,'Zone centroid'!$C$2:$C$169,0)))^2+(INDEX('Station centroid'!$F$2:$F$51,MATCH(AC$1,'Station centroid'!$B$2:$B$51,0))-INDEX('Zone centroid'!$E$2:$E$169,MATCH($A164,'Zone centroid'!$C$2:$C$169,0)))^2)</f>
        <v>167410.13572560294</v>
      </c>
      <c r="AD164">
        <f>SQRT((INDEX('Station centroid'!$E$2:$E$51,MATCH(AD$1,'Station centroid'!$B$2:$B$51,0))-INDEX('Zone centroid'!$D$2:$D$169,MATCH($A164,'Zone centroid'!$C$2:$C$169,0)))^2+(INDEX('Station centroid'!$F$2:$F$51,MATCH(AD$1,'Station centroid'!$B$2:$B$51,0))-INDEX('Zone centroid'!$E$2:$E$169,MATCH($A164,'Zone centroid'!$C$2:$C$169,0)))^2)</f>
        <v>281606.64974716509</v>
      </c>
      <c r="AE164">
        <f>SQRT((INDEX('Station centroid'!$E$2:$E$51,MATCH(AE$1,'Station centroid'!$B$2:$B$51,0))-INDEX('Zone centroid'!$D$2:$D$169,MATCH($A164,'Zone centroid'!$C$2:$C$169,0)))^2+(INDEX('Station centroid'!$F$2:$F$51,MATCH(AE$1,'Station centroid'!$B$2:$B$51,0))-INDEX('Zone centroid'!$E$2:$E$169,MATCH($A164,'Zone centroid'!$C$2:$C$169,0)))^2)</f>
        <v>250706.37287052639</v>
      </c>
      <c r="AF164">
        <f>SQRT((INDEX('Station centroid'!$E$2:$E$51,MATCH(AF$1,'Station centroid'!$B$2:$B$51,0))-INDEX('Zone centroid'!$D$2:$D$169,MATCH($A164,'Zone centroid'!$C$2:$C$169,0)))^2+(INDEX('Station centroid'!$F$2:$F$51,MATCH(AF$1,'Station centroid'!$B$2:$B$51,0))-INDEX('Zone centroid'!$E$2:$E$169,MATCH($A164,'Zone centroid'!$C$2:$C$169,0)))^2)</f>
        <v>247817.45359584925</v>
      </c>
      <c r="AG164">
        <f>SQRT((INDEX('Station centroid'!$E$2:$E$51,MATCH(AG$1,'Station centroid'!$B$2:$B$51,0))-INDEX('Zone centroid'!$D$2:$D$169,MATCH($A164,'Zone centroid'!$C$2:$C$169,0)))^2+(INDEX('Station centroid'!$F$2:$F$51,MATCH(AG$1,'Station centroid'!$B$2:$B$51,0))-INDEX('Zone centroid'!$E$2:$E$169,MATCH($A164,'Zone centroid'!$C$2:$C$169,0)))^2)</f>
        <v>203764.53113729999</v>
      </c>
      <c r="AH164">
        <f>SQRT((INDEX('Station centroid'!$E$2:$E$51,MATCH(AH$1,'Station centroid'!$B$2:$B$51,0))-INDEX('Zone centroid'!$D$2:$D$169,MATCH($A164,'Zone centroid'!$C$2:$C$169,0)))^2+(INDEX('Station centroid'!$F$2:$F$51,MATCH(AH$1,'Station centroid'!$B$2:$B$51,0))-INDEX('Zone centroid'!$E$2:$E$169,MATCH($A164,'Zone centroid'!$C$2:$C$169,0)))^2)</f>
        <v>272491.47097692435</v>
      </c>
      <c r="AI164">
        <f>SQRT((INDEX('Station centroid'!$E$2:$E$51,MATCH(AI$1,'Station centroid'!$B$2:$B$51,0))-INDEX('Zone centroid'!$D$2:$D$169,MATCH($A164,'Zone centroid'!$C$2:$C$169,0)))^2+(INDEX('Station centroid'!$F$2:$F$51,MATCH(AI$1,'Station centroid'!$B$2:$B$51,0))-INDEX('Zone centroid'!$E$2:$E$169,MATCH($A164,'Zone centroid'!$C$2:$C$169,0)))^2)</f>
        <v>218771.84362216835</v>
      </c>
      <c r="AJ164">
        <f>SQRT((INDEX('Station centroid'!$E$2:$E$51,MATCH(AJ$1,'Station centroid'!$B$2:$B$51,0))-INDEX('Zone centroid'!$D$2:$D$169,MATCH($A164,'Zone centroid'!$C$2:$C$169,0)))^2+(INDEX('Station centroid'!$F$2:$F$51,MATCH(AJ$1,'Station centroid'!$B$2:$B$51,0))-INDEX('Zone centroid'!$E$2:$E$169,MATCH($A164,'Zone centroid'!$C$2:$C$169,0)))^2)</f>
        <v>209838.49493557677</v>
      </c>
      <c r="AK164">
        <f>SQRT((INDEX('Station centroid'!$E$2:$E$51,MATCH(AK$1,'Station centroid'!$B$2:$B$51,0))-INDEX('Zone centroid'!$D$2:$D$169,MATCH($A164,'Zone centroid'!$C$2:$C$169,0)))^2+(INDEX('Station centroid'!$F$2:$F$51,MATCH(AK$1,'Station centroid'!$B$2:$B$51,0))-INDEX('Zone centroid'!$E$2:$E$169,MATCH($A164,'Zone centroid'!$C$2:$C$169,0)))^2)</f>
        <v>225291.69891517304</v>
      </c>
      <c r="AL164">
        <f>SQRT((INDEX('Station centroid'!$E$2:$E$51,MATCH(AL$1,'Station centroid'!$B$2:$B$51,0))-INDEX('Zone centroid'!$D$2:$D$169,MATCH($A164,'Zone centroid'!$C$2:$C$169,0)))^2+(INDEX('Station centroid'!$F$2:$F$51,MATCH(AL$1,'Station centroid'!$B$2:$B$51,0))-INDEX('Zone centroid'!$E$2:$E$169,MATCH($A164,'Zone centroid'!$C$2:$C$169,0)))^2)</f>
        <v>178855.63668396481</v>
      </c>
      <c r="AM164">
        <f>SQRT((INDEX('Station centroid'!$E$2:$E$51,MATCH(AM$1,'Station centroid'!$B$2:$B$51,0))-INDEX('Zone centroid'!$D$2:$D$169,MATCH($A164,'Zone centroid'!$C$2:$C$169,0)))^2+(INDEX('Station centroid'!$F$2:$F$51,MATCH(AM$1,'Station centroid'!$B$2:$B$51,0))-INDEX('Zone centroid'!$E$2:$E$169,MATCH($A164,'Zone centroid'!$C$2:$C$169,0)))^2)</f>
        <v>243828.5912086606</v>
      </c>
      <c r="AN164">
        <f>SQRT((INDEX('Station centroid'!$E$2:$E$51,MATCH(AN$1,'Station centroid'!$B$2:$B$51,0))-INDEX('Zone centroid'!$D$2:$D$169,MATCH($A164,'Zone centroid'!$C$2:$C$169,0)))^2+(INDEX('Station centroid'!$F$2:$F$51,MATCH(AN$1,'Station centroid'!$B$2:$B$51,0))-INDEX('Zone centroid'!$E$2:$E$169,MATCH($A164,'Zone centroid'!$C$2:$C$169,0)))^2)</f>
        <v>221148.52203168525</v>
      </c>
      <c r="AO164">
        <f>SQRT((INDEX('Station centroid'!$E$2:$E$51,MATCH(AO$1,'Station centroid'!$B$2:$B$51,0))-INDEX('Zone centroid'!$D$2:$D$169,MATCH($A164,'Zone centroid'!$C$2:$C$169,0)))^2+(INDEX('Station centroid'!$F$2:$F$51,MATCH(AO$1,'Station centroid'!$B$2:$B$51,0))-INDEX('Zone centroid'!$E$2:$E$169,MATCH($A164,'Zone centroid'!$C$2:$C$169,0)))^2)</f>
        <v>219999.75368308258</v>
      </c>
      <c r="AP164">
        <f>SQRT((INDEX('Station centroid'!$E$2:$E$51,MATCH(AP$1,'Station centroid'!$B$2:$B$51,0))-INDEX('Zone centroid'!$D$2:$D$169,MATCH($A164,'Zone centroid'!$C$2:$C$169,0)))^2+(INDEX('Station centroid'!$F$2:$F$51,MATCH(AP$1,'Station centroid'!$B$2:$B$51,0))-INDEX('Zone centroid'!$E$2:$E$169,MATCH($A164,'Zone centroid'!$C$2:$C$169,0)))^2)</f>
        <v>221122.06809918926</v>
      </c>
      <c r="AQ164">
        <f>SQRT((INDEX('Station centroid'!$E$2:$E$51,MATCH(AQ$1,'Station centroid'!$B$2:$B$51,0))-INDEX('Zone centroid'!$D$2:$D$169,MATCH($A164,'Zone centroid'!$C$2:$C$169,0)))^2+(INDEX('Station centroid'!$F$2:$F$51,MATCH(AQ$1,'Station centroid'!$B$2:$B$51,0))-INDEX('Zone centroid'!$E$2:$E$169,MATCH($A164,'Zone centroid'!$C$2:$C$169,0)))^2)</f>
        <v>211568.96852540594</v>
      </c>
      <c r="AR164">
        <f>SQRT((INDEX('Station centroid'!$E$2:$E$51,MATCH(AR$1,'Station centroid'!$B$2:$B$51,0))-INDEX('Zone centroid'!$D$2:$D$169,MATCH($A164,'Zone centroid'!$C$2:$C$169,0)))^2+(INDEX('Station centroid'!$F$2:$F$51,MATCH(AR$1,'Station centroid'!$B$2:$B$51,0))-INDEX('Zone centroid'!$E$2:$E$169,MATCH($A164,'Zone centroid'!$C$2:$C$169,0)))^2)</f>
        <v>202368.22921002694</v>
      </c>
      <c r="AS164">
        <f>SQRT((INDEX('Station centroid'!$E$2:$E$51,MATCH(AS$1,'Station centroid'!$B$2:$B$51,0))-INDEX('Zone centroid'!$D$2:$D$169,MATCH($A164,'Zone centroid'!$C$2:$C$169,0)))^2+(INDEX('Station centroid'!$F$2:$F$51,MATCH(AS$1,'Station centroid'!$B$2:$B$51,0))-INDEX('Zone centroid'!$E$2:$E$169,MATCH($A164,'Zone centroid'!$C$2:$C$169,0)))^2)</f>
        <v>279654.32859149331</v>
      </c>
      <c r="AT164">
        <f>SQRT((INDEX('Station centroid'!$E$2:$E$51,MATCH(AT$1,'Station centroid'!$B$2:$B$51,0))-INDEX('Zone centroid'!$D$2:$D$169,MATCH($A164,'Zone centroid'!$C$2:$C$169,0)))^2+(INDEX('Station centroid'!$F$2:$F$51,MATCH(AT$1,'Station centroid'!$B$2:$B$51,0))-INDEX('Zone centroid'!$E$2:$E$169,MATCH($A164,'Zone centroid'!$C$2:$C$169,0)))^2)</f>
        <v>270565.76644276729</v>
      </c>
      <c r="AU164">
        <f>SQRT((INDEX('Station centroid'!$E$2:$E$51,MATCH(AU$1,'Station centroid'!$B$2:$B$51,0))-INDEX('Zone centroid'!$D$2:$D$169,MATCH($A164,'Zone centroid'!$C$2:$C$169,0)))^2+(INDEX('Station centroid'!$F$2:$F$51,MATCH(AU$1,'Station centroid'!$B$2:$B$51,0))-INDEX('Zone centroid'!$E$2:$E$169,MATCH($A164,'Zone centroid'!$C$2:$C$169,0)))^2)</f>
        <v>172496.87243476187</v>
      </c>
      <c r="AV164">
        <f>SQRT((INDEX('Station centroid'!$E$2:$E$51,MATCH(AV$1,'Station centroid'!$B$2:$B$51,0))-INDEX('Zone centroid'!$D$2:$D$169,MATCH($A164,'Zone centroid'!$C$2:$C$169,0)))^2+(INDEX('Station centroid'!$F$2:$F$51,MATCH(AV$1,'Station centroid'!$B$2:$B$51,0))-INDEX('Zone centroid'!$E$2:$E$169,MATCH($A164,'Zone centroid'!$C$2:$C$169,0)))^2)</f>
        <v>178811.93164527361</v>
      </c>
      <c r="AW164">
        <f>SQRT((INDEX('Station centroid'!$E$2:$E$51,MATCH(AW$1,'Station centroid'!$B$2:$B$51,0))-INDEX('Zone centroid'!$D$2:$D$169,MATCH($A164,'Zone centroid'!$C$2:$C$169,0)))^2+(INDEX('Station centroid'!$F$2:$F$51,MATCH(AW$1,'Station centroid'!$B$2:$B$51,0))-INDEX('Zone centroid'!$E$2:$E$169,MATCH($A164,'Zone centroid'!$C$2:$C$169,0)))^2)</f>
        <v>184415.62011665822</v>
      </c>
      <c r="AX164">
        <f>SQRT((INDEX('Station centroid'!$E$2:$E$51,MATCH(AX$1,'Station centroid'!$B$2:$B$51,0))-INDEX('Zone centroid'!$D$2:$D$169,MATCH($A164,'Zone centroid'!$C$2:$C$169,0)))^2+(INDEX('Station centroid'!$F$2:$F$51,MATCH(AX$1,'Station centroid'!$B$2:$B$51,0))-INDEX('Zone centroid'!$E$2:$E$169,MATCH($A164,'Zone centroid'!$C$2:$C$169,0)))^2)</f>
        <v>195882.57392577143</v>
      </c>
      <c r="AY164">
        <f>SQRT((INDEX('Station centroid'!$E$2:$E$51,MATCH(AY$1,'Station centroid'!$B$2:$B$51,0))-INDEX('Zone centroid'!$D$2:$D$169,MATCH($A164,'Zone centroid'!$C$2:$C$169,0)))^2+(INDEX('Station centroid'!$F$2:$F$51,MATCH(AY$1,'Station centroid'!$B$2:$B$51,0))-INDEX('Zone centroid'!$E$2:$E$169,MATCH($A164,'Zone centroid'!$C$2:$C$169,0)))^2)</f>
        <v>638828.07955270715</v>
      </c>
    </row>
    <row r="165" spans="1:51" x14ac:dyDescent="0.3">
      <c r="A165">
        <v>9005</v>
      </c>
      <c r="B165">
        <f>SQRT((INDEX('Station centroid'!$E$2:$E$51,MATCH(B$1,'Station centroid'!$B$2:$B$51,0))-INDEX('Zone centroid'!$D$2:$D$169,MATCH($A165,'Zone centroid'!$C$2:$C$169,0)))^2+(INDEX('Station centroid'!$F$2:$F$51,MATCH(B$1,'Station centroid'!$B$2:$B$51,0))-INDEX('Zone centroid'!$E$2:$E$169,MATCH($A165,'Zone centroid'!$C$2:$C$169,0)))^2)</f>
        <v>346114.20176972292</v>
      </c>
      <c r="C165">
        <f>SQRT((INDEX('Station centroid'!$E$2:$E$51,MATCH(C$1,'Station centroid'!$B$2:$B$51,0))-INDEX('Zone centroid'!$D$2:$D$169,MATCH($A165,'Zone centroid'!$C$2:$C$169,0)))^2+(INDEX('Station centroid'!$F$2:$F$51,MATCH(C$1,'Station centroid'!$B$2:$B$51,0))-INDEX('Zone centroid'!$E$2:$E$169,MATCH($A165,'Zone centroid'!$C$2:$C$169,0)))^2)</f>
        <v>337097.48259729735</v>
      </c>
      <c r="D165">
        <f>SQRT((INDEX('Station centroid'!$E$2:$E$51,MATCH(D$1,'Station centroid'!$B$2:$B$51,0))-INDEX('Zone centroid'!$D$2:$D$169,MATCH($A165,'Zone centroid'!$C$2:$C$169,0)))^2+(INDEX('Station centroid'!$F$2:$F$51,MATCH(D$1,'Station centroid'!$B$2:$B$51,0))-INDEX('Zone centroid'!$E$2:$E$169,MATCH($A165,'Zone centroid'!$C$2:$C$169,0)))^2)</f>
        <v>268965.06199218979</v>
      </c>
      <c r="E165">
        <f>SQRT((INDEX('Station centroid'!$E$2:$E$51,MATCH(E$1,'Station centroid'!$B$2:$B$51,0))-INDEX('Zone centroid'!$D$2:$D$169,MATCH($A165,'Zone centroid'!$C$2:$C$169,0)))^2+(INDEX('Station centroid'!$F$2:$F$51,MATCH(E$1,'Station centroid'!$B$2:$B$51,0))-INDEX('Zone centroid'!$E$2:$E$169,MATCH($A165,'Zone centroid'!$C$2:$C$169,0)))^2)</f>
        <v>355013.41366891959</v>
      </c>
      <c r="F165">
        <f>SQRT((INDEX('Station centroid'!$E$2:$E$51,MATCH(F$1,'Station centroid'!$B$2:$B$51,0))-INDEX('Zone centroid'!$D$2:$D$169,MATCH($A165,'Zone centroid'!$C$2:$C$169,0)))^2+(INDEX('Station centroid'!$F$2:$F$51,MATCH(F$1,'Station centroid'!$B$2:$B$51,0))-INDEX('Zone centroid'!$E$2:$E$169,MATCH($A165,'Zone centroid'!$C$2:$C$169,0)))^2)</f>
        <v>333077.61700721295</v>
      </c>
      <c r="G165">
        <f>SQRT((INDEX('Station centroid'!$E$2:$E$51,MATCH(G$1,'Station centroid'!$B$2:$B$51,0))-INDEX('Zone centroid'!$D$2:$D$169,MATCH($A165,'Zone centroid'!$C$2:$C$169,0)))^2+(INDEX('Station centroid'!$F$2:$F$51,MATCH(G$1,'Station centroid'!$B$2:$B$51,0))-INDEX('Zone centroid'!$E$2:$E$169,MATCH($A165,'Zone centroid'!$C$2:$C$169,0)))^2)</f>
        <v>389979.55363839271</v>
      </c>
      <c r="H165">
        <f>SQRT((INDEX('Station centroid'!$E$2:$E$51,MATCH(H$1,'Station centroid'!$B$2:$B$51,0))-INDEX('Zone centroid'!$D$2:$D$169,MATCH($A165,'Zone centroid'!$C$2:$C$169,0)))^2+(INDEX('Station centroid'!$F$2:$F$51,MATCH(H$1,'Station centroid'!$B$2:$B$51,0))-INDEX('Zone centroid'!$E$2:$E$169,MATCH($A165,'Zone centroid'!$C$2:$C$169,0)))^2)</f>
        <v>274717.51591837965</v>
      </c>
      <c r="I165">
        <f>SQRT((INDEX('Station centroid'!$E$2:$E$51,MATCH(I$1,'Station centroid'!$B$2:$B$51,0))-INDEX('Zone centroid'!$D$2:$D$169,MATCH($A165,'Zone centroid'!$C$2:$C$169,0)))^2+(INDEX('Station centroid'!$F$2:$F$51,MATCH(I$1,'Station centroid'!$B$2:$B$51,0))-INDEX('Zone centroid'!$E$2:$E$169,MATCH($A165,'Zone centroid'!$C$2:$C$169,0)))^2)</f>
        <v>307275.09776315052</v>
      </c>
      <c r="J165">
        <f>SQRT((INDEX('Station centroid'!$E$2:$E$51,MATCH(J$1,'Station centroid'!$B$2:$B$51,0))-INDEX('Zone centroid'!$D$2:$D$169,MATCH($A165,'Zone centroid'!$C$2:$C$169,0)))^2+(INDEX('Station centroid'!$F$2:$F$51,MATCH(J$1,'Station centroid'!$B$2:$B$51,0))-INDEX('Zone centroid'!$E$2:$E$169,MATCH($A165,'Zone centroid'!$C$2:$C$169,0)))^2)</f>
        <v>389979.55363839271</v>
      </c>
      <c r="K165">
        <f>SQRT((INDEX('Station centroid'!$E$2:$E$51,MATCH(K$1,'Station centroid'!$B$2:$B$51,0))-INDEX('Zone centroid'!$D$2:$D$169,MATCH($A165,'Zone centroid'!$C$2:$C$169,0)))^2+(INDEX('Station centroid'!$F$2:$F$51,MATCH(K$1,'Station centroid'!$B$2:$B$51,0))-INDEX('Zone centroid'!$E$2:$E$169,MATCH($A165,'Zone centroid'!$C$2:$C$169,0)))^2)</f>
        <v>374017.90878408978</v>
      </c>
      <c r="L165">
        <f>SQRT((INDEX('Station centroid'!$E$2:$E$51,MATCH(L$1,'Station centroid'!$B$2:$B$51,0))-INDEX('Zone centroid'!$D$2:$D$169,MATCH($A165,'Zone centroid'!$C$2:$C$169,0)))^2+(INDEX('Station centroid'!$F$2:$F$51,MATCH(L$1,'Station centroid'!$B$2:$B$51,0))-INDEX('Zone centroid'!$E$2:$E$169,MATCH($A165,'Zone centroid'!$C$2:$C$169,0)))^2)</f>
        <v>326194.38160603866</v>
      </c>
      <c r="M165">
        <f>SQRT((INDEX('Station centroid'!$E$2:$E$51,MATCH(M$1,'Station centroid'!$B$2:$B$51,0))-INDEX('Zone centroid'!$D$2:$D$169,MATCH($A165,'Zone centroid'!$C$2:$C$169,0)))^2+(INDEX('Station centroid'!$F$2:$F$51,MATCH(M$1,'Station centroid'!$B$2:$B$51,0))-INDEX('Zone centroid'!$E$2:$E$169,MATCH($A165,'Zone centroid'!$C$2:$C$169,0)))^2)</f>
        <v>332981.71686122619</v>
      </c>
      <c r="N165">
        <f>SQRT((INDEX('Station centroid'!$E$2:$E$51,MATCH(N$1,'Station centroid'!$B$2:$B$51,0))-INDEX('Zone centroid'!$D$2:$D$169,MATCH($A165,'Zone centroid'!$C$2:$C$169,0)))^2+(INDEX('Station centroid'!$F$2:$F$51,MATCH(N$1,'Station centroid'!$B$2:$B$51,0))-INDEX('Zone centroid'!$E$2:$E$169,MATCH($A165,'Zone centroid'!$C$2:$C$169,0)))^2)</f>
        <v>353631.39065856696</v>
      </c>
      <c r="O165">
        <f>SQRT((INDEX('Station centroid'!$E$2:$E$51,MATCH(O$1,'Station centroid'!$B$2:$B$51,0))-INDEX('Zone centroid'!$D$2:$D$169,MATCH($A165,'Zone centroid'!$C$2:$C$169,0)))^2+(INDEX('Station centroid'!$F$2:$F$51,MATCH(O$1,'Station centroid'!$B$2:$B$51,0))-INDEX('Zone centroid'!$E$2:$E$169,MATCH($A165,'Zone centroid'!$C$2:$C$169,0)))^2)</f>
        <v>373280.26702172862</v>
      </c>
      <c r="P165">
        <f>SQRT((INDEX('Station centroid'!$E$2:$E$51,MATCH(P$1,'Station centroid'!$B$2:$B$51,0))-INDEX('Zone centroid'!$D$2:$D$169,MATCH($A165,'Zone centroid'!$C$2:$C$169,0)))^2+(INDEX('Station centroid'!$F$2:$F$51,MATCH(P$1,'Station centroid'!$B$2:$B$51,0))-INDEX('Zone centroid'!$E$2:$E$169,MATCH($A165,'Zone centroid'!$C$2:$C$169,0)))^2)</f>
        <v>375596.84354142833</v>
      </c>
      <c r="Q165">
        <f>SQRT((INDEX('Station centroid'!$E$2:$E$51,MATCH(Q$1,'Station centroid'!$B$2:$B$51,0))-INDEX('Zone centroid'!$D$2:$D$169,MATCH($A165,'Zone centroid'!$C$2:$C$169,0)))^2+(INDEX('Station centroid'!$F$2:$F$51,MATCH(Q$1,'Station centroid'!$B$2:$B$51,0))-INDEX('Zone centroid'!$E$2:$E$169,MATCH($A165,'Zone centroid'!$C$2:$C$169,0)))^2)</f>
        <v>362882.92242030974</v>
      </c>
      <c r="R165">
        <f>SQRT((INDEX('Station centroid'!$E$2:$E$51,MATCH(R$1,'Station centroid'!$B$2:$B$51,0))-INDEX('Zone centroid'!$D$2:$D$169,MATCH($A165,'Zone centroid'!$C$2:$C$169,0)))^2+(INDEX('Station centroid'!$F$2:$F$51,MATCH(R$1,'Station centroid'!$B$2:$B$51,0))-INDEX('Zone centroid'!$E$2:$E$169,MATCH($A165,'Zone centroid'!$C$2:$C$169,0)))^2)</f>
        <v>362191.37765390839</v>
      </c>
      <c r="S165">
        <f>SQRT((INDEX('Station centroid'!$E$2:$E$51,MATCH(S$1,'Station centroid'!$B$2:$B$51,0))-INDEX('Zone centroid'!$D$2:$D$169,MATCH($A165,'Zone centroid'!$C$2:$C$169,0)))^2+(INDEX('Station centroid'!$F$2:$F$51,MATCH(S$1,'Station centroid'!$B$2:$B$51,0))-INDEX('Zone centroid'!$E$2:$E$169,MATCH($A165,'Zone centroid'!$C$2:$C$169,0)))^2)</f>
        <v>358456.57194012502</v>
      </c>
      <c r="T165">
        <f>SQRT((INDEX('Station centroid'!$E$2:$E$51,MATCH(T$1,'Station centroid'!$B$2:$B$51,0))-INDEX('Zone centroid'!$D$2:$D$169,MATCH($A165,'Zone centroid'!$C$2:$C$169,0)))^2+(INDEX('Station centroid'!$F$2:$F$51,MATCH(T$1,'Station centroid'!$B$2:$B$51,0))-INDEX('Zone centroid'!$E$2:$E$169,MATCH($A165,'Zone centroid'!$C$2:$C$169,0)))^2)</f>
        <v>353643.21183712204</v>
      </c>
      <c r="U165">
        <f>SQRT((INDEX('Station centroid'!$E$2:$E$51,MATCH(U$1,'Station centroid'!$B$2:$B$51,0))-INDEX('Zone centroid'!$D$2:$D$169,MATCH($A165,'Zone centroid'!$C$2:$C$169,0)))^2+(INDEX('Station centroid'!$F$2:$F$51,MATCH(U$1,'Station centroid'!$B$2:$B$51,0))-INDEX('Zone centroid'!$E$2:$E$169,MATCH($A165,'Zone centroid'!$C$2:$C$169,0)))^2)</f>
        <v>353223.83389602462</v>
      </c>
      <c r="V165">
        <f>SQRT((INDEX('Station centroid'!$E$2:$E$51,MATCH(V$1,'Station centroid'!$B$2:$B$51,0))-INDEX('Zone centroid'!$D$2:$D$169,MATCH($A165,'Zone centroid'!$C$2:$C$169,0)))^2+(INDEX('Station centroid'!$F$2:$F$51,MATCH(V$1,'Station centroid'!$B$2:$B$51,0))-INDEX('Zone centroid'!$E$2:$E$169,MATCH($A165,'Zone centroid'!$C$2:$C$169,0)))^2)</f>
        <v>348783.33717951796</v>
      </c>
      <c r="W165">
        <f>SQRT((INDEX('Station centroid'!$E$2:$E$51,MATCH(W$1,'Station centroid'!$B$2:$B$51,0))-INDEX('Zone centroid'!$D$2:$D$169,MATCH($A165,'Zone centroid'!$C$2:$C$169,0)))^2+(INDEX('Station centroid'!$F$2:$F$51,MATCH(W$1,'Station centroid'!$B$2:$B$51,0))-INDEX('Zone centroid'!$E$2:$E$169,MATCH($A165,'Zone centroid'!$C$2:$C$169,0)))^2)</f>
        <v>359822.10468291136</v>
      </c>
      <c r="X165">
        <f>SQRT((INDEX('Station centroid'!$E$2:$E$51,MATCH(X$1,'Station centroid'!$B$2:$B$51,0))-INDEX('Zone centroid'!$D$2:$D$169,MATCH($A165,'Zone centroid'!$C$2:$C$169,0)))^2+(INDEX('Station centroid'!$F$2:$F$51,MATCH(X$1,'Station centroid'!$B$2:$B$51,0))-INDEX('Zone centroid'!$E$2:$E$169,MATCH($A165,'Zone centroid'!$C$2:$C$169,0)))^2)</f>
        <v>345802.41647134634</v>
      </c>
      <c r="Y165">
        <f>SQRT((INDEX('Station centroid'!$E$2:$E$51,MATCH(Y$1,'Station centroid'!$B$2:$B$51,0))-INDEX('Zone centroid'!$D$2:$D$169,MATCH($A165,'Zone centroid'!$C$2:$C$169,0)))^2+(INDEX('Station centroid'!$F$2:$F$51,MATCH(Y$1,'Station centroid'!$B$2:$B$51,0))-INDEX('Zone centroid'!$E$2:$E$169,MATCH($A165,'Zone centroid'!$C$2:$C$169,0)))^2)</f>
        <v>343587.17536830454</v>
      </c>
      <c r="Z165">
        <f>SQRT((INDEX('Station centroid'!$E$2:$E$51,MATCH(Z$1,'Station centroid'!$B$2:$B$51,0))-INDEX('Zone centroid'!$D$2:$D$169,MATCH($A165,'Zone centroid'!$C$2:$C$169,0)))^2+(INDEX('Station centroid'!$F$2:$F$51,MATCH(Z$1,'Station centroid'!$B$2:$B$51,0))-INDEX('Zone centroid'!$E$2:$E$169,MATCH($A165,'Zone centroid'!$C$2:$C$169,0)))^2)</f>
        <v>299096.34509888297</v>
      </c>
      <c r="AA165">
        <f>SQRT((INDEX('Station centroid'!$E$2:$E$51,MATCH(AA$1,'Station centroid'!$B$2:$B$51,0))-INDEX('Zone centroid'!$D$2:$D$169,MATCH($A165,'Zone centroid'!$C$2:$C$169,0)))^2+(INDEX('Station centroid'!$F$2:$F$51,MATCH(AA$1,'Station centroid'!$B$2:$B$51,0))-INDEX('Zone centroid'!$E$2:$E$169,MATCH($A165,'Zone centroid'!$C$2:$C$169,0)))^2)</f>
        <v>266855.03090909717</v>
      </c>
      <c r="AB165">
        <f>SQRT((INDEX('Station centroid'!$E$2:$E$51,MATCH(AB$1,'Station centroid'!$B$2:$B$51,0))-INDEX('Zone centroid'!$D$2:$D$169,MATCH($A165,'Zone centroid'!$C$2:$C$169,0)))^2+(INDEX('Station centroid'!$F$2:$F$51,MATCH(AB$1,'Station centroid'!$B$2:$B$51,0))-INDEX('Zone centroid'!$E$2:$E$169,MATCH($A165,'Zone centroid'!$C$2:$C$169,0)))^2)</f>
        <v>389979.55363839271</v>
      </c>
      <c r="AC165">
        <f>SQRT((INDEX('Station centroid'!$E$2:$E$51,MATCH(AC$1,'Station centroid'!$B$2:$B$51,0))-INDEX('Zone centroid'!$D$2:$D$169,MATCH($A165,'Zone centroid'!$C$2:$C$169,0)))^2+(INDEX('Station centroid'!$F$2:$F$51,MATCH(AC$1,'Station centroid'!$B$2:$B$51,0))-INDEX('Zone centroid'!$E$2:$E$169,MATCH($A165,'Zone centroid'!$C$2:$C$169,0)))^2)</f>
        <v>240480.51552985492</v>
      </c>
      <c r="AD165">
        <f>SQRT((INDEX('Station centroid'!$E$2:$E$51,MATCH(AD$1,'Station centroid'!$B$2:$B$51,0))-INDEX('Zone centroid'!$D$2:$D$169,MATCH($A165,'Zone centroid'!$C$2:$C$169,0)))^2+(INDEX('Station centroid'!$F$2:$F$51,MATCH(AD$1,'Station centroid'!$B$2:$B$51,0))-INDEX('Zone centroid'!$E$2:$E$169,MATCH($A165,'Zone centroid'!$C$2:$C$169,0)))^2)</f>
        <v>273182.68824656971</v>
      </c>
      <c r="AE165">
        <f>SQRT((INDEX('Station centroid'!$E$2:$E$51,MATCH(AE$1,'Station centroid'!$B$2:$B$51,0))-INDEX('Zone centroid'!$D$2:$D$169,MATCH($A165,'Zone centroid'!$C$2:$C$169,0)))^2+(INDEX('Station centroid'!$F$2:$F$51,MATCH(AE$1,'Station centroid'!$B$2:$B$51,0))-INDEX('Zone centroid'!$E$2:$E$169,MATCH($A165,'Zone centroid'!$C$2:$C$169,0)))^2)</f>
        <v>369016.06619294424</v>
      </c>
      <c r="AF165">
        <f>SQRT((INDEX('Station centroid'!$E$2:$E$51,MATCH(AF$1,'Station centroid'!$B$2:$B$51,0))-INDEX('Zone centroid'!$D$2:$D$169,MATCH($A165,'Zone centroid'!$C$2:$C$169,0)))^2+(INDEX('Station centroid'!$F$2:$F$51,MATCH(AF$1,'Station centroid'!$B$2:$B$51,0))-INDEX('Zone centroid'!$E$2:$E$169,MATCH($A165,'Zone centroid'!$C$2:$C$169,0)))^2)</f>
        <v>367069.21384448861</v>
      </c>
      <c r="AG165">
        <f>SQRT((INDEX('Station centroid'!$E$2:$E$51,MATCH(AG$1,'Station centroid'!$B$2:$B$51,0))-INDEX('Zone centroid'!$D$2:$D$169,MATCH($A165,'Zone centroid'!$C$2:$C$169,0)))^2+(INDEX('Station centroid'!$F$2:$F$51,MATCH(AG$1,'Station centroid'!$B$2:$B$51,0))-INDEX('Zone centroid'!$E$2:$E$169,MATCH($A165,'Zone centroid'!$C$2:$C$169,0)))^2)</f>
        <v>349087.1070545913</v>
      </c>
      <c r="AH165">
        <f>SQRT((INDEX('Station centroid'!$E$2:$E$51,MATCH(AH$1,'Station centroid'!$B$2:$B$51,0))-INDEX('Zone centroid'!$D$2:$D$169,MATCH($A165,'Zone centroid'!$C$2:$C$169,0)))^2+(INDEX('Station centroid'!$F$2:$F$51,MATCH(AH$1,'Station centroid'!$B$2:$B$51,0))-INDEX('Zone centroid'!$E$2:$E$169,MATCH($A165,'Zone centroid'!$C$2:$C$169,0)))^2)</f>
        <v>297912.16402236419</v>
      </c>
      <c r="AI165">
        <f>SQRT((INDEX('Station centroid'!$E$2:$E$51,MATCH(AI$1,'Station centroid'!$B$2:$B$51,0))-INDEX('Zone centroid'!$D$2:$D$169,MATCH($A165,'Zone centroid'!$C$2:$C$169,0)))^2+(INDEX('Station centroid'!$F$2:$F$51,MATCH(AI$1,'Station centroid'!$B$2:$B$51,0))-INDEX('Zone centroid'!$E$2:$E$169,MATCH($A165,'Zone centroid'!$C$2:$C$169,0)))^2)</f>
        <v>354040.20484408614</v>
      </c>
      <c r="AJ165">
        <f>SQRT((INDEX('Station centroid'!$E$2:$E$51,MATCH(AJ$1,'Station centroid'!$B$2:$B$51,0))-INDEX('Zone centroid'!$D$2:$D$169,MATCH($A165,'Zone centroid'!$C$2:$C$169,0)))^2+(INDEX('Station centroid'!$F$2:$F$51,MATCH(AJ$1,'Station centroid'!$B$2:$B$51,0))-INDEX('Zone centroid'!$E$2:$E$169,MATCH($A165,'Zone centroid'!$C$2:$C$169,0)))^2)</f>
        <v>351562.837197432</v>
      </c>
      <c r="AK165">
        <f>SQRT((INDEX('Station centroid'!$E$2:$E$51,MATCH(AK$1,'Station centroid'!$B$2:$B$51,0))-INDEX('Zone centroid'!$D$2:$D$169,MATCH($A165,'Zone centroid'!$C$2:$C$169,0)))^2+(INDEX('Station centroid'!$F$2:$F$51,MATCH(AK$1,'Station centroid'!$B$2:$B$51,0))-INDEX('Zone centroid'!$E$2:$E$169,MATCH($A165,'Zone centroid'!$C$2:$C$169,0)))^2)</f>
        <v>352184.83632215764</v>
      </c>
      <c r="AL165">
        <f>SQRT((INDEX('Station centroid'!$E$2:$E$51,MATCH(AL$1,'Station centroid'!$B$2:$B$51,0))-INDEX('Zone centroid'!$D$2:$D$169,MATCH($A165,'Zone centroid'!$C$2:$C$169,0)))^2+(INDEX('Station centroid'!$F$2:$F$51,MATCH(AL$1,'Station centroid'!$B$2:$B$51,0))-INDEX('Zone centroid'!$E$2:$E$169,MATCH($A165,'Zone centroid'!$C$2:$C$169,0)))^2)</f>
        <v>263423.60988056182</v>
      </c>
      <c r="AM165">
        <f>SQRT((INDEX('Station centroid'!$E$2:$E$51,MATCH(AM$1,'Station centroid'!$B$2:$B$51,0))-INDEX('Zone centroid'!$D$2:$D$169,MATCH($A165,'Zone centroid'!$C$2:$C$169,0)))^2+(INDEX('Station centroid'!$F$2:$F$51,MATCH(AM$1,'Station centroid'!$B$2:$B$51,0))-INDEX('Zone centroid'!$E$2:$E$169,MATCH($A165,'Zone centroid'!$C$2:$C$169,0)))^2)</f>
        <v>367858.78302897722</v>
      </c>
      <c r="AN165">
        <f>SQRT((INDEX('Station centroid'!$E$2:$E$51,MATCH(AN$1,'Station centroid'!$B$2:$B$51,0))-INDEX('Zone centroid'!$D$2:$D$169,MATCH($A165,'Zone centroid'!$C$2:$C$169,0)))^2+(INDEX('Station centroid'!$F$2:$F$51,MATCH(AN$1,'Station centroid'!$B$2:$B$51,0))-INDEX('Zone centroid'!$E$2:$E$169,MATCH($A165,'Zone centroid'!$C$2:$C$169,0)))^2)</f>
        <v>322589.55287411087</v>
      </c>
      <c r="AO165">
        <f>SQRT((INDEX('Station centroid'!$E$2:$E$51,MATCH(AO$1,'Station centroid'!$B$2:$B$51,0))-INDEX('Zone centroid'!$D$2:$D$169,MATCH($A165,'Zone centroid'!$C$2:$C$169,0)))^2+(INDEX('Station centroid'!$F$2:$F$51,MATCH(AO$1,'Station centroid'!$B$2:$B$51,0))-INDEX('Zone centroid'!$E$2:$E$169,MATCH($A165,'Zone centroid'!$C$2:$C$169,0)))^2)</f>
        <v>318498.14653249877</v>
      </c>
      <c r="AP165">
        <f>SQRT((INDEX('Station centroid'!$E$2:$E$51,MATCH(AP$1,'Station centroid'!$B$2:$B$51,0))-INDEX('Zone centroid'!$D$2:$D$169,MATCH($A165,'Zone centroid'!$C$2:$C$169,0)))^2+(INDEX('Station centroid'!$F$2:$F$51,MATCH(AP$1,'Station centroid'!$B$2:$B$51,0))-INDEX('Zone centroid'!$E$2:$E$169,MATCH($A165,'Zone centroid'!$C$2:$C$169,0)))^2)</f>
        <v>330728.23023195722</v>
      </c>
      <c r="AQ165">
        <f>SQRT((INDEX('Station centroid'!$E$2:$E$51,MATCH(AQ$1,'Station centroid'!$B$2:$B$51,0))-INDEX('Zone centroid'!$D$2:$D$169,MATCH($A165,'Zone centroid'!$C$2:$C$169,0)))^2+(INDEX('Station centroid'!$F$2:$F$51,MATCH(AQ$1,'Station centroid'!$B$2:$B$51,0))-INDEX('Zone centroid'!$E$2:$E$169,MATCH($A165,'Zone centroid'!$C$2:$C$169,0)))^2)</f>
        <v>270374.03637658001</v>
      </c>
      <c r="AR165">
        <f>SQRT((INDEX('Station centroid'!$E$2:$E$51,MATCH(AR$1,'Station centroid'!$B$2:$B$51,0))-INDEX('Zone centroid'!$D$2:$D$169,MATCH($A165,'Zone centroid'!$C$2:$C$169,0)))^2+(INDEX('Station centroid'!$F$2:$F$51,MATCH(AR$1,'Station centroid'!$B$2:$B$51,0))-INDEX('Zone centroid'!$E$2:$E$169,MATCH($A165,'Zone centroid'!$C$2:$C$169,0)))^2)</f>
        <v>284674.47234446928</v>
      </c>
      <c r="AS165">
        <f>SQRT((INDEX('Station centroid'!$E$2:$E$51,MATCH(AS$1,'Station centroid'!$B$2:$B$51,0))-INDEX('Zone centroid'!$D$2:$D$169,MATCH($A165,'Zone centroid'!$C$2:$C$169,0)))^2+(INDEX('Station centroid'!$F$2:$F$51,MATCH(AS$1,'Station centroid'!$B$2:$B$51,0))-INDEX('Zone centroid'!$E$2:$E$169,MATCH($A165,'Zone centroid'!$C$2:$C$169,0)))^2)</f>
        <v>291871.617976601</v>
      </c>
      <c r="AT165">
        <f>SQRT((INDEX('Station centroid'!$E$2:$E$51,MATCH(AT$1,'Station centroid'!$B$2:$B$51,0))-INDEX('Zone centroid'!$D$2:$D$169,MATCH($A165,'Zone centroid'!$C$2:$C$169,0)))^2+(INDEX('Station centroid'!$F$2:$F$51,MATCH(AT$1,'Station centroid'!$B$2:$B$51,0))-INDEX('Zone centroid'!$E$2:$E$169,MATCH($A165,'Zone centroid'!$C$2:$C$169,0)))^2)</f>
        <v>307546.30163063592</v>
      </c>
      <c r="AU165">
        <f>SQRT((INDEX('Station centroid'!$E$2:$E$51,MATCH(AU$1,'Station centroid'!$B$2:$B$51,0))-INDEX('Zone centroid'!$D$2:$D$169,MATCH($A165,'Zone centroid'!$C$2:$C$169,0)))^2+(INDEX('Station centroid'!$F$2:$F$51,MATCH(AU$1,'Station centroid'!$B$2:$B$51,0))-INDEX('Zone centroid'!$E$2:$E$169,MATCH($A165,'Zone centroid'!$C$2:$C$169,0)))^2)</f>
        <v>286685.17316103826</v>
      </c>
      <c r="AV165">
        <f>SQRT((INDEX('Station centroid'!$E$2:$E$51,MATCH(AV$1,'Station centroid'!$B$2:$B$51,0))-INDEX('Zone centroid'!$D$2:$D$169,MATCH($A165,'Zone centroid'!$C$2:$C$169,0)))^2+(INDEX('Station centroid'!$F$2:$F$51,MATCH(AV$1,'Station centroid'!$B$2:$B$51,0))-INDEX('Zone centroid'!$E$2:$E$169,MATCH($A165,'Zone centroid'!$C$2:$C$169,0)))^2)</f>
        <v>284232.22320467822</v>
      </c>
      <c r="AW165">
        <f>SQRT((INDEX('Station centroid'!$E$2:$E$51,MATCH(AW$1,'Station centroid'!$B$2:$B$51,0))-INDEX('Zone centroid'!$D$2:$D$169,MATCH($A165,'Zone centroid'!$C$2:$C$169,0)))^2+(INDEX('Station centroid'!$F$2:$F$51,MATCH(AW$1,'Station centroid'!$B$2:$B$51,0))-INDEX('Zone centroid'!$E$2:$E$169,MATCH($A165,'Zone centroid'!$C$2:$C$169,0)))^2)</f>
        <v>282325.86691384052</v>
      </c>
      <c r="AX165">
        <f>SQRT((INDEX('Station centroid'!$E$2:$E$51,MATCH(AX$1,'Station centroid'!$B$2:$B$51,0))-INDEX('Zone centroid'!$D$2:$D$169,MATCH($A165,'Zone centroid'!$C$2:$C$169,0)))^2+(INDEX('Station centroid'!$F$2:$F$51,MATCH(AX$1,'Station centroid'!$B$2:$B$51,0))-INDEX('Zone centroid'!$E$2:$E$169,MATCH($A165,'Zone centroid'!$C$2:$C$169,0)))^2)</f>
        <v>278177.30120213854</v>
      </c>
      <c r="AY165">
        <f>SQRT((INDEX('Station centroid'!$E$2:$E$51,MATCH(AY$1,'Station centroid'!$B$2:$B$51,0))-INDEX('Zone centroid'!$D$2:$D$169,MATCH($A165,'Zone centroid'!$C$2:$C$169,0)))^2+(INDEX('Station centroid'!$F$2:$F$51,MATCH(AY$1,'Station centroid'!$B$2:$B$51,0))-INDEX('Zone centroid'!$E$2:$E$169,MATCH($A165,'Zone centroid'!$C$2:$C$169,0)))^2)</f>
        <v>389979.55363839271</v>
      </c>
    </row>
    <row r="166" spans="1:51" x14ac:dyDescent="0.3">
      <c r="A166">
        <v>9006</v>
      </c>
      <c r="B166">
        <f>SQRT((INDEX('Station centroid'!$E$2:$E$51,MATCH(B$1,'Station centroid'!$B$2:$B$51,0))-INDEX('Zone centroid'!$D$2:$D$169,MATCH($A166,'Zone centroid'!$C$2:$C$169,0)))^2+(INDEX('Station centroid'!$F$2:$F$51,MATCH(B$1,'Station centroid'!$B$2:$B$51,0))-INDEX('Zone centroid'!$E$2:$E$169,MATCH($A166,'Zone centroid'!$C$2:$C$169,0)))^2)</f>
        <v>243177.27371074888</v>
      </c>
      <c r="C166">
        <f>SQRT((INDEX('Station centroid'!$E$2:$E$51,MATCH(C$1,'Station centroid'!$B$2:$B$51,0))-INDEX('Zone centroid'!$D$2:$D$169,MATCH($A166,'Zone centroid'!$C$2:$C$169,0)))^2+(INDEX('Station centroid'!$F$2:$F$51,MATCH(C$1,'Station centroid'!$B$2:$B$51,0))-INDEX('Zone centroid'!$E$2:$E$169,MATCH($A166,'Zone centroid'!$C$2:$C$169,0)))^2)</f>
        <v>237916.79272820402</v>
      </c>
      <c r="D166">
        <f>SQRT((INDEX('Station centroid'!$E$2:$E$51,MATCH(D$1,'Station centroid'!$B$2:$B$51,0))-INDEX('Zone centroid'!$D$2:$D$169,MATCH($A166,'Zone centroid'!$C$2:$C$169,0)))^2+(INDEX('Station centroid'!$F$2:$F$51,MATCH(D$1,'Station centroid'!$B$2:$B$51,0))-INDEX('Zone centroid'!$E$2:$E$169,MATCH($A166,'Zone centroid'!$C$2:$C$169,0)))^2)</f>
        <v>184393.4822936063</v>
      </c>
      <c r="E166">
        <f>SQRT((INDEX('Station centroid'!$E$2:$E$51,MATCH(E$1,'Station centroid'!$B$2:$B$51,0))-INDEX('Zone centroid'!$D$2:$D$169,MATCH($A166,'Zone centroid'!$C$2:$C$169,0)))^2+(INDEX('Station centroid'!$F$2:$F$51,MATCH(E$1,'Station centroid'!$B$2:$B$51,0))-INDEX('Zone centroid'!$E$2:$E$169,MATCH($A166,'Zone centroid'!$C$2:$C$169,0)))^2)</f>
        <v>252098.57626162708</v>
      </c>
      <c r="F166">
        <f>SQRT((INDEX('Station centroid'!$E$2:$E$51,MATCH(F$1,'Station centroid'!$B$2:$B$51,0))-INDEX('Zone centroid'!$D$2:$D$169,MATCH($A166,'Zone centroid'!$C$2:$C$169,0)))^2+(INDEX('Station centroid'!$F$2:$F$51,MATCH(F$1,'Station centroid'!$B$2:$B$51,0))-INDEX('Zone centroid'!$E$2:$E$169,MATCH($A166,'Zone centroid'!$C$2:$C$169,0)))^2)</f>
        <v>231146.97048805034</v>
      </c>
      <c r="G166">
        <f>SQRT((INDEX('Station centroid'!$E$2:$E$51,MATCH(G$1,'Station centroid'!$B$2:$B$51,0))-INDEX('Zone centroid'!$D$2:$D$169,MATCH($A166,'Zone centroid'!$C$2:$C$169,0)))^2+(INDEX('Station centroid'!$F$2:$F$51,MATCH(G$1,'Station centroid'!$B$2:$B$51,0))-INDEX('Zone centroid'!$E$2:$E$169,MATCH($A166,'Zone centroid'!$C$2:$C$169,0)))^2)</f>
        <v>477448.41452244867</v>
      </c>
      <c r="H166">
        <f>SQRT((INDEX('Station centroid'!$E$2:$E$51,MATCH(H$1,'Station centroid'!$B$2:$B$51,0))-INDEX('Zone centroid'!$D$2:$D$169,MATCH($A166,'Zone centroid'!$C$2:$C$169,0)))^2+(INDEX('Station centroid'!$F$2:$F$51,MATCH(H$1,'Station centroid'!$B$2:$B$51,0))-INDEX('Zone centroid'!$E$2:$E$169,MATCH($A166,'Zone centroid'!$C$2:$C$169,0)))^2)</f>
        <v>172822.37751982579</v>
      </c>
      <c r="I166">
        <f>SQRT((INDEX('Station centroid'!$E$2:$E$51,MATCH(I$1,'Station centroid'!$B$2:$B$51,0))-INDEX('Zone centroid'!$D$2:$D$169,MATCH($A166,'Zone centroid'!$C$2:$C$169,0)))^2+(INDEX('Station centroid'!$F$2:$F$51,MATCH(I$1,'Station centroid'!$B$2:$B$51,0))-INDEX('Zone centroid'!$E$2:$E$169,MATCH($A166,'Zone centroid'!$C$2:$C$169,0)))^2)</f>
        <v>205119.66831879798</v>
      </c>
      <c r="J166">
        <f>SQRT((INDEX('Station centroid'!$E$2:$E$51,MATCH(J$1,'Station centroid'!$B$2:$B$51,0))-INDEX('Zone centroid'!$D$2:$D$169,MATCH($A166,'Zone centroid'!$C$2:$C$169,0)))^2+(INDEX('Station centroid'!$F$2:$F$51,MATCH(J$1,'Station centroid'!$B$2:$B$51,0))-INDEX('Zone centroid'!$E$2:$E$169,MATCH($A166,'Zone centroid'!$C$2:$C$169,0)))^2)</f>
        <v>477448.41452244867</v>
      </c>
      <c r="K166">
        <f>SQRT((INDEX('Station centroid'!$E$2:$E$51,MATCH(K$1,'Station centroid'!$B$2:$B$51,0))-INDEX('Zone centroid'!$D$2:$D$169,MATCH($A166,'Zone centroid'!$C$2:$C$169,0)))^2+(INDEX('Station centroid'!$F$2:$F$51,MATCH(K$1,'Station centroid'!$B$2:$B$51,0))-INDEX('Zone centroid'!$E$2:$E$169,MATCH($A166,'Zone centroid'!$C$2:$C$169,0)))^2)</f>
        <v>271132.70907060197</v>
      </c>
      <c r="L166">
        <f>SQRT((INDEX('Station centroid'!$E$2:$E$51,MATCH(L$1,'Station centroid'!$B$2:$B$51,0))-INDEX('Zone centroid'!$D$2:$D$169,MATCH($A166,'Zone centroid'!$C$2:$C$169,0)))^2+(INDEX('Station centroid'!$F$2:$F$51,MATCH(L$1,'Station centroid'!$B$2:$B$51,0))-INDEX('Zone centroid'!$E$2:$E$169,MATCH($A166,'Zone centroid'!$C$2:$C$169,0)))^2)</f>
        <v>223566.02897906018</v>
      </c>
      <c r="M166">
        <f>SQRT((INDEX('Station centroid'!$E$2:$E$51,MATCH(M$1,'Station centroid'!$B$2:$B$51,0))-INDEX('Zone centroid'!$D$2:$D$169,MATCH($A166,'Zone centroid'!$C$2:$C$169,0)))^2+(INDEX('Station centroid'!$F$2:$F$51,MATCH(M$1,'Station centroid'!$B$2:$B$51,0))-INDEX('Zone centroid'!$E$2:$E$169,MATCH($A166,'Zone centroid'!$C$2:$C$169,0)))^2)</f>
        <v>230182.09151697665</v>
      </c>
      <c r="N166">
        <f>SQRT((INDEX('Station centroid'!$E$2:$E$51,MATCH(N$1,'Station centroid'!$B$2:$B$51,0))-INDEX('Zone centroid'!$D$2:$D$169,MATCH($A166,'Zone centroid'!$C$2:$C$169,0)))^2+(INDEX('Station centroid'!$F$2:$F$51,MATCH(N$1,'Station centroid'!$B$2:$B$51,0))-INDEX('Zone centroid'!$E$2:$E$169,MATCH($A166,'Zone centroid'!$C$2:$C$169,0)))^2)</f>
        <v>250707.28179977543</v>
      </c>
      <c r="O166">
        <f>SQRT((INDEX('Station centroid'!$E$2:$E$51,MATCH(O$1,'Station centroid'!$B$2:$B$51,0))-INDEX('Zone centroid'!$D$2:$D$169,MATCH($A166,'Zone centroid'!$C$2:$C$169,0)))^2+(INDEX('Station centroid'!$F$2:$F$51,MATCH(O$1,'Station centroid'!$B$2:$B$51,0))-INDEX('Zone centroid'!$E$2:$E$169,MATCH($A166,'Zone centroid'!$C$2:$C$169,0)))^2)</f>
        <v>270791.70715650247</v>
      </c>
      <c r="P166">
        <f>SQRT((INDEX('Station centroid'!$E$2:$E$51,MATCH(P$1,'Station centroid'!$B$2:$B$51,0))-INDEX('Zone centroid'!$D$2:$D$169,MATCH($A166,'Zone centroid'!$C$2:$C$169,0)))^2+(INDEX('Station centroid'!$F$2:$F$51,MATCH(P$1,'Station centroid'!$B$2:$B$51,0))-INDEX('Zone centroid'!$E$2:$E$169,MATCH($A166,'Zone centroid'!$C$2:$C$169,0)))^2)</f>
        <v>273120.34267524676</v>
      </c>
      <c r="Q166">
        <f>SQRT((INDEX('Station centroid'!$E$2:$E$51,MATCH(Q$1,'Station centroid'!$B$2:$B$51,0))-INDEX('Zone centroid'!$D$2:$D$169,MATCH($A166,'Zone centroid'!$C$2:$C$169,0)))^2+(INDEX('Station centroid'!$F$2:$F$51,MATCH(Q$1,'Station centroid'!$B$2:$B$51,0))-INDEX('Zone centroid'!$E$2:$E$169,MATCH($A166,'Zone centroid'!$C$2:$C$169,0)))^2)</f>
        <v>260106.67458457217</v>
      </c>
      <c r="R166">
        <f>SQRT((INDEX('Station centroid'!$E$2:$E$51,MATCH(R$1,'Station centroid'!$B$2:$B$51,0))-INDEX('Zone centroid'!$D$2:$D$169,MATCH($A166,'Zone centroid'!$C$2:$C$169,0)))^2+(INDEX('Station centroid'!$F$2:$F$51,MATCH(R$1,'Station centroid'!$B$2:$B$51,0))-INDEX('Zone centroid'!$E$2:$E$169,MATCH($A166,'Zone centroid'!$C$2:$C$169,0)))^2)</f>
        <v>259252.80417333212</v>
      </c>
      <c r="S166">
        <f>SQRT((INDEX('Station centroid'!$E$2:$E$51,MATCH(S$1,'Station centroid'!$B$2:$B$51,0))-INDEX('Zone centroid'!$D$2:$D$169,MATCH($A166,'Zone centroid'!$C$2:$C$169,0)))^2+(INDEX('Station centroid'!$F$2:$F$51,MATCH(S$1,'Station centroid'!$B$2:$B$51,0))-INDEX('Zone centroid'!$E$2:$E$169,MATCH($A166,'Zone centroid'!$C$2:$C$169,0)))^2)</f>
        <v>255539.08765788851</v>
      </c>
      <c r="T166">
        <f>SQRT((INDEX('Station centroid'!$E$2:$E$51,MATCH(T$1,'Station centroid'!$B$2:$B$51,0))-INDEX('Zone centroid'!$D$2:$D$169,MATCH($A166,'Zone centroid'!$C$2:$C$169,0)))^2+(INDEX('Station centroid'!$F$2:$F$51,MATCH(T$1,'Station centroid'!$B$2:$B$51,0))-INDEX('Zone centroid'!$E$2:$E$169,MATCH($A166,'Zone centroid'!$C$2:$C$169,0)))^2)</f>
        <v>250597.0179601417</v>
      </c>
      <c r="U166">
        <f>SQRT((INDEX('Station centroid'!$E$2:$E$51,MATCH(U$1,'Station centroid'!$B$2:$B$51,0))-INDEX('Zone centroid'!$D$2:$D$169,MATCH($A166,'Zone centroid'!$C$2:$C$169,0)))^2+(INDEX('Station centroid'!$F$2:$F$51,MATCH(U$1,'Station centroid'!$B$2:$B$51,0))-INDEX('Zone centroid'!$E$2:$E$169,MATCH($A166,'Zone centroid'!$C$2:$C$169,0)))^2)</f>
        <v>250185.51729603851</v>
      </c>
      <c r="V166">
        <f>SQRT((INDEX('Station centroid'!$E$2:$E$51,MATCH(V$1,'Station centroid'!$B$2:$B$51,0))-INDEX('Zone centroid'!$D$2:$D$169,MATCH($A166,'Zone centroid'!$C$2:$C$169,0)))^2+(INDEX('Station centroid'!$F$2:$F$51,MATCH(V$1,'Station centroid'!$B$2:$B$51,0))-INDEX('Zone centroid'!$E$2:$E$169,MATCH($A166,'Zone centroid'!$C$2:$C$169,0)))^2)</f>
        <v>245949.6146450759</v>
      </c>
      <c r="W166">
        <f>SQRT((INDEX('Station centroid'!$E$2:$E$51,MATCH(W$1,'Station centroid'!$B$2:$B$51,0))-INDEX('Zone centroid'!$D$2:$D$169,MATCH($A166,'Zone centroid'!$C$2:$C$169,0)))^2+(INDEX('Station centroid'!$F$2:$F$51,MATCH(W$1,'Station centroid'!$B$2:$B$51,0))-INDEX('Zone centroid'!$E$2:$E$169,MATCH($A166,'Zone centroid'!$C$2:$C$169,0)))^2)</f>
        <v>257005.46108477932</v>
      </c>
      <c r="X166">
        <f>SQRT((INDEX('Station centroid'!$E$2:$E$51,MATCH(X$1,'Station centroid'!$B$2:$B$51,0))-INDEX('Zone centroid'!$D$2:$D$169,MATCH($A166,'Zone centroid'!$C$2:$C$169,0)))^2+(INDEX('Station centroid'!$F$2:$F$51,MATCH(X$1,'Station centroid'!$B$2:$B$51,0))-INDEX('Zone centroid'!$E$2:$E$169,MATCH($A166,'Zone centroid'!$C$2:$C$169,0)))^2)</f>
        <v>242996.07801395166</v>
      </c>
      <c r="Y166">
        <f>SQRT((INDEX('Station centroid'!$E$2:$E$51,MATCH(Y$1,'Station centroid'!$B$2:$B$51,0))-INDEX('Zone centroid'!$D$2:$D$169,MATCH($A166,'Zone centroid'!$C$2:$C$169,0)))^2+(INDEX('Station centroid'!$F$2:$F$51,MATCH(Y$1,'Station centroid'!$B$2:$B$51,0))-INDEX('Zone centroid'!$E$2:$E$169,MATCH($A166,'Zone centroid'!$C$2:$C$169,0)))^2)</f>
        <v>240807.78654671868</v>
      </c>
      <c r="Z166">
        <f>SQRT((INDEX('Station centroid'!$E$2:$E$51,MATCH(Z$1,'Station centroid'!$B$2:$B$51,0))-INDEX('Zone centroid'!$D$2:$D$169,MATCH($A166,'Zone centroid'!$C$2:$C$169,0)))^2+(INDEX('Station centroid'!$F$2:$F$51,MATCH(Z$1,'Station centroid'!$B$2:$B$51,0))-INDEX('Zone centroid'!$E$2:$E$169,MATCH($A166,'Zone centroid'!$C$2:$C$169,0)))^2)</f>
        <v>196747.14387367887</v>
      </c>
      <c r="AA166">
        <f>SQRT((INDEX('Station centroid'!$E$2:$E$51,MATCH(AA$1,'Station centroid'!$B$2:$B$51,0))-INDEX('Zone centroid'!$D$2:$D$169,MATCH($A166,'Zone centroid'!$C$2:$C$169,0)))^2+(INDEX('Station centroid'!$F$2:$F$51,MATCH(AA$1,'Station centroid'!$B$2:$B$51,0))-INDEX('Zone centroid'!$E$2:$E$169,MATCH($A166,'Zone centroid'!$C$2:$C$169,0)))^2)</f>
        <v>167155.07623322483</v>
      </c>
      <c r="AB166">
        <f>SQRT((INDEX('Station centroid'!$E$2:$E$51,MATCH(AB$1,'Station centroid'!$B$2:$B$51,0))-INDEX('Zone centroid'!$D$2:$D$169,MATCH($A166,'Zone centroid'!$C$2:$C$169,0)))^2+(INDEX('Station centroid'!$F$2:$F$51,MATCH(AB$1,'Station centroid'!$B$2:$B$51,0))-INDEX('Zone centroid'!$E$2:$E$169,MATCH($A166,'Zone centroid'!$C$2:$C$169,0)))^2)</f>
        <v>477448.41452244867</v>
      </c>
      <c r="AC166">
        <f>SQRT((INDEX('Station centroid'!$E$2:$E$51,MATCH(AC$1,'Station centroid'!$B$2:$B$51,0))-INDEX('Zone centroid'!$D$2:$D$169,MATCH($A166,'Zone centroid'!$C$2:$C$169,0)))^2+(INDEX('Station centroid'!$F$2:$F$51,MATCH(AC$1,'Station centroid'!$B$2:$B$51,0))-INDEX('Zone centroid'!$E$2:$E$169,MATCH($A166,'Zone centroid'!$C$2:$C$169,0)))^2)</f>
        <v>137524.15351197333</v>
      </c>
      <c r="AD166">
        <f>SQRT((INDEX('Station centroid'!$E$2:$E$51,MATCH(AD$1,'Station centroid'!$B$2:$B$51,0))-INDEX('Zone centroid'!$D$2:$D$169,MATCH($A166,'Zone centroid'!$C$2:$C$169,0)))^2+(INDEX('Station centroid'!$F$2:$F$51,MATCH(AD$1,'Station centroid'!$B$2:$B$51,0))-INDEX('Zone centroid'!$E$2:$E$169,MATCH($A166,'Zone centroid'!$C$2:$C$169,0)))^2)</f>
        <v>187391.77772656543</v>
      </c>
      <c r="AE166">
        <f>SQRT((INDEX('Station centroid'!$E$2:$E$51,MATCH(AE$1,'Station centroid'!$B$2:$B$51,0))-INDEX('Zone centroid'!$D$2:$D$169,MATCH($A166,'Zone centroid'!$C$2:$C$169,0)))^2+(INDEX('Station centroid'!$F$2:$F$51,MATCH(AE$1,'Station centroid'!$B$2:$B$51,0))-INDEX('Zone centroid'!$E$2:$E$169,MATCH($A166,'Zone centroid'!$C$2:$C$169,0)))^2)</f>
        <v>266410.58672942297</v>
      </c>
      <c r="AF166">
        <f>SQRT((INDEX('Station centroid'!$E$2:$E$51,MATCH(AF$1,'Station centroid'!$B$2:$B$51,0))-INDEX('Zone centroid'!$D$2:$D$169,MATCH($A166,'Zone centroid'!$C$2:$C$169,0)))^2+(INDEX('Station centroid'!$F$2:$F$51,MATCH(AF$1,'Station centroid'!$B$2:$B$51,0))-INDEX('Zone centroid'!$E$2:$E$169,MATCH($A166,'Zone centroid'!$C$2:$C$169,0)))^2)</f>
        <v>264400.31586953689</v>
      </c>
      <c r="AG166">
        <f>SQRT((INDEX('Station centroid'!$E$2:$E$51,MATCH(AG$1,'Station centroid'!$B$2:$B$51,0))-INDEX('Zone centroid'!$D$2:$D$169,MATCH($A166,'Zone centroid'!$C$2:$C$169,0)))^2+(INDEX('Station centroid'!$F$2:$F$51,MATCH(AG$1,'Station centroid'!$B$2:$B$51,0))-INDEX('Zone centroid'!$E$2:$E$169,MATCH($A166,'Zone centroid'!$C$2:$C$169,0)))^2)</f>
        <v>246221.26465129631</v>
      </c>
      <c r="AH166">
        <f>SQRT((INDEX('Station centroid'!$E$2:$E$51,MATCH(AH$1,'Station centroid'!$B$2:$B$51,0))-INDEX('Zone centroid'!$D$2:$D$169,MATCH($A166,'Zone centroid'!$C$2:$C$169,0)))^2+(INDEX('Station centroid'!$F$2:$F$51,MATCH(AH$1,'Station centroid'!$B$2:$B$51,0))-INDEX('Zone centroid'!$E$2:$E$169,MATCH($A166,'Zone centroid'!$C$2:$C$169,0)))^2)</f>
        <v>205015.52514716543</v>
      </c>
      <c r="AI166">
        <f>SQRT((INDEX('Station centroid'!$E$2:$E$51,MATCH(AI$1,'Station centroid'!$B$2:$B$51,0))-INDEX('Zone centroid'!$D$2:$D$169,MATCH($A166,'Zone centroid'!$C$2:$C$169,0)))^2+(INDEX('Station centroid'!$F$2:$F$51,MATCH(AI$1,'Station centroid'!$B$2:$B$51,0))-INDEX('Zone centroid'!$E$2:$E$169,MATCH($A166,'Zone centroid'!$C$2:$C$169,0)))^2)</f>
        <v>250980.6642387865</v>
      </c>
      <c r="AJ166">
        <f>SQRT((INDEX('Station centroid'!$E$2:$E$51,MATCH(AJ$1,'Station centroid'!$B$2:$B$51,0))-INDEX('Zone centroid'!$D$2:$D$169,MATCH($A166,'Zone centroid'!$C$2:$C$169,0)))^2+(INDEX('Station centroid'!$F$2:$F$51,MATCH(AJ$1,'Station centroid'!$B$2:$B$51,0))-INDEX('Zone centroid'!$E$2:$E$169,MATCH($A166,'Zone centroid'!$C$2:$C$169,0)))^2)</f>
        <v>248586.52934712308</v>
      </c>
      <c r="AK166">
        <f>SQRT((INDEX('Station centroid'!$E$2:$E$51,MATCH(AK$1,'Station centroid'!$B$2:$B$51,0))-INDEX('Zone centroid'!$D$2:$D$169,MATCH($A166,'Zone centroid'!$C$2:$C$169,0)))^2+(INDEX('Station centroid'!$F$2:$F$51,MATCH(AK$1,'Station centroid'!$B$2:$B$51,0))-INDEX('Zone centroid'!$E$2:$E$169,MATCH($A166,'Zone centroid'!$C$2:$C$169,0)))^2)</f>
        <v>249175.26637045055</v>
      </c>
      <c r="AL166">
        <f>SQRT((INDEX('Station centroid'!$E$2:$E$51,MATCH(AL$1,'Station centroid'!$B$2:$B$51,0))-INDEX('Zone centroid'!$D$2:$D$169,MATCH($A166,'Zone centroid'!$C$2:$C$169,0)))^2+(INDEX('Station centroid'!$F$2:$F$51,MATCH(AL$1,'Station centroid'!$B$2:$B$51,0))-INDEX('Zone centroid'!$E$2:$E$169,MATCH($A166,'Zone centroid'!$C$2:$C$169,0)))^2)</f>
        <v>160555.37680098542</v>
      </c>
      <c r="AM166">
        <f>SQRT((INDEX('Station centroid'!$E$2:$E$51,MATCH(AM$1,'Station centroid'!$B$2:$B$51,0))-INDEX('Zone centroid'!$D$2:$D$169,MATCH($A166,'Zone centroid'!$C$2:$C$169,0)))^2+(INDEX('Station centroid'!$F$2:$F$51,MATCH(AM$1,'Station centroid'!$B$2:$B$51,0))-INDEX('Zone centroid'!$E$2:$E$169,MATCH($A166,'Zone centroid'!$C$2:$C$169,0)))^2)</f>
        <v>265018.50364391564</v>
      </c>
      <c r="AN166">
        <f>SQRT((INDEX('Station centroid'!$E$2:$E$51,MATCH(AN$1,'Station centroid'!$B$2:$B$51,0))-INDEX('Zone centroid'!$D$2:$D$169,MATCH($A166,'Zone centroid'!$C$2:$C$169,0)))^2+(INDEX('Station centroid'!$F$2:$F$51,MATCH(AN$1,'Station centroid'!$B$2:$B$51,0))-INDEX('Zone centroid'!$E$2:$E$169,MATCH($A166,'Zone centroid'!$C$2:$C$169,0)))^2)</f>
        <v>220144.7340483955</v>
      </c>
      <c r="AO166">
        <f>SQRT((INDEX('Station centroid'!$E$2:$E$51,MATCH(AO$1,'Station centroid'!$B$2:$B$51,0))-INDEX('Zone centroid'!$D$2:$D$169,MATCH($A166,'Zone centroid'!$C$2:$C$169,0)))^2+(INDEX('Station centroid'!$F$2:$F$51,MATCH(AO$1,'Station centroid'!$B$2:$B$51,0))-INDEX('Zone centroid'!$E$2:$E$169,MATCH($A166,'Zone centroid'!$C$2:$C$169,0)))^2)</f>
        <v>216138.9516827474</v>
      </c>
      <c r="AP166">
        <f>SQRT((INDEX('Station centroid'!$E$2:$E$51,MATCH(AP$1,'Station centroid'!$B$2:$B$51,0))-INDEX('Zone centroid'!$D$2:$D$169,MATCH($A166,'Zone centroid'!$C$2:$C$169,0)))^2+(INDEX('Station centroid'!$F$2:$F$51,MATCH(AP$1,'Station centroid'!$B$2:$B$51,0))-INDEX('Zone centroid'!$E$2:$E$169,MATCH($A166,'Zone centroid'!$C$2:$C$169,0)))^2)</f>
        <v>228023.04514557839</v>
      </c>
      <c r="AQ166">
        <f>SQRT((INDEX('Station centroid'!$E$2:$E$51,MATCH(AQ$1,'Station centroid'!$B$2:$B$51,0))-INDEX('Zone centroid'!$D$2:$D$169,MATCH($A166,'Zone centroid'!$C$2:$C$169,0)))^2+(INDEX('Station centroid'!$F$2:$F$51,MATCH(AQ$1,'Station centroid'!$B$2:$B$51,0))-INDEX('Zone centroid'!$E$2:$E$169,MATCH($A166,'Zone centroid'!$C$2:$C$169,0)))^2)</f>
        <v>169756.17672038981</v>
      </c>
      <c r="AR166">
        <f>SQRT((INDEX('Station centroid'!$E$2:$E$51,MATCH(AR$1,'Station centroid'!$B$2:$B$51,0))-INDEX('Zone centroid'!$D$2:$D$169,MATCH($A166,'Zone centroid'!$C$2:$C$169,0)))^2+(INDEX('Station centroid'!$F$2:$F$51,MATCH(AR$1,'Station centroid'!$B$2:$B$51,0))-INDEX('Zone centroid'!$E$2:$E$169,MATCH($A166,'Zone centroid'!$C$2:$C$169,0)))^2)</f>
        <v>182478.28362871567</v>
      </c>
      <c r="AS166">
        <f>SQRT((INDEX('Station centroid'!$E$2:$E$51,MATCH(AS$1,'Station centroid'!$B$2:$B$51,0))-INDEX('Zone centroid'!$D$2:$D$169,MATCH($A166,'Zone centroid'!$C$2:$C$169,0)))^2+(INDEX('Station centroid'!$F$2:$F$51,MATCH(AS$1,'Station centroid'!$B$2:$B$51,0))-INDEX('Zone centroid'!$E$2:$E$169,MATCH($A166,'Zone centroid'!$C$2:$C$169,0)))^2)</f>
        <v>201769.76654141949</v>
      </c>
      <c r="AT166">
        <f>SQRT((INDEX('Station centroid'!$E$2:$E$51,MATCH(AT$1,'Station centroid'!$B$2:$B$51,0))-INDEX('Zone centroid'!$D$2:$D$169,MATCH($A166,'Zone centroid'!$C$2:$C$169,0)))^2+(INDEX('Station centroid'!$F$2:$F$51,MATCH(AT$1,'Station centroid'!$B$2:$B$51,0))-INDEX('Zone centroid'!$E$2:$E$169,MATCH($A166,'Zone centroid'!$C$2:$C$169,0)))^2)</f>
        <v>212778.774393364</v>
      </c>
      <c r="AU166">
        <f>SQRT((INDEX('Station centroid'!$E$2:$E$51,MATCH(AU$1,'Station centroid'!$B$2:$B$51,0))-INDEX('Zone centroid'!$D$2:$D$169,MATCH($A166,'Zone centroid'!$C$2:$C$169,0)))^2+(INDEX('Station centroid'!$F$2:$F$51,MATCH(AU$1,'Station centroid'!$B$2:$B$51,0))-INDEX('Zone centroid'!$E$2:$E$169,MATCH($A166,'Zone centroid'!$C$2:$C$169,0)))^2)</f>
        <v>183663.58491087586</v>
      </c>
      <c r="AV166">
        <f>SQRT((INDEX('Station centroid'!$E$2:$E$51,MATCH(AV$1,'Station centroid'!$B$2:$B$51,0))-INDEX('Zone centroid'!$D$2:$D$169,MATCH($A166,'Zone centroid'!$C$2:$C$169,0)))^2+(INDEX('Station centroid'!$F$2:$F$51,MATCH(AV$1,'Station centroid'!$B$2:$B$51,0))-INDEX('Zone centroid'!$E$2:$E$169,MATCH($A166,'Zone centroid'!$C$2:$C$169,0)))^2)</f>
        <v>181176.41536224855</v>
      </c>
      <c r="AW166">
        <f>SQRT((INDEX('Station centroid'!$E$2:$E$51,MATCH(AW$1,'Station centroid'!$B$2:$B$51,0))-INDEX('Zone centroid'!$D$2:$D$169,MATCH($A166,'Zone centroid'!$C$2:$C$169,0)))^2+(INDEX('Station centroid'!$F$2:$F$51,MATCH(AW$1,'Station centroid'!$B$2:$B$51,0))-INDEX('Zone centroid'!$E$2:$E$169,MATCH($A166,'Zone centroid'!$C$2:$C$169,0)))^2)</f>
        <v>179363.84823272386</v>
      </c>
      <c r="AX166">
        <f>SQRT((INDEX('Station centroid'!$E$2:$E$51,MATCH(AX$1,'Station centroid'!$B$2:$B$51,0))-INDEX('Zone centroid'!$D$2:$D$169,MATCH($A166,'Zone centroid'!$C$2:$C$169,0)))^2+(INDEX('Station centroid'!$F$2:$F$51,MATCH(AX$1,'Station centroid'!$B$2:$B$51,0))-INDEX('Zone centroid'!$E$2:$E$169,MATCH($A166,'Zone centroid'!$C$2:$C$169,0)))^2)</f>
        <v>175784.79590318754</v>
      </c>
      <c r="AY166">
        <f>SQRT((INDEX('Station centroid'!$E$2:$E$51,MATCH(AY$1,'Station centroid'!$B$2:$B$51,0))-INDEX('Zone centroid'!$D$2:$D$169,MATCH($A166,'Zone centroid'!$C$2:$C$169,0)))^2+(INDEX('Station centroid'!$F$2:$F$51,MATCH(AY$1,'Station centroid'!$B$2:$B$51,0))-INDEX('Zone centroid'!$E$2:$E$169,MATCH($A166,'Zone centroid'!$C$2:$C$169,0)))^2)</f>
        <v>477448.41452244867</v>
      </c>
    </row>
    <row r="167" spans="1:51" x14ac:dyDescent="0.3">
      <c r="A167">
        <v>9007</v>
      </c>
      <c r="B167">
        <f>SQRT((INDEX('Station centroid'!$E$2:$E$51,MATCH(B$1,'Station centroid'!$B$2:$B$51,0))-INDEX('Zone centroid'!$D$2:$D$169,MATCH($A167,'Zone centroid'!$C$2:$C$169,0)))^2+(INDEX('Station centroid'!$F$2:$F$51,MATCH(B$1,'Station centroid'!$B$2:$B$51,0))-INDEX('Zone centroid'!$E$2:$E$169,MATCH($A167,'Zone centroid'!$C$2:$C$169,0)))^2)</f>
        <v>356327.38665431325</v>
      </c>
      <c r="C167">
        <f>SQRT((INDEX('Station centroid'!$E$2:$E$51,MATCH(C$1,'Station centroid'!$B$2:$B$51,0))-INDEX('Zone centroid'!$D$2:$D$169,MATCH($A167,'Zone centroid'!$C$2:$C$169,0)))^2+(INDEX('Station centroid'!$F$2:$F$51,MATCH(C$1,'Station centroid'!$B$2:$B$51,0))-INDEX('Zone centroid'!$E$2:$E$169,MATCH($A167,'Zone centroid'!$C$2:$C$169,0)))^2)</f>
        <v>319828.77467744396</v>
      </c>
      <c r="D167">
        <f>SQRT((INDEX('Station centroid'!$E$2:$E$51,MATCH(D$1,'Station centroid'!$B$2:$B$51,0))-INDEX('Zone centroid'!$D$2:$D$169,MATCH($A167,'Zone centroid'!$C$2:$C$169,0)))^2+(INDEX('Station centroid'!$F$2:$F$51,MATCH(D$1,'Station centroid'!$B$2:$B$51,0))-INDEX('Zone centroid'!$E$2:$E$169,MATCH($A167,'Zone centroid'!$C$2:$C$169,0)))^2)</f>
        <v>221632.05196239668</v>
      </c>
      <c r="E167">
        <f>SQRT((INDEX('Station centroid'!$E$2:$E$51,MATCH(E$1,'Station centroid'!$B$2:$B$51,0))-INDEX('Zone centroid'!$D$2:$D$169,MATCH($A167,'Zone centroid'!$C$2:$C$169,0)))^2+(INDEX('Station centroid'!$F$2:$F$51,MATCH(E$1,'Station centroid'!$B$2:$B$51,0))-INDEX('Zone centroid'!$E$2:$E$169,MATCH($A167,'Zone centroid'!$C$2:$C$169,0)))^2)</f>
        <v>363842.76110223687</v>
      </c>
      <c r="F167">
        <f>SQRT((INDEX('Station centroid'!$E$2:$E$51,MATCH(F$1,'Station centroid'!$B$2:$B$51,0))-INDEX('Zone centroid'!$D$2:$D$169,MATCH($A167,'Zone centroid'!$C$2:$C$169,0)))^2+(INDEX('Station centroid'!$F$2:$F$51,MATCH(F$1,'Station centroid'!$B$2:$B$51,0))-INDEX('Zone centroid'!$E$2:$E$169,MATCH($A167,'Zone centroid'!$C$2:$C$169,0)))^2)</f>
        <v>332395.03795526735</v>
      </c>
      <c r="G167">
        <f>SQRT((INDEX('Station centroid'!$E$2:$E$51,MATCH(G$1,'Station centroid'!$B$2:$B$51,0))-INDEX('Zone centroid'!$D$2:$D$169,MATCH($A167,'Zone centroid'!$C$2:$C$169,0)))^2+(INDEX('Station centroid'!$F$2:$F$51,MATCH(G$1,'Station centroid'!$B$2:$B$51,0))-INDEX('Zone centroid'!$E$2:$E$169,MATCH($A167,'Zone centroid'!$C$2:$C$169,0)))^2)</f>
        <v>342391.35146203678</v>
      </c>
      <c r="H167">
        <f>SQRT((INDEX('Station centroid'!$E$2:$E$51,MATCH(H$1,'Station centroid'!$B$2:$B$51,0))-INDEX('Zone centroid'!$D$2:$D$169,MATCH($A167,'Zone centroid'!$C$2:$C$169,0)))^2+(INDEX('Station centroid'!$F$2:$F$51,MATCH(H$1,'Station centroid'!$B$2:$B$51,0))-INDEX('Zone centroid'!$E$2:$E$169,MATCH($A167,'Zone centroid'!$C$2:$C$169,0)))^2)</f>
        <v>282094.399232961</v>
      </c>
      <c r="I167">
        <f>SQRT((INDEX('Station centroid'!$E$2:$E$51,MATCH(I$1,'Station centroid'!$B$2:$B$51,0))-INDEX('Zone centroid'!$D$2:$D$169,MATCH($A167,'Zone centroid'!$C$2:$C$169,0)))^2+(INDEX('Station centroid'!$F$2:$F$51,MATCH(I$1,'Station centroid'!$B$2:$B$51,0))-INDEX('Zone centroid'!$E$2:$E$169,MATCH($A167,'Zone centroid'!$C$2:$C$169,0)))^2)</f>
        <v>311794.97555245133</v>
      </c>
      <c r="J167">
        <f>SQRT((INDEX('Station centroid'!$E$2:$E$51,MATCH(J$1,'Station centroid'!$B$2:$B$51,0))-INDEX('Zone centroid'!$D$2:$D$169,MATCH($A167,'Zone centroid'!$C$2:$C$169,0)))^2+(INDEX('Station centroid'!$F$2:$F$51,MATCH(J$1,'Station centroid'!$B$2:$B$51,0))-INDEX('Zone centroid'!$E$2:$E$169,MATCH($A167,'Zone centroid'!$C$2:$C$169,0)))^2)</f>
        <v>342391.35146203678</v>
      </c>
      <c r="K167">
        <f>SQRT((INDEX('Station centroid'!$E$2:$E$51,MATCH(K$1,'Station centroid'!$B$2:$B$51,0))-INDEX('Zone centroid'!$D$2:$D$169,MATCH($A167,'Zone centroid'!$C$2:$C$169,0)))^2+(INDEX('Station centroid'!$F$2:$F$51,MATCH(K$1,'Station centroid'!$B$2:$B$51,0))-INDEX('Zone centroid'!$E$2:$E$169,MATCH($A167,'Zone centroid'!$C$2:$C$169,0)))^2)</f>
        <v>380474.13134328026</v>
      </c>
      <c r="L167">
        <f>SQRT((INDEX('Station centroid'!$E$2:$E$51,MATCH(L$1,'Station centroid'!$B$2:$B$51,0))-INDEX('Zone centroid'!$D$2:$D$169,MATCH($A167,'Zone centroid'!$C$2:$C$169,0)))^2+(INDEX('Station centroid'!$F$2:$F$51,MATCH(L$1,'Station centroid'!$B$2:$B$51,0))-INDEX('Zone centroid'!$E$2:$E$169,MATCH($A167,'Zone centroid'!$C$2:$C$169,0)))^2)</f>
        <v>333313.47302079765</v>
      </c>
      <c r="M167">
        <f>SQRT((INDEX('Station centroid'!$E$2:$E$51,MATCH(M$1,'Station centroid'!$B$2:$B$51,0))-INDEX('Zone centroid'!$D$2:$D$169,MATCH($A167,'Zone centroid'!$C$2:$C$169,0)))^2+(INDEX('Station centroid'!$F$2:$F$51,MATCH(M$1,'Station centroid'!$B$2:$B$51,0))-INDEX('Zone centroid'!$E$2:$E$169,MATCH($A167,'Zone centroid'!$C$2:$C$169,0)))^2)</f>
        <v>341835.86736041878</v>
      </c>
      <c r="N167">
        <f>SQRT((INDEX('Station centroid'!$E$2:$E$51,MATCH(N$1,'Station centroid'!$B$2:$B$51,0))-INDEX('Zone centroid'!$D$2:$D$169,MATCH($A167,'Zone centroid'!$C$2:$C$169,0)))^2+(INDEX('Station centroid'!$F$2:$F$51,MATCH(N$1,'Station centroid'!$B$2:$B$51,0))-INDEX('Zone centroid'!$E$2:$E$169,MATCH($A167,'Zone centroid'!$C$2:$C$169,0)))^2)</f>
        <v>362806.33828144736</v>
      </c>
      <c r="O167">
        <f>SQRT((INDEX('Station centroid'!$E$2:$E$51,MATCH(O$1,'Station centroid'!$B$2:$B$51,0))-INDEX('Zone centroid'!$D$2:$D$169,MATCH($A167,'Zone centroid'!$C$2:$C$169,0)))^2+(INDEX('Station centroid'!$F$2:$F$51,MATCH(O$1,'Station centroid'!$B$2:$B$51,0))-INDEX('Zone centroid'!$E$2:$E$169,MATCH($A167,'Zone centroid'!$C$2:$C$169,0)))^2)</f>
        <v>373808.21516239177</v>
      </c>
      <c r="P167">
        <f>SQRT((INDEX('Station centroid'!$E$2:$E$51,MATCH(P$1,'Station centroid'!$B$2:$B$51,0))-INDEX('Zone centroid'!$D$2:$D$169,MATCH($A167,'Zone centroid'!$C$2:$C$169,0)))^2+(INDEX('Station centroid'!$F$2:$F$51,MATCH(P$1,'Station centroid'!$B$2:$B$51,0))-INDEX('Zone centroid'!$E$2:$E$169,MATCH($A167,'Zone centroid'!$C$2:$C$169,0)))^2)</f>
        <v>375772.02248555468</v>
      </c>
      <c r="Q167">
        <f>SQRT((INDEX('Station centroid'!$E$2:$E$51,MATCH(Q$1,'Station centroid'!$B$2:$B$51,0))-INDEX('Zone centroid'!$D$2:$D$169,MATCH($A167,'Zone centroid'!$C$2:$C$169,0)))^2+(INDEX('Station centroid'!$F$2:$F$51,MATCH(Q$1,'Station centroid'!$B$2:$B$51,0))-INDEX('Zone centroid'!$E$2:$E$169,MATCH($A167,'Zone centroid'!$C$2:$C$169,0)))^2)</f>
        <v>368325.47337737109</v>
      </c>
      <c r="R167">
        <f>SQRT((INDEX('Station centroid'!$E$2:$E$51,MATCH(R$1,'Station centroid'!$B$2:$B$51,0))-INDEX('Zone centroid'!$D$2:$D$169,MATCH($A167,'Zone centroid'!$C$2:$C$169,0)))^2+(INDEX('Station centroid'!$F$2:$F$51,MATCH(R$1,'Station centroid'!$B$2:$B$51,0))-INDEX('Zone centroid'!$E$2:$E$169,MATCH($A167,'Zone centroid'!$C$2:$C$169,0)))^2)</f>
        <v>370917.48874960869</v>
      </c>
      <c r="S167">
        <f>SQRT((INDEX('Station centroid'!$E$2:$E$51,MATCH(S$1,'Station centroid'!$B$2:$B$51,0))-INDEX('Zone centroid'!$D$2:$D$169,MATCH($A167,'Zone centroid'!$C$2:$C$169,0)))^2+(INDEX('Station centroid'!$F$2:$F$51,MATCH(S$1,'Station centroid'!$B$2:$B$51,0))-INDEX('Zone centroid'!$E$2:$E$169,MATCH($A167,'Zone centroid'!$C$2:$C$169,0)))^2)</f>
        <v>367022.20149591228</v>
      </c>
      <c r="T167">
        <f>SQRT((INDEX('Station centroid'!$E$2:$E$51,MATCH(T$1,'Station centroid'!$B$2:$B$51,0))-INDEX('Zone centroid'!$D$2:$D$169,MATCH($A167,'Zone centroid'!$C$2:$C$169,0)))^2+(INDEX('Station centroid'!$F$2:$F$51,MATCH(T$1,'Station centroid'!$B$2:$B$51,0))-INDEX('Zone centroid'!$E$2:$E$169,MATCH($A167,'Zone centroid'!$C$2:$C$169,0)))^2)</f>
        <v>367092.74543907237</v>
      </c>
      <c r="U167">
        <f>SQRT((INDEX('Station centroid'!$E$2:$E$51,MATCH(U$1,'Station centroid'!$B$2:$B$51,0))-INDEX('Zone centroid'!$D$2:$D$169,MATCH($A167,'Zone centroid'!$C$2:$C$169,0)))^2+(INDEX('Station centroid'!$F$2:$F$51,MATCH(U$1,'Station centroid'!$B$2:$B$51,0))-INDEX('Zone centroid'!$E$2:$E$169,MATCH($A167,'Zone centroid'!$C$2:$C$169,0)))^2)</f>
        <v>371431.28994532273</v>
      </c>
      <c r="V167">
        <f>SQRT((INDEX('Station centroid'!$E$2:$E$51,MATCH(V$1,'Station centroid'!$B$2:$B$51,0))-INDEX('Zone centroid'!$D$2:$D$169,MATCH($A167,'Zone centroid'!$C$2:$C$169,0)))^2+(INDEX('Station centroid'!$F$2:$F$51,MATCH(V$1,'Station centroid'!$B$2:$B$51,0))-INDEX('Zone centroid'!$E$2:$E$169,MATCH($A167,'Zone centroid'!$C$2:$C$169,0)))^2)</f>
        <v>372878.37848682154</v>
      </c>
      <c r="W167">
        <f>SQRT((INDEX('Station centroid'!$E$2:$E$51,MATCH(W$1,'Station centroid'!$B$2:$B$51,0))-INDEX('Zone centroid'!$D$2:$D$169,MATCH($A167,'Zone centroid'!$C$2:$C$169,0)))^2+(INDEX('Station centroid'!$F$2:$F$51,MATCH(W$1,'Station centroid'!$B$2:$B$51,0))-INDEX('Zone centroid'!$E$2:$E$169,MATCH($A167,'Zone centroid'!$C$2:$C$169,0)))^2)</f>
        <v>366241.88280845224</v>
      </c>
      <c r="X167">
        <f>SQRT((INDEX('Station centroid'!$E$2:$E$51,MATCH(X$1,'Station centroid'!$B$2:$B$51,0))-INDEX('Zone centroid'!$D$2:$D$169,MATCH($A167,'Zone centroid'!$C$2:$C$169,0)))^2+(INDEX('Station centroid'!$F$2:$F$51,MATCH(X$1,'Station centroid'!$B$2:$B$51,0))-INDEX('Zone centroid'!$E$2:$E$169,MATCH($A167,'Zone centroid'!$C$2:$C$169,0)))^2)</f>
        <v>370616.21754761686</v>
      </c>
      <c r="Y167">
        <f>SQRT((INDEX('Station centroid'!$E$2:$E$51,MATCH(Y$1,'Station centroid'!$B$2:$B$51,0))-INDEX('Zone centroid'!$D$2:$D$169,MATCH($A167,'Zone centroid'!$C$2:$C$169,0)))^2+(INDEX('Station centroid'!$F$2:$F$51,MATCH(Y$1,'Station centroid'!$B$2:$B$51,0))-INDEX('Zone centroid'!$E$2:$E$169,MATCH($A167,'Zone centroid'!$C$2:$C$169,0)))^2)</f>
        <v>369023.77008562745</v>
      </c>
      <c r="Z167">
        <f>SQRT((INDEX('Station centroid'!$E$2:$E$51,MATCH(Z$1,'Station centroid'!$B$2:$B$51,0))-INDEX('Zone centroid'!$D$2:$D$169,MATCH($A167,'Zone centroid'!$C$2:$C$169,0)))^2+(INDEX('Station centroid'!$F$2:$F$51,MATCH(Z$1,'Station centroid'!$B$2:$B$51,0))-INDEX('Zone centroid'!$E$2:$E$169,MATCH($A167,'Zone centroid'!$C$2:$C$169,0)))^2)</f>
        <v>306555.99492724019</v>
      </c>
      <c r="AA167">
        <f>SQRT((INDEX('Station centroid'!$E$2:$E$51,MATCH(AA$1,'Station centroid'!$B$2:$B$51,0))-INDEX('Zone centroid'!$D$2:$D$169,MATCH($A167,'Zone centroid'!$C$2:$C$169,0)))^2+(INDEX('Station centroid'!$F$2:$F$51,MATCH(AA$1,'Station centroid'!$B$2:$B$51,0))-INDEX('Zone centroid'!$E$2:$E$169,MATCH($A167,'Zone centroid'!$C$2:$C$169,0)))^2)</f>
        <v>263403.75422862754</v>
      </c>
      <c r="AB167">
        <f>SQRT((INDEX('Station centroid'!$E$2:$E$51,MATCH(AB$1,'Station centroid'!$B$2:$B$51,0))-INDEX('Zone centroid'!$D$2:$D$169,MATCH($A167,'Zone centroid'!$C$2:$C$169,0)))^2+(INDEX('Station centroid'!$F$2:$F$51,MATCH(AB$1,'Station centroid'!$B$2:$B$51,0))-INDEX('Zone centroid'!$E$2:$E$169,MATCH($A167,'Zone centroid'!$C$2:$C$169,0)))^2)</f>
        <v>342391.35146203678</v>
      </c>
      <c r="AC167">
        <f>SQRT((INDEX('Station centroid'!$E$2:$E$51,MATCH(AC$1,'Station centroid'!$B$2:$B$51,0))-INDEX('Zone centroid'!$D$2:$D$169,MATCH($A167,'Zone centroid'!$C$2:$C$169,0)))^2+(INDEX('Station centroid'!$F$2:$F$51,MATCH(AC$1,'Station centroid'!$B$2:$B$51,0))-INDEX('Zone centroid'!$E$2:$E$169,MATCH($A167,'Zone centroid'!$C$2:$C$169,0)))^2)</f>
        <v>265606.02519367822</v>
      </c>
      <c r="AD167">
        <f>SQRT((INDEX('Station centroid'!$E$2:$E$51,MATCH(AD$1,'Station centroid'!$B$2:$B$51,0))-INDEX('Zone centroid'!$D$2:$D$169,MATCH($A167,'Zone centroid'!$C$2:$C$169,0)))^2+(INDEX('Station centroid'!$F$2:$F$51,MATCH(AD$1,'Station centroid'!$B$2:$B$51,0))-INDEX('Zone centroid'!$E$2:$E$169,MATCH($A167,'Zone centroid'!$C$2:$C$169,0)))^2)</f>
        <v>227492.77115728866</v>
      </c>
      <c r="AE167">
        <f>SQRT((INDEX('Station centroid'!$E$2:$E$51,MATCH(AE$1,'Station centroid'!$B$2:$B$51,0))-INDEX('Zone centroid'!$D$2:$D$169,MATCH($A167,'Zone centroid'!$C$2:$C$169,0)))^2+(INDEX('Station centroid'!$F$2:$F$51,MATCH(AE$1,'Station centroid'!$B$2:$B$51,0))-INDEX('Zone centroid'!$E$2:$E$169,MATCH($A167,'Zone centroid'!$C$2:$C$169,0)))^2)</f>
        <v>371391.1069550204</v>
      </c>
      <c r="AF167">
        <f>SQRT((INDEX('Station centroid'!$E$2:$E$51,MATCH(AF$1,'Station centroid'!$B$2:$B$51,0))-INDEX('Zone centroid'!$D$2:$D$169,MATCH($A167,'Zone centroid'!$C$2:$C$169,0)))^2+(INDEX('Station centroid'!$F$2:$F$51,MATCH(AF$1,'Station centroid'!$B$2:$B$51,0))-INDEX('Zone centroid'!$E$2:$E$169,MATCH($A167,'Zone centroid'!$C$2:$C$169,0)))^2)</f>
        <v>370488.78057378589</v>
      </c>
      <c r="AG167">
        <f>SQRT((INDEX('Station centroid'!$E$2:$E$51,MATCH(AG$1,'Station centroid'!$B$2:$B$51,0))-INDEX('Zone centroid'!$D$2:$D$169,MATCH($A167,'Zone centroid'!$C$2:$C$169,0)))^2+(INDEX('Station centroid'!$F$2:$F$51,MATCH(AG$1,'Station centroid'!$B$2:$B$51,0))-INDEX('Zone centroid'!$E$2:$E$169,MATCH($A167,'Zone centroid'!$C$2:$C$169,0)))^2)</f>
        <v>372569.03899538366</v>
      </c>
      <c r="AH167">
        <f>SQRT((INDEX('Station centroid'!$E$2:$E$51,MATCH(AH$1,'Station centroid'!$B$2:$B$51,0))-INDEX('Zone centroid'!$D$2:$D$169,MATCH($A167,'Zone centroid'!$C$2:$C$169,0)))^2+(INDEX('Station centroid'!$F$2:$F$51,MATCH(AH$1,'Station centroid'!$B$2:$B$51,0))-INDEX('Zone centroid'!$E$2:$E$169,MATCH($A167,'Zone centroid'!$C$2:$C$169,0)))^2)</f>
        <v>264738.33109243558</v>
      </c>
      <c r="AI167">
        <f>SQRT((INDEX('Station centroid'!$E$2:$E$51,MATCH(AI$1,'Station centroid'!$B$2:$B$51,0))-INDEX('Zone centroid'!$D$2:$D$169,MATCH($A167,'Zone centroid'!$C$2:$C$169,0)))^2+(INDEX('Station centroid'!$F$2:$F$51,MATCH(AI$1,'Station centroid'!$B$2:$B$51,0))-INDEX('Zone centroid'!$E$2:$E$169,MATCH($A167,'Zone centroid'!$C$2:$C$169,0)))^2)</f>
        <v>370316.22213730047</v>
      </c>
      <c r="AJ167">
        <f>SQRT((INDEX('Station centroid'!$E$2:$E$51,MATCH(AJ$1,'Station centroid'!$B$2:$B$51,0))-INDEX('Zone centroid'!$D$2:$D$169,MATCH($A167,'Zone centroid'!$C$2:$C$169,0)))^2+(INDEX('Station centroid'!$F$2:$F$51,MATCH(AJ$1,'Station centroid'!$B$2:$B$51,0))-INDEX('Zone centroid'!$E$2:$E$169,MATCH($A167,'Zone centroid'!$C$2:$C$169,0)))^2)</f>
        <v>372291.48995300458</v>
      </c>
      <c r="AK167">
        <f>SQRT((INDEX('Station centroid'!$E$2:$E$51,MATCH(AK$1,'Station centroid'!$B$2:$B$51,0))-INDEX('Zone centroid'!$D$2:$D$169,MATCH($A167,'Zone centroid'!$C$2:$C$169,0)))^2+(INDEX('Station centroid'!$F$2:$F$51,MATCH(AK$1,'Station centroid'!$B$2:$B$51,0))-INDEX('Zone centroid'!$E$2:$E$169,MATCH($A167,'Zone centroid'!$C$2:$C$169,0)))^2)</f>
        <v>363970.47692078678</v>
      </c>
      <c r="AL167">
        <f>SQRT((INDEX('Station centroid'!$E$2:$E$51,MATCH(AL$1,'Station centroid'!$B$2:$B$51,0))-INDEX('Zone centroid'!$D$2:$D$169,MATCH($A167,'Zone centroid'!$C$2:$C$169,0)))^2+(INDEX('Station centroid'!$F$2:$F$51,MATCH(AL$1,'Station centroid'!$B$2:$B$51,0))-INDEX('Zone centroid'!$E$2:$E$169,MATCH($A167,'Zone centroid'!$C$2:$C$169,0)))^2)</f>
        <v>282794.55458892137</v>
      </c>
      <c r="AM167">
        <f>SQRT((INDEX('Station centroid'!$E$2:$E$51,MATCH(AM$1,'Station centroid'!$B$2:$B$51,0))-INDEX('Zone centroid'!$D$2:$D$169,MATCH($A167,'Zone centroid'!$C$2:$C$169,0)))^2+(INDEX('Station centroid'!$F$2:$F$51,MATCH(AM$1,'Station centroid'!$B$2:$B$51,0))-INDEX('Zone centroid'!$E$2:$E$169,MATCH($A167,'Zone centroid'!$C$2:$C$169,0)))^2)</f>
        <v>373967.92684298492</v>
      </c>
      <c r="AN167">
        <f>SQRT((INDEX('Station centroid'!$E$2:$E$51,MATCH(AN$1,'Station centroid'!$B$2:$B$51,0))-INDEX('Zone centroid'!$D$2:$D$169,MATCH($A167,'Zone centroid'!$C$2:$C$169,0)))^2+(INDEX('Station centroid'!$F$2:$F$51,MATCH(AN$1,'Station centroid'!$B$2:$B$51,0))-INDEX('Zone centroid'!$E$2:$E$169,MATCH($A167,'Zone centroid'!$C$2:$C$169,0)))^2)</f>
        <v>327966.81564072723</v>
      </c>
      <c r="AO167">
        <f>SQRT((INDEX('Station centroid'!$E$2:$E$51,MATCH(AO$1,'Station centroid'!$B$2:$B$51,0))-INDEX('Zone centroid'!$D$2:$D$169,MATCH($A167,'Zone centroid'!$C$2:$C$169,0)))^2+(INDEX('Station centroid'!$F$2:$F$51,MATCH(AO$1,'Station centroid'!$B$2:$B$51,0))-INDEX('Zone centroid'!$E$2:$E$169,MATCH($A167,'Zone centroid'!$C$2:$C$169,0)))^2)</f>
        <v>323480.45792652923</v>
      </c>
      <c r="AP167">
        <f>SQRT((INDEX('Station centroid'!$E$2:$E$51,MATCH(AP$1,'Station centroid'!$B$2:$B$51,0))-INDEX('Zone centroid'!$D$2:$D$169,MATCH($A167,'Zone centroid'!$C$2:$C$169,0)))^2+(INDEX('Station centroid'!$F$2:$F$51,MATCH(AP$1,'Station centroid'!$B$2:$B$51,0))-INDEX('Zone centroid'!$E$2:$E$169,MATCH($A167,'Zone centroid'!$C$2:$C$169,0)))^2)</f>
        <v>338374.94049908966</v>
      </c>
      <c r="AQ167">
        <f>SQRT((INDEX('Station centroid'!$E$2:$E$51,MATCH(AQ$1,'Station centroid'!$B$2:$B$51,0))-INDEX('Zone centroid'!$D$2:$D$169,MATCH($A167,'Zone centroid'!$C$2:$C$169,0)))^2+(INDEX('Station centroid'!$F$2:$F$51,MATCH(AQ$1,'Station centroid'!$B$2:$B$51,0))-INDEX('Zone centroid'!$E$2:$E$169,MATCH($A167,'Zone centroid'!$C$2:$C$169,0)))^2)</f>
        <v>270674.40584134328</v>
      </c>
      <c r="AR167">
        <f>SQRT((INDEX('Station centroid'!$E$2:$E$51,MATCH(AR$1,'Station centroid'!$B$2:$B$51,0))-INDEX('Zone centroid'!$D$2:$D$169,MATCH($A167,'Zone centroid'!$C$2:$C$169,0)))^2+(INDEX('Station centroid'!$F$2:$F$51,MATCH(AR$1,'Station centroid'!$B$2:$B$51,0))-INDEX('Zone centroid'!$E$2:$E$169,MATCH($A167,'Zone centroid'!$C$2:$C$169,0)))^2)</f>
        <v>292854.44862860121</v>
      </c>
      <c r="AS167">
        <f>SQRT((INDEX('Station centroid'!$E$2:$E$51,MATCH(AS$1,'Station centroid'!$B$2:$B$51,0))-INDEX('Zone centroid'!$D$2:$D$169,MATCH($A167,'Zone centroid'!$C$2:$C$169,0)))^2+(INDEX('Station centroid'!$F$2:$F$51,MATCH(AS$1,'Station centroid'!$B$2:$B$51,0))-INDEX('Zone centroid'!$E$2:$E$169,MATCH($A167,'Zone centroid'!$C$2:$C$169,0)))^2)</f>
        <v>252322.70798808202</v>
      </c>
      <c r="AT167">
        <f>SQRT((INDEX('Station centroid'!$E$2:$E$51,MATCH(AT$1,'Station centroid'!$B$2:$B$51,0))-INDEX('Zone centroid'!$D$2:$D$169,MATCH($A167,'Zone centroid'!$C$2:$C$169,0)))^2+(INDEX('Station centroid'!$F$2:$F$51,MATCH(AT$1,'Station centroid'!$B$2:$B$51,0))-INDEX('Zone centroid'!$E$2:$E$169,MATCH($A167,'Zone centroid'!$C$2:$C$169,0)))^2)</f>
        <v>278247.9677502822</v>
      </c>
      <c r="AU167">
        <f>SQRT((INDEX('Station centroid'!$E$2:$E$51,MATCH(AU$1,'Station centroid'!$B$2:$B$51,0))-INDEX('Zone centroid'!$D$2:$D$169,MATCH($A167,'Zone centroid'!$C$2:$C$169,0)))^2+(INDEX('Station centroid'!$F$2:$F$51,MATCH(AU$1,'Station centroid'!$B$2:$B$51,0))-INDEX('Zone centroid'!$E$2:$E$169,MATCH($A167,'Zone centroid'!$C$2:$C$169,0)))^2)</f>
        <v>312633.32723504462</v>
      </c>
      <c r="AV167">
        <f>SQRT((INDEX('Station centroid'!$E$2:$E$51,MATCH(AV$1,'Station centroid'!$B$2:$B$51,0))-INDEX('Zone centroid'!$D$2:$D$169,MATCH($A167,'Zone centroid'!$C$2:$C$169,0)))^2+(INDEX('Station centroid'!$F$2:$F$51,MATCH(AV$1,'Station centroid'!$B$2:$B$51,0))-INDEX('Zone centroid'!$E$2:$E$169,MATCH($A167,'Zone centroid'!$C$2:$C$169,0)))^2)</f>
        <v>306188.79634113656</v>
      </c>
      <c r="AW167">
        <f>SQRT((INDEX('Station centroid'!$E$2:$E$51,MATCH(AW$1,'Station centroid'!$B$2:$B$51,0))-INDEX('Zone centroid'!$D$2:$D$169,MATCH($A167,'Zone centroid'!$C$2:$C$169,0)))^2+(INDEX('Station centroid'!$F$2:$F$51,MATCH(AW$1,'Station centroid'!$B$2:$B$51,0))-INDEX('Zone centroid'!$E$2:$E$169,MATCH($A167,'Zone centroid'!$C$2:$C$169,0)))^2)</f>
        <v>300746.31636276381</v>
      </c>
      <c r="AX167">
        <f>SQRT((INDEX('Station centroid'!$E$2:$E$51,MATCH(AX$1,'Station centroid'!$B$2:$B$51,0))-INDEX('Zone centroid'!$D$2:$D$169,MATCH($A167,'Zone centroid'!$C$2:$C$169,0)))^2+(INDEX('Station centroid'!$F$2:$F$51,MATCH(AX$1,'Station centroid'!$B$2:$B$51,0))-INDEX('Zone centroid'!$E$2:$E$169,MATCH($A167,'Zone centroid'!$C$2:$C$169,0)))^2)</f>
        <v>289203.5748736611</v>
      </c>
      <c r="AY167">
        <f>SQRT((INDEX('Station centroid'!$E$2:$E$51,MATCH(AY$1,'Station centroid'!$B$2:$B$51,0))-INDEX('Zone centroid'!$D$2:$D$169,MATCH($A167,'Zone centroid'!$C$2:$C$169,0)))^2+(INDEX('Station centroid'!$F$2:$F$51,MATCH(AY$1,'Station centroid'!$B$2:$B$51,0))-INDEX('Zone centroid'!$E$2:$E$169,MATCH($A167,'Zone centroid'!$C$2:$C$169,0)))^2)</f>
        <v>342391.35146203678</v>
      </c>
    </row>
    <row r="168" spans="1:51" x14ac:dyDescent="0.3">
      <c r="A168">
        <v>9008</v>
      </c>
      <c r="B168">
        <f>SQRT((INDEX('Station centroid'!$E$2:$E$51,MATCH(B$1,'Station centroid'!$B$2:$B$51,0))-INDEX('Zone centroid'!$D$2:$D$169,MATCH($A168,'Zone centroid'!$C$2:$C$169,0)))^2+(INDEX('Station centroid'!$F$2:$F$51,MATCH(B$1,'Station centroid'!$B$2:$B$51,0))-INDEX('Zone centroid'!$E$2:$E$169,MATCH($A168,'Zone centroid'!$C$2:$C$169,0)))^2)</f>
        <v>195722.20530765661</v>
      </c>
      <c r="C168">
        <f>SQRT((INDEX('Station centroid'!$E$2:$E$51,MATCH(C$1,'Station centroid'!$B$2:$B$51,0))-INDEX('Zone centroid'!$D$2:$D$169,MATCH($A168,'Zone centroid'!$C$2:$C$169,0)))^2+(INDEX('Station centroid'!$F$2:$F$51,MATCH(C$1,'Station centroid'!$B$2:$B$51,0))-INDEX('Zone centroid'!$E$2:$E$169,MATCH($A168,'Zone centroid'!$C$2:$C$169,0)))^2)</f>
        <v>143779.76067581697</v>
      </c>
      <c r="D168">
        <f>SQRT((INDEX('Station centroid'!$E$2:$E$51,MATCH(D$1,'Station centroid'!$B$2:$B$51,0))-INDEX('Zone centroid'!$D$2:$D$169,MATCH($A168,'Zone centroid'!$C$2:$C$169,0)))^2+(INDEX('Station centroid'!$F$2:$F$51,MATCH(D$1,'Station centroid'!$B$2:$B$51,0))-INDEX('Zone centroid'!$E$2:$E$169,MATCH($A168,'Zone centroid'!$C$2:$C$169,0)))^2)</f>
        <v>40717.712362834209</v>
      </c>
      <c r="E168">
        <f>SQRT((INDEX('Station centroid'!$E$2:$E$51,MATCH(E$1,'Station centroid'!$B$2:$B$51,0))-INDEX('Zone centroid'!$D$2:$D$169,MATCH($A168,'Zone centroid'!$C$2:$C$169,0)))^2+(INDEX('Station centroid'!$F$2:$F$51,MATCH(E$1,'Station centroid'!$B$2:$B$51,0))-INDEX('Zone centroid'!$E$2:$E$169,MATCH($A168,'Zone centroid'!$C$2:$C$169,0)))^2)</f>
        <v>201101.81395248379</v>
      </c>
      <c r="F168">
        <f>SQRT((INDEX('Station centroid'!$E$2:$E$51,MATCH(F$1,'Station centroid'!$B$2:$B$51,0))-INDEX('Zone centroid'!$D$2:$D$169,MATCH($A168,'Zone centroid'!$C$2:$C$169,0)))^2+(INDEX('Station centroid'!$F$2:$F$51,MATCH(F$1,'Station centroid'!$B$2:$B$51,0))-INDEX('Zone centroid'!$E$2:$E$169,MATCH($A168,'Zone centroid'!$C$2:$C$169,0)))^2)</f>
        <v>166494.35040145839</v>
      </c>
      <c r="G168">
        <f>SQRT((INDEX('Station centroid'!$E$2:$E$51,MATCH(G$1,'Station centroid'!$B$2:$B$51,0))-INDEX('Zone centroid'!$D$2:$D$169,MATCH($A168,'Zone centroid'!$C$2:$C$169,0)))^2+(INDEX('Station centroid'!$F$2:$F$51,MATCH(G$1,'Station centroid'!$B$2:$B$51,0))-INDEX('Zone centroid'!$E$2:$E$169,MATCH($A168,'Zone centroid'!$C$2:$C$169,0)))^2)</f>
        <v>526264.47596241953</v>
      </c>
      <c r="H168">
        <f>SQRT((INDEX('Station centroid'!$E$2:$E$51,MATCH(H$1,'Station centroid'!$B$2:$B$51,0))-INDEX('Zone centroid'!$D$2:$D$169,MATCH($A168,'Zone centroid'!$C$2:$C$169,0)))^2+(INDEX('Station centroid'!$F$2:$F$51,MATCH(H$1,'Station centroid'!$B$2:$B$51,0))-INDEX('Zone centroid'!$E$2:$E$169,MATCH($A168,'Zone centroid'!$C$2:$C$169,0)))^2)</f>
        <v>135162.48899500628</v>
      </c>
      <c r="I168">
        <f>SQRT((INDEX('Station centroid'!$E$2:$E$51,MATCH(I$1,'Station centroid'!$B$2:$B$51,0))-INDEX('Zone centroid'!$D$2:$D$169,MATCH($A168,'Zone centroid'!$C$2:$C$169,0)))^2+(INDEX('Station centroid'!$F$2:$F$51,MATCH(I$1,'Station centroid'!$B$2:$B$51,0))-INDEX('Zone centroid'!$E$2:$E$169,MATCH($A168,'Zone centroid'!$C$2:$C$169,0)))^2)</f>
        <v>154041.39924641591</v>
      </c>
      <c r="J168">
        <f>SQRT((INDEX('Station centroid'!$E$2:$E$51,MATCH(J$1,'Station centroid'!$B$2:$B$51,0))-INDEX('Zone centroid'!$D$2:$D$169,MATCH($A168,'Zone centroid'!$C$2:$C$169,0)))^2+(INDEX('Station centroid'!$F$2:$F$51,MATCH(J$1,'Station centroid'!$B$2:$B$51,0))-INDEX('Zone centroid'!$E$2:$E$169,MATCH($A168,'Zone centroid'!$C$2:$C$169,0)))^2)</f>
        <v>526264.47596241953</v>
      </c>
      <c r="K168">
        <f>SQRT((INDEX('Station centroid'!$E$2:$E$51,MATCH(K$1,'Station centroid'!$B$2:$B$51,0))-INDEX('Zone centroid'!$D$2:$D$169,MATCH($A168,'Zone centroid'!$C$2:$C$169,0)))^2+(INDEX('Station centroid'!$F$2:$F$51,MATCH(K$1,'Station centroid'!$B$2:$B$51,0))-INDEX('Zone centroid'!$E$2:$E$169,MATCH($A168,'Zone centroid'!$C$2:$C$169,0)))^2)</f>
        <v>214013.4405035901</v>
      </c>
      <c r="L168">
        <f>SQRT((INDEX('Station centroid'!$E$2:$E$51,MATCH(L$1,'Station centroid'!$B$2:$B$51,0))-INDEX('Zone centroid'!$D$2:$D$169,MATCH($A168,'Zone centroid'!$C$2:$C$169,0)))^2+(INDEX('Station centroid'!$F$2:$F$51,MATCH(L$1,'Station centroid'!$B$2:$B$51,0))-INDEX('Zone centroid'!$E$2:$E$169,MATCH($A168,'Zone centroid'!$C$2:$C$169,0)))^2)</f>
        <v>173715.461579636</v>
      </c>
      <c r="M168">
        <f>SQRT((INDEX('Station centroid'!$E$2:$E$51,MATCH(M$1,'Station centroid'!$B$2:$B$51,0))-INDEX('Zone centroid'!$D$2:$D$169,MATCH($A168,'Zone centroid'!$C$2:$C$169,0)))^2+(INDEX('Station centroid'!$F$2:$F$51,MATCH(M$1,'Station centroid'!$B$2:$B$51,0))-INDEX('Zone centroid'!$E$2:$E$169,MATCH($A168,'Zone centroid'!$C$2:$C$169,0)))^2)</f>
        <v>182296.57013221562</v>
      </c>
      <c r="N168">
        <f>SQRT((INDEX('Station centroid'!$E$2:$E$51,MATCH(N$1,'Station centroid'!$B$2:$B$51,0))-INDEX('Zone centroid'!$D$2:$D$169,MATCH($A168,'Zone centroid'!$C$2:$C$169,0)))^2+(INDEX('Station centroid'!$F$2:$F$51,MATCH(N$1,'Station centroid'!$B$2:$B$51,0))-INDEX('Zone centroid'!$E$2:$E$169,MATCH($A168,'Zone centroid'!$C$2:$C$169,0)))^2)</f>
        <v>200474.30301261062</v>
      </c>
      <c r="O168">
        <f>SQRT((INDEX('Station centroid'!$E$2:$E$51,MATCH(O$1,'Station centroid'!$B$2:$B$51,0))-INDEX('Zone centroid'!$D$2:$D$169,MATCH($A168,'Zone centroid'!$C$2:$C$169,0)))^2+(INDEX('Station centroid'!$F$2:$F$51,MATCH(O$1,'Station centroid'!$B$2:$B$51,0))-INDEX('Zone centroid'!$E$2:$E$169,MATCH($A168,'Zone centroid'!$C$2:$C$169,0)))^2)</f>
        <v>203840.78025874263</v>
      </c>
      <c r="P168">
        <f>SQRT((INDEX('Station centroid'!$E$2:$E$51,MATCH(P$1,'Station centroid'!$B$2:$B$51,0))-INDEX('Zone centroid'!$D$2:$D$169,MATCH($A168,'Zone centroid'!$C$2:$C$169,0)))^2+(INDEX('Station centroid'!$F$2:$F$51,MATCH(P$1,'Station centroid'!$B$2:$B$51,0))-INDEX('Zone centroid'!$E$2:$E$169,MATCH($A168,'Zone centroid'!$C$2:$C$169,0)))^2)</f>
        <v>205381.45982615909</v>
      </c>
      <c r="Q168">
        <f>SQRT((INDEX('Station centroid'!$E$2:$E$51,MATCH(Q$1,'Station centroid'!$B$2:$B$51,0))-INDEX('Zone centroid'!$D$2:$D$169,MATCH($A168,'Zone centroid'!$C$2:$C$169,0)))^2+(INDEX('Station centroid'!$F$2:$F$51,MATCH(Q$1,'Station centroid'!$B$2:$B$51,0))-INDEX('Zone centroid'!$E$2:$E$169,MATCH($A168,'Zone centroid'!$C$2:$C$169,0)))^2)</f>
        <v>202436.46602048879</v>
      </c>
      <c r="R168">
        <f>SQRT((INDEX('Station centroid'!$E$2:$E$51,MATCH(R$1,'Station centroid'!$B$2:$B$51,0))-INDEX('Zone centroid'!$D$2:$D$169,MATCH($A168,'Zone centroid'!$C$2:$C$169,0)))^2+(INDEX('Station centroid'!$F$2:$F$51,MATCH(R$1,'Station centroid'!$B$2:$B$51,0))-INDEX('Zone centroid'!$E$2:$E$169,MATCH($A168,'Zone centroid'!$C$2:$C$169,0)))^2)</f>
        <v>207220.49643419951</v>
      </c>
      <c r="S168">
        <f>SQRT((INDEX('Station centroid'!$E$2:$E$51,MATCH(S$1,'Station centroid'!$B$2:$B$51,0))-INDEX('Zone centroid'!$D$2:$D$169,MATCH($A168,'Zone centroid'!$C$2:$C$169,0)))^2+(INDEX('Station centroid'!$F$2:$F$51,MATCH(S$1,'Station centroid'!$B$2:$B$51,0))-INDEX('Zone centroid'!$E$2:$E$169,MATCH($A168,'Zone centroid'!$C$2:$C$169,0)))^2)</f>
        <v>203673.35403755202</v>
      </c>
      <c r="T168">
        <f>SQRT((INDEX('Station centroid'!$E$2:$E$51,MATCH(T$1,'Station centroid'!$B$2:$B$51,0))-INDEX('Zone centroid'!$D$2:$D$169,MATCH($A168,'Zone centroid'!$C$2:$C$169,0)))^2+(INDEX('Station centroid'!$F$2:$F$51,MATCH(T$1,'Station centroid'!$B$2:$B$51,0))-INDEX('Zone centroid'!$E$2:$E$169,MATCH($A168,'Zone centroid'!$C$2:$C$169,0)))^2)</f>
        <v>207663.66864869642</v>
      </c>
      <c r="U168">
        <f>SQRT((INDEX('Station centroid'!$E$2:$E$51,MATCH(U$1,'Station centroid'!$B$2:$B$51,0))-INDEX('Zone centroid'!$D$2:$D$169,MATCH($A168,'Zone centroid'!$C$2:$C$169,0)))^2+(INDEX('Station centroid'!$F$2:$F$51,MATCH(U$1,'Station centroid'!$B$2:$B$51,0))-INDEX('Zone centroid'!$E$2:$E$169,MATCH($A168,'Zone centroid'!$C$2:$C$169,0)))^2)</f>
        <v>215414.15857395818</v>
      </c>
      <c r="V168">
        <f>SQRT((INDEX('Station centroid'!$E$2:$E$51,MATCH(V$1,'Station centroid'!$B$2:$B$51,0))-INDEX('Zone centroid'!$D$2:$D$169,MATCH($A168,'Zone centroid'!$C$2:$C$169,0)))^2+(INDEX('Station centroid'!$F$2:$F$51,MATCH(V$1,'Station centroid'!$B$2:$B$51,0))-INDEX('Zone centroid'!$E$2:$E$169,MATCH($A168,'Zone centroid'!$C$2:$C$169,0)))^2)</f>
        <v>221841.87466526986</v>
      </c>
      <c r="W168">
        <f>SQRT((INDEX('Station centroid'!$E$2:$E$51,MATCH(W$1,'Station centroid'!$B$2:$B$51,0))-INDEX('Zone centroid'!$D$2:$D$169,MATCH($A168,'Zone centroid'!$C$2:$C$169,0)))^2+(INDEX('Station centroid'!$F$2:$F$51,MATCH(W$1,'Station centroid'!$B$2:$B$51,0))-INDEX('Zone centroid'!$E$2:$E$169,MATCH($A168,'Zone centroid'!$C$2:$C$169,0)))^2)</f>
        <v>201332.46769033556</v>
      </c>
      <c r="X168">
        <f>SQRT((INDEX('Station centroid'!$E$2:$E$51,MATCH(X$1,'Station centroid'!$B$2:$B$51,0))-INDEX('Zone centroid'!$D$2:$D$169,MATCH($A168,'Zone centroid'!$C$2:$C$169,0)))^2+(INDEX('Station centroid'!$F$2:$F$51,MATCH(X$1,'Station centroid'!$B$2:$B$51,0))-INDEX('Zone centroid'!$E$2:$E$169,MATCH($A168,'Zone centroid'!$C$2:$C$169,0)))^2)</f>
        <v>220582.66147723963</v>
      </c>
      <c r="Y168">
        <f>SQRT((INDEX('Station centroid'!$E$2:$E$51,MATCH(Y$1,'Station centroid'!$B$2:$B$51,0))-INDEX('Zone centroid'!$D$2:$D$169,MATCH($A168,'Zone centroid'!$C$2:$C$169,0)))^2+(INDEX('Station centroid'!$F$2:$F$51,MATCH(Y$1,'Station centroid'!$B$2:$B$51,0))-INDEX('Zone centroid'!$E$2:$E$169,MATCH($A168,'Zone centroid'!$C$2:$C$169,0)))^2)</f>
        <v>219814.91215431681</v>
      </c>
      <c r="Z168">
        <f>SQRT((INDEX('Station centroid'!$E$2:$E$51,MATCH(Z$1,'Station centroid'!$B$2:$B$51,0))-INDEX('Zone centroid'!$D$2:$D$169,MATCH($A168,'Zone centroid'!$C$2:$C$169,0)))^2+(INDEX('Station centroid'!$F$2:$F$51,MATCH(Z$1,'Station centroid'!$B$2:$B$51,0))-INDEX('Zone centroid'!$E$2:$E$169,MATCH($A168,'Zone centroid'!$C$2:$C$169,0)))^2)</f>
        <v>152755.80074180523</v>
      </c>
      <c r="AA168">
        <f>SQRT((INDEX('Station centroid'!$E$2:$E$51,MATCH(AA$1,'Station centroid'!$B$2:$B$51,0))-INDEX('Zone centroid'!$D$2:$D$169,MATCH($A168,'Zone centroid'!$C$2:$C$169,0)))^2+(INDEX('Station centroid'!$F$2:$F$51,MATCH(AA$1,'Station centroid'!$B$2:$B$51,0))-INDEX('Zone centroid'!$E$2:$E$169,MATCH($A168,'Zone centroid'!$C$2:$C$169,0)))^2)</f>
        <v>111565.2669053196</v>
      </c>
      <c r="AB168">
        <f>SQRT((INDEX('Station centroid'!$E$2:$E$51,MATCH(AB$1,'Station centroid'!$B$2:$B$51,0))-INDEX('Zone centroid'!$D$2:$D$169,MATCH($A168,'Zone centroid'!$C$2:$C$169,0)))^2+(INDEX('Station centroid'!$F$2:$F$51,MATCH(AB$1,'Station centroid'!$B$2:$B$51,0))-INDEX('Zone centroid'!$E$2:$E$169,MATCH($A168,'Zone centroid'!$C$2:$C$169,0)))^2)</f>
        <v>526264.47596241953</v>
      </c>
      <c r="AC168">
        <f>SQRT((INDEX('Station centroid'!$E$2:$E$51,MATCH(AC$1,'Station centroid'!$B$2:$B$51,0))-INDEX('Zone centroid'!$D$2:$D$169,MATCH($A168,'Zone centroid'!$C$2:$C$169,0)))^2+(INDEX('Station centroid'!$F$2:$F$51,MATCH(AC$1,'Station centroid'!$B$2:$B$51,0))-INDEX('Zone centroid'!$E$2:$E$169,MATCH($A168,'Zone centroid'!$C$2:$C$169,0)))^2)</f>
        <v>145353.97901063735</v>
      </c>
      <c r="AD168">
        <f>SQRT((INDEX('Station centroid'!$E$2:$E$51,MATCH(AD$1,'Station centroid'!$B$2:$B$51,0))-INDEX('Zone centroid'!$D$2:$D$169,MATCH($A168,'Zone centroid'!$C$2:$C$169,0)))^2+(INDEX('Station centroid'!$F$2:$F$51,MATCH(AD$1,'Station centroid'!$B$2:$B$51,0))-INDEX('Zone centroid'!$E$2:$E$169,MATCH($A168,'Zone centroid'!$C$2:$C$169,0)))^2)</f>
        <v>46461.132877088799</v>
      </c>
      <c r="AE168">
        <f>SQRT((INDEX('Station centroid'!$E$2:$E$51,MATCH(AE$1,'Station centroid'!$B$2:$B$51,0))-INDEX('Zone centroid'!$D$2:$D$169,MATCH($A168,'Zone centroid'!$C$2:$C$169,0)))^2+(INDEX('Station centroid'!$F$2:$F$51,MATCH(AE$1,'Station centroid'!$B$2:$B$51,0))-INDEX('Zone centroid'!$E$2:$E$169,MATCH($A168,'Zone centroid'!$C$2:$C$169,0)))^2)</f>
        <v>202942.54679469115</v>
      </c>
      <c r="AF168">
        <f>SQRT((INDEX('Station centroid'!$E$2:$E$51,MATCH(AF$1,'Station centroid'!$B$2:$B$51,0))-INDEX('Zone centroid'!$D$2:$D$169,MATCH($A168,'Zone centroid'!$C$2:$C$169,0)))^2+(INDEX('Station centroid'!$F$2:$F$51,MATCH(AF$1,'Station centroid'!$B$2:$B$51,0))-INDEX('Zone centroid'!$E$2:$E$169,MATCH($A168,'Zone centroid'!$C$2:$C$169,0)))^2)</f>
        <v>202878.86530491756</v>
      </c>
      <c r="AG168">
        <f>SQRT((INDEX('Station centroid'!$E$2:$E$51,MATCH(AG$1,'Station centroid'!$B$2:$B$51,0))-INDEX('Zone centroid'!$D$2:$D$169,MATCH($A168,'Zone centroid'!$C$2:$C$169,0)))^2+(INDEX('Station centroid'!$F$2:$F$51,MATCH(AG$1,'Station centroid'!$B$2:$B$51,0))-INDEX('Zone centroid'!$E$2:$E$169,MATCH($A168,'Zone centroid'!$C$2:$C$169,0)))^2)</f>
        <v>221026.28827518164</v>
      </c>
      <c r="AH168">
        <f>SQRT((INDEX('Station centroid'!$E$2:$E$51,MATCH(AH$1,'Station centroid'!$B$2:$B$51,0))-INDEX('Zone centroid'!$D$2:$D$169,MATCH($A168,'Zone centroid'!$C$2:$C$169,0)))^2+(INDEX('Station centroid'!$F$2:$F$51,MATCH(AH$1,'Station centroid'!$B$2:$B$51,0))-INDEX('Zone centroid'!$E$2:$E$169,MATCH($A168,'Zone centroid'!$C$2:$C$169,0)))^2)</f>
        <v>85615.515930279871</v>
      </c>
      <c r="AI168">
        <f>SQRT((INDEX('Station centroid'!$E$2:$E$51,MATCH(AI$1,'Station centroid'!$B$2:$B$51,0))-INDEX('Zone centroid'!$D$2:$D$169,MATCH($A168,'Zone centroid'!$C$2:$C$169,0)))^2+(INDEX('Station centroid'!$F$2:$F$51,MATCH(AI$1,'Station centroid'!$B$2:$B$51,0))-INDEX('Zone centroid'!$E$2:$E$169,MATCH($A168,'Zone centroid'!$C$2:$C$169,0)))^2)</f>
        <v>212809.13862389108</v>
      </c>
      <c r="AJ168">
        <f>SQRT((INDEX('Station centroid'!$E$2:$E$51,MATCH(AJ$1,'Station centroid'!$B$2:$B$51,0))-INDEX('Zone centroid'!$D$2:$D$169,MATCH($A168,'Zone centroid'!$C$2:$C$169,0)))^2+(INDEX('Station centroid'!$F$2:$F$51,MATCH(AJ$1,'Station centroid'!$B$2:$B$51,0))-INDEX('Zone centroid'!$E$2:$E$169,MATCH($A168,'Zone centroid'!$C$2:$C$169,0)))^2)</f>
        <v>218341.42976418402</v>
      </c>
      <c r="AK168">
        <f>SQRT((INDEX('Station centroid'!$E$2:$E$51,MATCH(AK$1,'Station centroid'!$B$2:$B$51,0))-INDEX('Zone centroid'!$D$2:$D$169,MATCH($A168,'Zone centroid'!$C$2:$C$169,0)))^2+(INDEX('Station centroid'!$F$2:$F$51,MATCH(AK$1,'Station centroid'!$B$2:$B$51,0))-INDEX('Zone centroid'!$E$2:$E$169,MATCH($A168,'Zone centroid'!$C$2:$C$169,0)))^2)</f>
        <v>203594.94399013204</v>
      </c>
      <c r="AL168">
        <f>SQRT((INDEX('Station centroid'!$E$2:$E$51,MATCH(AL$1,'Station centroid'!$B$2:$B$51,0))-INDEX('Zone centroid'!$D$2:$D$169,MATCH($A168,'Zone centroid'!$C$2:$C$169,0)))^2+(INDEX('Station centroid'!$F$2:$F$51,MATCH(AL$1,'Station centroid'!$B$2:$B$51,0))-INDEX('Zone centroid'!$E$2:$E$169,MATCH($A168,'Zone centroid'!$C$2:$C$169,0)))^2)</f>
        <v>148666.3781535906</v>
      </c>
      <c r="AM168">
        <f>SQRT((INDEX('Station centroid'!$E$2:$E$51,MATCH(AM$1,'Station centroid'!$B$2:$B$51,0))-INDEX('Zone centroid'!$D$2:$D$169,MATCH($A168,'Zone centroid'!$C$2:$C$169,0)))^2+(INDEX('Station centroid'!$F$2:$F$51,MATCH(AM$1,'Station centroid'!$B$2:$B$51,0))-INDEX('Zone centroid'!$E$2:$E$169,MATCH($A168,'Zone centroid'!$C$2:$C$169,0)))^2)</f>
        <v>207943.89431036467</v>
      </c>
      <c r="AN168">
        <f>SQRT((INDEX('Station centroid'!$E$2:$E$51,MATCH(AN$1,'Station centroid'!$B$2:$B$51,0))-INDEX('Zone centroid'!$D$2:$D$169,MATCH($A168,'Zone centroid'!$C$2:$C$169,0)))^2+(INDEX('Station centroid'!$F$2:$F$51,MATCH(AN$1,'Station centroid'!$B$2:$B$51,0))-INDEX('Zone centroid'!$E$2:$E$169,MATCH($A168,'Zone centroid'!$C$2:$C$169,0)))^2)</f>
        <v>167804.61332871276</v>
      </c>
      <c r="AO168">
        <f>SQRT((INDEX('Station centroid'!$E$2:$E$51,MATCH(AO$1,'Station centroid'!$B$2:$B$51,0))-INDEX('Zone centroid'!$D$2:$D$169,MATCH($A168,'Zone centroid'!$C$2:$C$169,0)))^2+(INDEX('Station centroid'!$F$2:$F$51,MATCH(AO$1,'Station centroid'!$B$2:$B$51,0))-INDEX('Zone centroid'!$E$2:$E$169,MATCH($A168,'Zone centroid'!$C$2:$C$169,0)))^2)</f>
        <v>163795.26326837725</v>
      </c>
      <c r="AP168">
        <f>SQRT((INDEX('Station centroid'!$E$2:$E$51,MATCH(AP$1,'Station centroid'!$B$2:$B$51,0))-INDEX('Zone centroid'!$D$2:$D$169,MATCH($A168,'Zone centroid'!$C$2:$C$169,0)))^2+(INDEX('Station centroid'!$F$2:$F$51,MATCH(AP$1,'Station centroid'!$B$2:$B$51,0))-INDEX('Zone centroid'!$E$2:$E$169,MATCH($A168,'Zone centroid'!$C$2:$C$169,0)))^2)</f>
        <v>178372.94834352683</v>
      </c>
      <c r="AQ168">
        <f>SQRT((INDEX('Station centroid'!$E$2:$E$51,MATCH(AQ$1,'Station centroid'!$B$2:$B$51,0))-INDEX('Zone centroid'!$D$2:$D$169,MATCH($A168,'Zone centroid'!$C$2:$C$169,0)))^2+(INDEX('Station centroid'!$F$2:$F$51,MATCH(AQ$1,'Station centroid'!$B$2:$B$51,0))-INDEX('Zone centroid'!$E$2:$E$169,MATCH($A168,'Zone centroid'!$C$2:$C$169,0)))^2)</f>
        <v>120176.05598539254</v>
      </c>
      <c r="AR168">
        <f>SQRT((INDEX('Station centroid'!$E$2:$E$51,MATCH(AR$1,'Station centroid'!$B$2:$B$51,0))-INDEX('Zone centroid'!$D$2:$D$169,MATCH($A168,'Zone centroid'!$C$2:$C$169,0)))^2+(INDEX('Station centroid'!$F$2:$F$51,MATCH(AR$1,'Station centroid'!$B$2:$B$51,0))-INDEX('Zone centroid'!$E$2:$E$169,MATCH($A168,'Zone centroid'!$C$2:$C$169,0)))^2)</f>
        <v>143404.80223661271</v>
      </c>
      <c r="AS168">
        <f>SQRT((INDEX('Station centroid'!$E$2:$E$51,MATCH(AS$1,'Station centroid'!$B$2:$B$51,0))-INDEX('Zone centroid'!$D$2:$D$169,MATCH($A168,'Zone centroid'!$C$2:$C$169,0)))^2+(INDEX('Station centroid'!$F$2:$F$51,MATCH(AS$1,'Station centroid'!$B$2:$B$51,0))-INDEX('Zone centroid'!$E$2:$E$169,MATCH($A168,'Zone centroid'!$C$2:$C$169,0)))^2)</f>
        <v>71025.085349325032</v>
      </c>
      <c r="AT168">
        <f>SQRT((INDEX('Station centroid'!$E$2:$E$51,MATCH(AT$1,'Station centroid'!$B$2:$B$51,0))-INDEX('Zone centroid'!$D$2:$D$169,MATCH($A168,'Zone centroid'!$C$2:$C$169,0)))^2+(INDEX('Station centroid'!$F$2:$F$51,MATCH(AT$1,'Station centroid'!$B$2:$B$51,0))-INDEX('Zone centroid'!$E$2:$E$169,MATCH($A168,'Zone centroid'!$C$2:$C$169,0)))^2)</f>
        <v>99682.242703111857</v>
      </c>
      <c r="AU168">
        <f>SQRT((INDEX('Station centroid'!$E$2:$E$51,MATCH(AU$1,'Station centroid'!$B$2:$B$51,0))-INDEX('Zone centroid'!$D$2:$D$169,MATCH($A168,'Zone centroid'!$C$2:$C$169,0)))^2+(INDEX('Station centroid'!$F$2:$F$51,MATCH(AU$1,'Station centroid'!$B$2:$B$51,0))-INDEX('Zone centroid'!$E$2:$E$169,MATCH($A168,'Zone centroid'!$C$2:$C$169,0)))^2)</f>
        <v>175986.89098661439</v>
      </c>
      <c r="AV168">
        <f>SQRT((INDEX('Station centroid'!$E$2:$E$51,MATCH(AV$1,'Station centroid'!$B$2:$B$51,0))-INDEX('Zone centroid'!$D$2:$D$169,MATCH($A168,'Zone centroid'!$C$2:$C$169,0)))^2+(INDEX('Station centroid'!$F$2:$F$51,MATCH(AV$1,'Station centroid'!$B$2:$B$51,0))-INDEX('Zone centroid'!$E$2:$E$169,MATCH($A168,'Zone centroid'!$C$2:$C$169,0)))^2)</f>
        <v>167158.71094392301</v>
      </c>
      <c r="AW168">
        <f>SQRT((INDEX('Station centroid'!$E$2:$E$51,MATCH(AW$1,'Station centroid'!$B$2:$B$51,0))-INDEX('Zone centroid'!$D$2:$D$169,MATCH($A168,'Zone centroid'!$C$2:$C$169,0)))^2+(INDEX('Station centroid'!$F$2:$F$51,MATCH(AW$1,'Station centroid'!$B$2:$B$51,0))-INDEX('Zone centroid'!$E$2:$E$169,MATCH($A168,'Zone centroid'!$C$2:$C$169,0)))^2)</f>
        <v>159586.50210920599</v>
      </c>
      <c r="AX168">
        <f>SQRT((INDEX('Station centroid'!$E$2:$E$51,MATCH(AX$1,'Station centroid'!$B$2:$B$51,0))-INDEX('Zone centroid'!$D$2:$D$169,MATCH($A168,'Zone centroid'!$C$2:$C$169,0)))^2+(INDEX('Station centroid'!$F$2:$F$51,MATCH(AX$1,'Station centroid'!$B$2:$B$51,0))-INDEX('Zone centroid'!$E$2:$E$169,MATCH($A168,'Zone centroid'!$C$2:$C$169,0)))^2)</f>
        <v>143810.64725389873</v>
      </c>
      <c r="AY168">
        <f>SQRT((INDEX('Station centroid'!$E$2:$E$51,MATCH(AY$1,'Station centroid'!$B$2:$B$51,0))-INDEX('Zone centroid'!$D$2:$D$169,MATCH($A168,'Zone centroid'!$C$2:$C$169,0)))^2+(INDEX('Station centroid'!$F$2:$F$51,MATCH(AY$1,'Station centroid'!$B$2:$B$51,0))-INDEX('Zone centroid'!$E$2:$E$169,MATCH($A168,'Zone centroid'!$C$2:$C$169,0)))^2)</f>
        <v>526264.47596241953</v>
      </c>
    </row>
    <row r="169" spans="1:51" x14ac:dyDescent="0.3">
      <c r="A169">
        <v>9009</v>
      </c>
      <c r="B169">
        <f>SQRT((INDEX('Station centroid'!$E$2:$E$51,MATCH(B$1,'Station centroid'!$B$2:$B$51,0))-INDEX('Zone centroid'!$D$2:$D$169,MATCH($A169,'Zone centroid'!$C$2:$C$169,0)))^2+(INDEX('Station centroid'!$F$2:$F$51,MATCH(B$1,'Station centroid'!$B$2:$B$51,0))-INDEX('Zone centroid'!$E$2:$E$169,MATCH($A169,'Zone centroid'!$C$2:$C$169,0)))^2)</f>
        <v>158530.124031026</v>
      </c>
      <c r="C169">
        <f>SQRT((INDEX('Station centroid'!$E$2:$E$51,MATCH(C$1,'Station centroid'!$B$2:$B$51,0))-INDEX('Zone centroid'!$D$2:$D$169,MATCH($A169,'Zone centroid'!$C$2:$C$169,0)))^2+(INDEX('Station centroid'!$F$2:$F$51,MATCH(C$1,'Station centroid'!$B$2:$B$51,0))-INDEX('Zone centroid'!$E$2:$E$169,MATCH($A169,'Zone centroid'!$C$2:$C$169,0)))^2)</f>
        <v>105970.83230377687</v>
      </c>
      <c r="D169">
        <f>SQRT((INDEX('Station centroid'!$E$2:$E$51,MATCH(D$1,'Station centroid'!$B$2:$B$51,0))-INDEX('Zone centroid'!$D$2:$D$169,MATCH($A169,'Zone centroid'!$C$2:$C$169,0)))^2+(INDEX('Station centroid'!$F$2:$F$51,MATCH(D$1,'Station centroid'!$B$2:$B$51,0))-INDEX('Zone centroid'!$E$2:$E$169,MATCH($A169,'Zone centroid'!$C$2:$C$169,0)))^2)</f>
        <v>2832.6016596938121</v>
      </c>
      <c r="E169">
        <f>SQRT((INDEX('Station centroid'!$E$2:$E$51,MATCH(E$1,'Station centroid'!$B$2:$B$51,0))-INDEX('Zone centroid'!$D$2:$D$169,MATCH($A169,'Zone centroid'!$C$2:$C$169,0)))^2+(INDEX('Station centroid'!$F$2:$F$51,MATCH(E$1,'Station centroid'!$B$2:$B$51,0))-INDEX('Zone centroid'!$E$2:$E$169,MATCH($A169,'Zone centroid'!$C$2:$C$169,0)))^2)</f>
        <v>163642.5579034971</v>
      </c>
      <c r="F169">
        <f>SQRT((INDEX('Station centroid'!$E$2:$E$51,MATCH(F$1,'Station centroid'!$B$2:$B$51,0))-INDEX('Zone centroid'!$D$2:$D$169,MATCH($A169,'Zone centroid'!$C$2:$C$169,0)))^2+(INDEX('Station centroid'!$F$2:$F$51,MATCH(F$1,'Station centroid'!$B$2:$B$51,0))-INDEX('Zone centroid'!$E$2:$E$169,MATCH($A169,'Zone centroid'!$C$2:$C$169,0)))^2)</f>
        <v>128949.65449431654</v>
      </c>
      <c r="G169">
        <f>SQRT((INDEX('Station centroid'!$E$2:$E$51,MATCH(G$1,'Station centroid'!$B$2:$B$51,0))-INDEX('Zone centroid'!$D$2:$D$169,MATCH($A169,'Zone centroid'!$C$2:$C$169,0)))^2+(INDEX('Station centroid'!$F$2:$F$51,MATCH(G$1,'Station centroid'!$B$2:$B$51,0))-INDEX('Zone centroid'!$E$2:$E$169,MATCH($A169,'Zone centroid'!$C$2:$C$169,0)))^2)</f>
        <v>560879.05726368492</v>
      </c>
      <c r="H169">
        <f>SQRT((INDEX('Station centroid'!$E$2:$E$51,MATCH(H$1,'Station centroid'!$B$2:$B$51,0))-INDEX('Zone centroid'!$D$2:$D$169,MATCH($A169,'Zone centroid'!$C$2:$C$169,0)))^2+(INDEX('Station centroid'!$F$2:$F$51,MATCH(H$1,'Station centroid'!$B$2:$B$51,0))-INDEX('Zone centroid'!$E$2:$E$169,MATCH($A169,'Zone centroid'!$C$2:$C$169,0)))^2)</f>
        <v>102382.10870501348</v>
      </c>
      <c r="I169">
        <f>SQRT((INDEX('Station centroid'!$E$2:$E$51,MATCH(I$1,'Station centroid'!$B$2:$B$51,0))-INDEX('Zone centroid'!$D$2:$D$169,MATCH($A169,'Zone centroid'!$C$2:$C$169,0)))^2+(INDEX('Station centroid'!$F$2:$F$51,MATCH(I$1,'Station centroid'!$B$2:$B$51,0))-INDEX('Zone centroid'!$E$2:$E$169,MATCH($A169,'Zone centroid'!$C$2:$C$169,0)))^2)</f>
        <v>117883.47528909089</v>
      </c>
      <c r="J169">
        <f>SQRT((INDEX('Station centroid'!$E$2:$E$51,MATCH(J$1,'Station centroid'!$B$2:$B$51,0))-INDEX('Zone centroid'!$D$2:$D$169,MATCH($A169,'Zone centroid'!$C$2:$C$169,0)))^2+(INDEX('Station centroid'!$F$2:$F$51,MATCH(J$1,'Station centroid'!$B$2:$B$51,0))-INDEX('Zone centroid'!$E$2:$E$169,MATCH($A169,'Zone centroid'!$C$2:$C$169,0)))^2)</f>
        <v>560879.05726368492</v>
      </c>
      <c r="K169">
        <f>SQRT((INDEX('Station centroid'!$E$2:$E$51,MATCH(K$1,'Station centroid'!$B$2:$B$51,0))-INDEX('Zone centroid'!$D$2:$D$169,MATCH($A169,'Zone centroid'!$C$2:$C$169,0)))^2+(INDEX('Station centroid'!$F$2:$F$51,MATCH(K$1,'Station centroid'!$B$2:$B$51,0))-INDEX('Zone centroid'!$E$2:$E$169,MATCH($A169,'Zone centroid'!$C$2:$C$169,0)))^2)</f>
        <v>176224.94439109266</v>
      </c>
      <c r="L169">
        <f>SQRT((INDEX('Station centroid'!$E$2:$E$51,MATCH(L$1,'Station centroid'!$B$2:$B$51,0))-INDEX('Zone centroid'!$D$2:$D$169,MATCH($A169,'Zone centroid'!$C$2:$C$169,0)))^2+(INDEX('Station centroid'!$F$2:$F$51,MATCH(L$1,'Station centroid'!$B$2:$B$51,0))-INDEX('Zone centroid'!$E$2:$E$169,MATCH($A169,'Zone centroid'!$C$2:$C$169,0)))^2)</f>
        <v>136893.31194731902</v>
      </c>
      <c r="M169">
        <f>SQRT((INDEX('Station centroid'!$E$2:$E$51,MATCH(M$1,'Station centroid'!$B$2:$B$51,0))-INDEX('Zone centroid'!$D$2:$D$169,MATCH($A169,'Zone centroid'!$C$2:$C$169,0)))^2+(INDEX('Station centroid'!$F$2:$F$51,MATCH(M$1,'Station centroid'!$B$2:$B$51,0))-INDEX('Zone centroid'!$E$2:$E$169,MATCH($A169,'Zone centroid'!$C$2:$C$169,0)))^2)</f>
        <v>145374.76495454708</v>
      </c>
      <c r="N169">
        <f>SQRT((INDEX('Station centroid'!$E$2:$E$51,MATCH(N$1,'Station centroid'!$B$2:$B$51,0))-INDEX('Zone centroid'!$D$2:$D$169,MATCH($A169,'Zone centroid'!$C$2:$C$169,0)))^2+(INDEX('Station centroid'!$F$2:$F$51,MATCH(N$1,'Station centroid'!$B$2:$B$51,0))-INDEX('Zone centroid'!$E$2:$E$169,MATCH($A169,'Zone centroid'!$C$2:$C$169,0)))^2)</f>
        <v>163059.06028145755</v>
      </c>
      <c r="O169">
        <f>SQRT((INDEX('Station centroid'!$E$2:$E$51,MATCH(O$1,'Station centroid'!$B$2:$B$51,0))-INDEX('Zone centroid'!$D$2:$D$169,MATCH($A169,'Zone centroid'!$C$2:$C$169,0)))^2+(INDEX('Station centroid'!$F$2:$F$51,MATCH(O$1,'Station centroid'!$B$2:$B$51,0))-INDEX('Zone centroid'!$E$2:$E$169,MATCH($A169,'Zone centroid'!$C$2:$C$169,0)))^2)</f>
        <v>165946.55499549545</v>
      </c>
      <c r="P169">
        <f>SQRT((INDEX('Station centroid'!$E$2:$E$51,MATCH(P$1,'Station centroid'!$B$2:$B$51,0))-INDEX('Zone centroid'!$D$2:$D$169,MATCH($A169,'Zone centroid'!$C$2:$C$169,0)))^2+(INDEX('Station centroid'!$F$2:$F$51,MATCH(P$1,'Station centroid'!$B$2:$B$51,0))-INDEX('Zone centroid'!$E$2:$E$169,MATCH($A169,'Zone centroid'!$C$2:$C$169,0)))^2)</f>
        <v>167481.92444518962</v>
      </c>
      <c r="Q169">
        <f>SQRT((INDEX('Station centroid'!$E$2:$E$51,MATCH(Q$1,'Station centroid'!$B$2:$B$51,0))-INDEX('Zone centroid'!$D$2:$D$169,MATCH($A169,'Zone centroid'!$C$2:$C$169,0)))^2+(INDEX('Station centroid'!$F$2:$F$51,MATCH(Q$1,'Station centroid'!$B$2:$B$51,0))-INDEX('Zone centroid'!$E$2:$E$169,MATCH($A169,'Zone centroid'!$C$2:$C$169,0)))^2)</f>
        <v>164714.33684511046</v>
      </c>
      <c r="R169">
        <f>SQRT((INDEX('Station centroid'!$E$2:$E$51,MATCH(R$1,'Station centroid'!$B$2:$B$51,0))-INDEX('Zone centroid'!$D$2:$D$169,MATCH($A169,'Zone centroid'!$C$2:$C$169,0)))^2+(INDEX('Station centroid'!$F$2:$F$51,MATCH(R$1,'Station centroid'!$B$2:$B$51,0))-INDEX('Zone centroid'!$E$2:$E$169,MATCH($A169,'Zone centroid'!$C$2:$C$169,0)))^2)</f>
        <v>169643.22303215091</v>
      </c>
      <c r="S169">
        <f>SQRT((INDEX('Station centroid'!$E$2:$E$51,MATCH(S$1,'Station centroid'!$B$2:$B$51,0))-INDEX('Zone centroid'!$D$2:$D$169,MATCH($A169,'Zone centroid'!$C$2:$C$169,0)))^2+(INDEX('Station centroid'!$F$2:$F$51,MATCH(S$1,'Station centroid'!$B$2:$B$51,0))-INDEX('Zone centroid'!$E$2:$E$169,MATCH($A169,'Zone centroid'!$C$2:$C$169,0)))^2)</f>
        <v>166143.49167916871</v>
      </c>
      <c r="T169">
        <f>SQRT((INDEX('Station centroid'!$E$2:$E$51,MATCH(T$1,'Station centroid'!$B$2:$B$51,0))-INDEX('Zone centroid'!$D$2:$D$169,MATCH($A169,'Zone centroid'!$C$2:$C$169,0)))^2+(INDEX('Station centroid'!$F$2:$F$51,MATCH(T$1,'Station centroid'!$B$2:$B$51,0))-INDEX('Zone centroid'!$E$2:$E$169,MATCH($A169,'Zone centroid'!$C$2:$C$169,0)))^2)</f>
        <v>170512.14729923377</v>
      </c>
      <c r="U169">
        <f>SQRT((INDEX('Station centroid'!$E$2:$E$51,MATCH(U$1,'Station centroid'!$B$2:$B$51,0))-INDEX('Zone centroid'!$D$2:$D$169,MATCH($A169,'Zone centroid'!$C$2:$C$169,0)))^2+(INDEX('Station centroid'!$F$2:$F$51,MATCH(U$1,'Station centroid'!$B$2:$B$51,0))-INDEX('Zone centroid'!$E$2:$E$169,MATCH($A169,'Zone centroid'!$C$2:$C$169,0)))^2)</f>
        <v>178617.19081501197</v>
      </c>
      <c r="V169">
        <f>SQRT((INDEX('Station centroid'!$E$2:$E$51,MATCH(V$1,'Station centroid'!$B$2:$B$51,0))-INDEX('Zone centroid'!$D$2:$D$169,MATCH($A169,'Zone centroid'!$C$2:$C$169,0)))^2+(INDEX('Station centroid'!$F$2:$F$51,MATCH(V$1,'Station centroid'!$B$2:$B$51,0))-INDEX('Zone centroid'!$E$2:$E$169,MATCH($A169,'Zone centroid'!$C$2:$C$169,0)))^2)</f>
        <v>185676.2662380987</v>
      </c>
      <c r="W169">
        <f>SQRT((INDEX('Station centroid'!$E$2:$E$51,MATCH(W$1,'Station centroid'!$B$2:$B$51,0))-INDEX('Zone centroid'!$D$2:$D$169,MATCH($A169,'Zone centroid'!$C$2:$C$169,0)))^2+(INDEX('Station centroid'!$F$2:$F$51,MATCH(W$1,'Station centroid'!$B$2:$B$51,0))-INDEX('Zone centroid'!$E$2:$E$169,MATCH($A169,'Zone centroid'!$C$2:$C$169,0)))^2)</f>
        <v>163684.2127106949</v>
      </c>
      <c r="X169">
        <f>SQRT((INDEX('Station centroid'!$E$2:$E$51,MATCH(X$1,'Station centroid'!$B$2:$B$51,0))-INDEX('Zone centroid'!$D$2:$D$169,MATCH($A169,'Zone centroid'!$C$2:$C$169,0)))^2+(INDEX('Station centroid'!$F$2:$F$51,MATCH(X$1,'Station centroid'!$B$2:$B$51,0))-INDEX('Zone centroid'!$E$2:$E$169,MATCH($A169,'Zone centroid'!$C$2:$C$169,0)))^2)</f>
        <v>184586.22092681375</v>
      </c>
      <c r="Y169">
        <f>SQRT((INDEX('Station centroid'!$E$2:$E$51,MATCH(Y$1,'Station centroid'!$B$2:$B$51,0))-INDEX('Zone centroid'!$D$2:$D$169,MATCH($A169,'Zone centroid'!$C$2:$C$169,0)))^2+(INDEX('Station centroid'!$F$2:$F$51,MATCH(Y$1,'Station centroid'!$B$2:$B$51,0))-INDEX('Zone centroid'!$E$2:$E$169,MATCH($A169,'Zone centroid'!$C$2:$C$169,0)))^2)</f>
        <v>183958.48720526599</v>
      </c>
      <c r="Z169">
        <f>SQRT((INDEX('Station centroid'!$E$2:$E$51,MATCH(Z$1,'Station centroid'!$B$2:$B$51,0))-INDEX('Zone centroid'!$D$2:$D$169,MATCH($A169,'Zone centroid'!$C$2:$C$169,0)))^2+(INDEX('Station centroid'!$F$2:$F$51,MATCH(Z$1,'Station centroid'!$B$2:$B$51,0))-INDEX('Zone centroid'!$E$2:$E$169,MATCH($A169,'Zone centroid'!$C$2:$C$169,0)))^2)</f>
        <v>117443.21973971126</v>
      </c>
      <c r="AA169">
        <f>SQRT((INDEX('Station centroid'!$E$2:$E$51,MATCH(AA$1,'Station centroid'!$B$2:$B$51,0))-INDEX('Zone centroid'!$D$2:$D$169,MATCH($A169,'Zone centroid'!$C$2:$C$169,0)))^2+(INDEX('Station centroid'!$F$2:$F$51,MATCH(AA$1,'Station centroid'!$B$2:$B$51,0))-INDEX('Zone centroid'!$E$2:$E$169,MATCH($A169,'Zone centroid'!$C$2:$C$169,0)))^2)</f>
        <v>79006.848218462677</v>
      </c>
      <c r="AB169">
        <f>SQRT((INDEX('Station centroid'!$E$2:$E$51,MATCH(AB$1,'Station centroid'!$B$2:$B$51,0))-INDEX('Zone centroid'!$D$2:$D$169,MATCH($A169,'Zone centroid'!$C$2:$C$169,0)))^2+(INDEX('Station centroid'!$F$2:$F$51,MATCH(AB$1,'Station centroid'!$B$2:$B$51,0))-INDEX('Zone centroid'!$E$2:$E$169,MATCH($A169,'Zone centroid'!$C$2:$C$169,0)))^2)</f>
        <v>560879.05726368492</v>
      </c>
      <c r="AC169">
        <f>SQRT((INDEX('Station centroid'!$E$2:$E$51,MATCH(AC$1,'Station centroid'!$B$2:$B$51,0))-INDEX('Zone centroid'!$D$2:$D$169,MATCH($A169,'Zone centroid'!$C$2:$C$169,0)))^2+(INDEX('Station centroid'!$F$2:$F$51,MATCH(AC$1,'Station centroid'!$B$2:$B$51,0))-INDEX('Zone centroid'!$E$2:$E$169,MATCH($A169,'Zone centroid'!$C$2:$C$169,0)))^2)</f>
        <v>119867.91928679169</v>
      </c>
      <c r="AD169">
        <f>SQRT((INDEX('Station centroid'!$E$2:$E$51,MATCH(AD$1,'Station centroid'!$B$2:$B$51,0))-INDEX('Zone centroid'!$D$2:$D$169,MATCH($A169,'Zone centroid'!$C$2:$C$169,0)))^2+(INDEX('Station centroid'!$F$2:$F$51,MATCH(AD$1,'Station centroid'!$B$2:$B$51,0))-INDEX('Zone centroid'!$E$2:$E$169,MATCH($A169,'Zone centroid'!$C$2:$C$169,0)))^2)</f>
        <v>8644.3851616237207</v>
      </c>
      <c r="AE169">
        <f>SQRT((INDEX('Station centroid'!$E$2:$E$51,MATCH(AE$1,'Station centroid'!$B$2:$B$51,0))-INDEX('Zone centroid'!$D$2:$D$169,MATCH($A169,'Zone centroid'!$C$2:$C$169,0)))^2+(INDEX('Station centroid'!$F$2:$F$51,MATCH(AE$1,'Station centroid'!$B$2:$B$51,0))-INDEX('Zone centroid'!$E$2:$E$169,MATCH($A169,'Zone centroid'!$C$2:$C$169,0)))^2)</f>
        <v>165087.90834708457</v>
      </c>
      <c r="AF169">
        <f>SQRT((INDEX('Station centroid'!$E$2:$E$51,MATCH(AF$1,'Station centroid'!$B$2:$B$51,0))-INDEX('Zone centroid'!$D$2:$D$169,MATCH($A169,'Zone centroid'!$C$2:$C$169,0)))^2+(INDEX('Station centroid'!$F$2:$F$51,MATCH(AF$1,'Station centroid'!$B$2:$B$51,0))-INDEX('Zone centroid'!$E$2:$E$169,MATCH($A169,'Zone centroid'!$C$2:$C$169,0)))^2)</f>
        <v>165058.8103525858</v>
      </c>
      <c r="AG169">
        <f>SQRT((INDEX('Station centroid'!$E$2:$E$51,MATCH(AG$1,'Station centroid'!$B$2:$B$51,0))-INDEX('Zone centroid'!$D$2:$D$169,MATCH($A169,'Zone centroid'!$C$2:$C$169,0)))^2+(INDEX('Station centroid'!$F$2:$F$51,MATCH(AG$1,'Station centroid'!$B$2:$B$51,0))-INDEX('Zone centroid'!$E$2:$E$169,MATCH($A169,'Zone centroid'!$C$2:$C$169,0)))^2)</f>
        <v>184795.09309005935</v>
      </c>
      <c r="AH169">
        <f>SQRT((INDEX('Station centroid'!$E$2:$E$51,MATCH(AH$1,'Station centroid'!$B$2:$B$51,0))-INDEX('Zone centroid'!$D$2:$D$169,MATCH($A169,'Zone centroid'!$C$2:$C$169,0)))^2+(INDEX('Station centroid'!$F$2:$F$51,MATCH(AH$1,'Station centroid'!$B$2:$B$51,0))-INDEX('Zone centroid'!$E$2:$E$169,MATCH($A169,'Zone centroid'!$C$2:$C$169,0)))^2)</f>
        <v>47869.500053040079</v>
      </c>
      <c r="AI169">
        <f>SQRT((INDEX('Station centroid'!$E$2:$E$51,MATCH(AI$1,'Station centroid'!$B$2:$B$51,0))-INDEX('Zone centroid'!$D$2:$D$169,MATCH($A169,'Zone centroid'!$C$2:$C$169,0)))^2+(INDEX('Station centroid'!$F$2:$F$51,MATCH(AI$1,'Station centroid'!$B$2:$B$51,0))-INDEX('Zone centroid'!$E$2:$E$169,MATCH($A169,'Zone centroid'!$C$2:$C$169,0)))^2)</f>
        <v>175845.93531168837</v>
      </c>
      <c r="AJ169">
        <f>SQRT((INDEX('Station centroid'!$E$2:$E$51,MATCH(AJ$1,'Station centroid'!$B$2:$B$51,0))-INDEX('Zone centroid'!$D$2:$D$169,MATCH($A169,'Zone centroid'!$C$2:$C$169,0)))^2+(INDEX('Station centroid'!$F$2:$F$51,MATCH(AJ$1,'Station centroid'!$B$2:$B$51,0))-INDEX('Zone centroid'!$E$2:$E$169,MATCH($A169,'Zone centroid'!$C$2:$C$169,0)))^2)</f>
        <v>181794.19213888023</v>
      </c>
      <c r="AK169">
        <f>SQRT((INDEX('Station centroid'!$E$2:$E$51,MATCH(AK$1,'Station centroid'!$B$2:$B$51,0))-INDEX('Zone centroid'!$D$2:$D$169,MATCH($A169,'Zone centroid'!$C$2:$C$169,0)))^2+(INDEX('Station centroid'!$F$2:$F$51,MATCH(AK$1,'Station centroid'!$B$2:$B$51,0))-INDEX('Zone centroid'!$E$2:$E$169,MATCH($A169,'Zone centroid'!$C$2:$C$169,0)))^2)</f>
        <v>166366.58988548451</v>
      </c>
      <c r="AL169">
        <f>SQRT((INDEX('Station centroid'!$E$2:$E$51,MATCH(AL$1,'Station centroid'!$B$2:$B$51,0))-INDEX('Zone centroid'!$D$2:$D$169,MATCH($A169,'Zone centroid'!$C$2:$C$169,0)))^2+(INDEX('Station centroid'!$F$2:$F$51,MATCH(AL$1,'Station centroid'!$B$2:$B$51,0))-INDEX('Zone centroid'!$E$2:$E$169,MATCH($A169,'Zone centroid'!$C$2:$C$169,0)))^2)</f>
        <v>118679.69144595211</v>
      </c>
      <c r="AM169">
        <f>SQRT((INDEX('Station centroid'!$E$2:$E$51,MATCH(AM$1,'Station centroid'!$B$2:$B$51,0))-INDEX('Zone centroid'!$D$2:$D$169,MATCH($A169,'Zone centroid'!$C$2:$C$169,0)))^2+(INDEX('Station centroid'!$F$2:$F$51,MATCH(AM$1,'Station centroid'!$B$2:$B$51,0))-INDEX('Zone centroid'!$E$2:$E$169,MATCH($A169,'Zone centroid'!$C$2:$C$169,0)))^2)</f>
        <v>170195.90195877253</v>
      </c>
      <c r="AN169">
        <f>SQRT((INDEX('Station centroid'!$E$2:$E$51,MATCH(AN$1,'Station centroid'!$B$2:$B$51,0))-INDEX('Zone centroid'!$D$2:$D$169,MATCH($A169,'Zone centroid'!$C$2:$C$169,0)))^2+(INDEX('Station centroid'!$F$2:$F$51,MATCH(AN$1,'Station centroid'!$B$2:$B$51,0))-INDEX('Zone centroid'!$E$2:$E$169,MATCH($A169,'Zone centroid'!$C$2:$C$169,0)))^2)</f>
        <v>130979.97923835077</v>
      </c>
      <c r="AO169">
        <f>SQRT((INDEX('Station centroid'!$E$2:$E$51,MATCH(AO$1,'Station centroid'!$B$2:$B$51,0))-INDEX('Zone centroid'!$D$2:$D$169,MATCH($A169,'Zone centroid'!$C$2:$C$169,0)))^2+(INDEX('Station centroid'!$F$2:$F$51,MATCH(AO$1,'Station centroid'!$B$2:$B$51,0))-INDEX('Zone centroid'!$E$2:$E$169,MATCH($A169,'Zone centroid'!$C$2:$C$169,0)))^2)</f>
        <v>127106.68159847856</v>
      </c>
      <c r="AP169">
        <f>SQRT((INDEX('Station centroid'!$E$2:$E$51,MATCH(AP$1,'Station centroid'!$B$2:$B$51,0))-INDEX('Zone centroid'!$D$2:$D$169,MATCH($A169,'Zone centroid'!$C$2:$C$169,0)))^2+(INDEX('Station centroid'!$F$2:$F$51,MATCH(AP$1,'Station centroid'!$B$2:$B$51,0))-INDEX('Zone centroid'!$E$2:$E$169,MATCH($A169,'Zone centroid'!$C$2:$C$169,0)))^2)</f>
        <v>141433.03177003065</v>
      </c>
      <c r="AQ169">
        <f>SQRT((INDEX('Station centroid'!$E$2:$E$51,MATCH(AQ$1,'Station centroid'!$B$2:$B$51,0))-INDEX('Zone centroid'!$D$2:$D$169,MATCH($A169,'Zone centroid'!$C$2:$C$169,0)))^2+(INDEX('Station centroid'!$F$2:$F$51,MATCH(AQ$1,'Station centroid'!$B$2:$B$51,0))-INDEX('Zone centroid'!$E$2:$E$169,MATCH($A169,'Zone centroid'!$C$2:$C$169,0)))^2)</f>
        <v>87350.69025110334</v>
      </c>
      <c r="AR169">
        <f>SQRT((INDEX('Station centroid'!$E$2:$E$51,MATCH(AR$1,'Station centroid'!$B$2:$B$51,0))-INDEX('Zone centroid'!$D$2:$D$169,MATCH($A169,'Zone centroid'!$C$2:$C$169,0)))^2+(INDEX('Station centroid'!$F$2:$F$51,MATCH(AR$1,'Station centroid'!$B$2:$B$51,0))-INDEX('Zone centroid'!$E$2:$E$169,MATCH($A169,'Zone centroid'!$C$2:$C$169,0)))^2)</f>
        <v>109489.09066131657</v>
      </c>
      <c r="AS169">
        <f>SQRT((INDEX('Station centroid'!$E$2:$E$51,MATCH(AS$1,'Station centroid'!$B$2:$B$51,0))-INDEX('Zone centroid'!$D$2:$D$169,MATCH($A169,'Zone centroid'!$C$2:$C$169,0)))^2+(INDEX('Station centroid'!$F$2:$F$51,MATCH(AS$1,'Station centroid'!$B$2:$B$51,0))-INDEX('Zone centroid'!$E$2:$E$169,MATCH($A169,'Zone centroid'!$C$2:$C$169,0)))^2)</f>
        <v>33719.974390246833</v>
      </c>
      <c r="AT169">
        <f>SQRT((INDEX('Station centroid'!$E$2:$E$51,MATCH(AT$1,'Station centroid'!$B$2:$B$51,0))-INDEX('Zone centroid'!$D$2:$D$169,MATCH($A169,'Zone centroid'!$C$2:$C$169,0)))^2+(INDEX('Station centroid'!$F$2:$F$51,MATCH(AT$1,'Station centroid'!$B$2:$B$51,0))-INDEX('Zone centroid'!$E$2:$E$169,MATCH($A169,'Zone centroid'!$C$2:$C$169,0)))^2)</f>
        <v>61950.14017871226</v>
      </c>
      <c r="AU169">
        <f>SQRT((INDEX('Station centroid'!$E$2:$E$51,MATCH(AU$1,'Station centroid'!$B$2:$B$51,0))-INDEX('Zone centroid'!$D$2:$D$169,MATCH($A169,'Zone centroid'!$C$2:$C$169,0)))^2+(INDEX('Station centroid'!$F$2:$F$51,MATCH(AU$1,'Station centroid'!$B$2:$B$51,0))-INDEX('Zone centroid'!$E$2:$E$169,MATCH($A169,'Zone centroid'!$C$2:$C$169,0)))^2)</f>
        <v>143792.79379403719</v>
      </c>
      <c r="AV169">
        <f>SQRT((INDEX('Station centroid'!$E$2:$E$51,MATCH(AV$1,'Station centroid'!$B$2:$B$51,0))-INDEX('Zone centroid'!$D$2:$D$169,MATCH($A169,'Zone centroid'!$C$2:$C$169,0)))^2+(INDEX('Station centroid'!$F$2:$F$51,MATCH(AV$1,'Station centroid'!$B$2:$B$51,0))-INDEX('Zone centroid'!$E$2:$E$169,MATCH($A169,'Zone centroid'!$C$2:$C$169,0)))^2)</f>
        <v>134773.52671943404</v>
      </c>
      <c r="AW169">
        <f>SQRT((INDEX('Station centroid'!$E$2:$E$51,MATCH(AW$1,'Station centroid'!$B$2:$B$51,0))-INDEX('Zone centroid'!$D$2:$D$169,MATCH($A169,'Zone centroid'!$C$2:$C$169,0)))^2+(INDEX('Station centroid'!$F$2:$F$51,MATCH(AW$1,'Station centroid'!$B$2:$B$51,0))-INDEX('Zone centroid'!$E$2:$E$169,MATCH($A169,'Zone centroid'!$C$2:$C$169,0)))^2)</f>
        <v>127022.81571454636</v>
      </c>
      <c r="AX169">
        <f>SQRT((INDEX('Station centroid'!$E$2:$E$51,MATCH(AX$1,'Station centroid'!$B$2:$B$51,0))-INDEX('Zone centroid'!$D$2:$D$169,MATCH($A169,'Zone centroid'!$C$2:$C$169,0)))^2+(INDEX('Station centroid'!$F$2:$F$51,MATCH(AX$1,'Station centroid'!$B$2:$B$51,0))-INDEX('Zone centroid'!$E$2:$E$169,MATCH($A169,'Zone centroid'!$C$2:$C$169,0)))^2)</f>
        <v>110951.11918347329</v>
      </c>
      <c r="AY169">
        <f>SQRT((INDEX('Station centroid'!$E$2:$E$51,MATCH(AY$1,'Station centroid'!$B$2:$B$51,0))-INDEX('Zone centroid'!$D$2:$D$169,MATCH($A169,'Zone centroid'!$C$2:$C$169,0)))^2+(INDEX('Station centroid'!$F$2:$F$51,MATCH(AY$1,'Station centroid'!$B$2:$B$51,0))-INDEX('Zone centroid'!$E$2:$E$169,MATCH($A169,'Zone centroid'!$C$2:$C$169,0)))^2)</f>
        <v>560879.05726368492</v>
      </c>
    </row>
  </sheetData>
  <conditionalFormatting sqref="B2:AY16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Formulas</vt:lpstr>
      <vt:lpstr>Station List</vt:lpstr>
      <vt:lpstr>Closest_5</vt:lpstr>
      <vt:lpstr>Closest_5_Trips</vt:lpstr>
      <vt:lpstr>Station centroid</vt:lpstr>
      <vt:lpstr>Output</vt:lpstr>
      <vt:lpstr>Zone centroid</vt:lpstr>
      <vt:lpstr>Matrix_Distance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 Dex</dc:creator>
  <cp:lastModifiedBy>Carbajo Fuertes, Eduardo</cp:lastModifiedBy>
  <dcterms:created xsi:type="dcterms:W3CDTF">2020-04-29T10:34:28Z</dcterms:created>
  <dcterms:modified xsi:type="dcterms:W3CDTF">2022-11-24T16:29:44Z</dcterms:modified>
</cp:coreProperties>
</file>