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olland-my.sharepoint.com/personal/682062_student_inholland_nl/Documents/Inholland/AM2/Term 3/Learning Challenge/"/>
    </mc:Choice>
  </mc:AlternateContent>
  <xr:revisionPtr revIDLastSave="18" documentId="8_{72A68071-B736-E147-8808-2922CA347690}" xr6:coauthVersionLast="47" xr6:coauthVersionMax="47" xr10:uidLastSave="{ED970B9B-ECDE-C142-9859-91603177CE3A}"/>
  <bookViews>
    <workbookView xWindow="760" yWindow="1060" windowWidth="28040" windowHeight="16940" activeTab="1" xr2:uid="{52DA4C33-0DEA-6B46-BA43-6D40DE232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2" l="1"/>
  <c r="E32" i="2"/>
  <c r="F31" i="2"/>
  <c r="E31" i="2"/>
  <c r="E9" i="2"/>
  <c r="E8" i="2"/>
  <c r="E7" i="2"/>
  <c r="F17" i="2" s="1"/>
  <c r="C4" i="2"/>
  <c r="E4" i="2" s="1"/>
  <c r="E13" i="2" s="1"/>
  <c r="C3" i="2"/>
  <c r="E3" i="2" s="1"/>
  <c r="E12" i="2" s="1"/>
  <c r="C2" i="2"/>
  <c r="E2" i="2" s="1"/>
  <c r="F32" i="1"/>
  <c r="F31" i="1"/>
  <c r="E32" i="1"/>
  <c r="E31" i="1"/>
  <c r="E8" i="1"/>
  <c r="E9" i="1"/>
  <c r="E7" i="1"/>
  <c r="F17" i="1" s="1"/>
  <c r="C2" i="1"/>
  <c r="E2" i="1" s="1"/>
  <c r="C3" i="1"/>
  <c r="E3" i="1" s="1"/>
  <c r="C4" i="1"/>
  <c r="E4" i="1" s="1"/>
  <c r="B16" i="2" l="1"/>
  <c r="D18" i="2"/>
  <c r="D17" i="2" a="1"/>
  <c r="D17" i="2" s="1"/>
  <c r="D16" i="2" s="1"/>
  <c r="B17" i="2"/>
  <c r="B18" i="2" s="1"/>
  <c r="E13" i="1"/>
  <c r="E12" i="1"/>
  <c r="D18" i="1"/>
  <c r="D17" i="1" l="1" a="1"/>
  <c r="D17" i="1" s="1"/>
  <c r="D16" i="1" s="1"/>
  <c r="B16" i="1"/>
  <c r="B17" i="1" s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<sst xmlns="http://schemas.openxmlformats.org/spreadsheetml/2006/main" count="36" uniqueCount="15">
  <si>
    <t>temperature</t>
  </si>
  <si>
    <t>resistance</t>
  </si>
  <si>
    <t>L2</t>
  </si>
  <si>
    <t>L1</t>
  </si>
  <si>
    <t>kelvin</t>
  </si>
  <si>
    <t>L3</t>
  </si>
  <si>
    <t>gama2</t>
  </si>
  <si>
    <t>gama3</t>
  </si>
  <si>
    <t>y1</t>
  </si>
  <si>
    <t>y2</t>
  </si>
  <si>
    <t>y3</t>
  </si>
  <si>
    <t>A</t>
  </si>
  <si>
    <t>B</t>
  </si>
  <si>
    <t>C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</si>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</sst>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1873158396921489E-3"/>
                  <c:y val="-0.30296153822376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Z"/>
                </a:p>
              </c:txPr>
            </c:trendlineLbl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23.5</c:v>
                </c:pt>
                <c:pt idx="1">
                  <c:v>13</c:v>
                </c:pt>
                <c:pt idx="2">
                  <c:v>6.9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7</c:v>
                </c:pt>
                <c:pt idx="1">
                  <c:v>24</c:v>
                </c:pt>
                <c:pt idx="2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E-0743-83E3-DA4FCEECB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275519"/>
        <c:axId val="554455023"/>
      </c:scatterChart>
      <c:valAx>
        <c:axId val="55427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554455023"/>
        <c:crosses val="autoZero"/>
        <c:crossBetween val="midCat"/>
      </c:valAx>
      <c:valAx>
        <c:axId val="55445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55427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1873158396921489E-3"/>
                  <c:y val="-0.302961538223760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Z"/>
                </a:p>
              </c:txPr>
            </c:trendlineLbl>
          </c:trendline>
          <c:xVal>
            <c:numRef>
              <c:f>Sheet1!$A$2:$A$4</c:f>
              <c:numCache>
                <c:formatCode>General</c:formatCode>
                <c:ptCount val="3"/>
                <c:pt idx="0">
                  <c:v>23.5</c:v>
                </c:pt>
                <c:pt idx="1">
                  <c:v>13</c:v>
                </c:pt>
                <c:pt idx="2">
                  <c:v>6.9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7</c:v>
                </c:pt>
                <c:pt idx="1">
                  <c:v>24</c:v>
                </c:pt>
                <c:pt idx="2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1-8D45-9C75-6B7B62C33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275519"/>
        <c:axId val="554455023"/>
      </c:scatterChart>
      <c:valAx>
        <c:axId val="55427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554455023"/>
        <c:crosses val="autoZero"/>
        <c:crossBetween val="midCat"/>
      </c:valAx>
      <c:valAx>
        <c:axId val="55445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55427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63500</xdr:rowOff>
    </xdr:from>
    <xdr:to>
      <xdr:col>13</xdr:col>
      <xdr:colOff>311150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8EC51-FBDD-8BD6-8E17-FF0A35FCF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63500</xdr:rowOff>
    </xdr:from>
    <xdr:to>
      <xdr:col>13</xdr:col>
      <xdr:colOff>311150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6C208-95BD-A844-9153-732A0647F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2925-E05C-304D-BB62-72007B820795}">
  <dimension ref="A1:G33"/>
  <sheetViews>
    <sheetView zoomScale="174" zoomScaleNormal="125" workbookViewId="0">
      <selection activeCell="B9" sqref="A1:XFD1048576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5" max="5" width="12.83203125" bestFit="1" customWidth="1"/>
  </cols>
  <sheetData>
    <row r="1" spans="1:5" x14ac:dyDescent="0.2">
      <c r="A1" t="s">
        <v>1</v>
      </c>
      <c r="B1" t="s">
        <v>0</v>
      </c>
      <c r="C1" t="s">
        <v>4</v>
      </c>
    </row>
    <row r="2" spans="1:5" x14ac:dyDescent="0.2">
      <c r="A2">
        <v>23.5</v>
      </c>
      <c r="B2">
        <v>7</v>
      </c>
      <c r="C2">
        <f t="shared" ref="C2:C4" si="0">B2+273.15</f>
        <v>280.14999999999998</v>
      </c>
      <c r="D2" t="s">
        <v>8</v>
      </c>
      <c r="E2">
        <f t="shared" ref="E2:E4" si="1">1/C2</f>
        <v>3.5695163305372126E-3</v>
      </c>
    </row>
    <row r="3" spans="1:5" x14ac:dyDescent="0.2">
      <c r="A3">
        <v>13</v>
      </c>
      <c r="B3">
        <v>24</v>
      </c>
      <c r="C3">
        <f t="shared" si="0"/>
        <v>297.14999999999998</v>
      </c>
      <c r="D3" t="s">
        <v>9</v>
      </c>
      <c r="E3">
        <f t="shared" si="1"/>
        <v>3.3653037186606094E-3</v>
      </c>
    </row>
    <row r="4" spans="1:5" x14ac:dyDescent="0.2">
      <c r="A4">
        <v>6.9</v>
      </c>
      <c r="B4">
        <v>37</v>
      </c>
      <c r="C4">
        <f t="shared" si="0"/>
        <v>310.14999999999998</v>
      </c>
      <c r="D4" t="s">
        <v>10</v>
      </c>
      <c r="E4">
        <f t="shared" si="1"/>
        <v>3.224246332419797E-3</v>
      </c>
    </row>
    <row r="7" spans="1:5" x14ac:dyDescent="0.2">
      <c r="D7" t="s">
        <v>3</v>
      </c>
      <c r="E7">
        <f>LN(A2)</f>
        <v>3.1570004211501135</v>
      </c>
    </row>
    <row r="8" spans="1:5" x14ac:dyDescent="0.2">
      <c r="D8" t="s">
        <v>2</v>
      </c>
      <c r="E8">
        <f t="shared" ref="E8:E9" si="2">LN(A3)</f>
        <v>2.5649493574615367</v>
      </c>
    </row>
    <row r="9" spans="1:5" x14ac:dyDescent="0.2">
      <c r="D9" t="s">
        <v>5</v>
      </c>
      <c r="E9">
        <f t="shared" si="2"/>
        <v>1.9315214116032138</v>
      </c>
    </row>
    <row r="12" spans="1:5" x14ac:dyDescent="0.2">
      <c r="D12" t="s">
        <v>6</v>
      </c>
      <c r="E12">
        <f>(E3-E2)/(E8-E7)</f>
        <v>3.4492398443526927E-4</v>
      </c>
    </row>
    <row r="13" spans="1:5" x14ac:dyDescent="0.2">
      <c r="D13" t="s">
        <v>7</v>
      </c>
      <c r="E13">
        <f>(E4-E2)/(E9-E7)</f>
        <v>2.8174289027200339E-4</v>
      </c>
    </row>
    <row r="16" spans="1:5" x14ac:dyDescent="0.2">
      <c r="A16" t="s">
        <v>13</v>
      </c>
      <c r="B16">
        <f>(E13-E12)/(E9-E8)*(E7+E8+E9)^-1</f>
        <v>1.3032612157266663E-5</v>
      </c>
      <c r="C16" t="s">
        <v>11</v>
      </c>
      <c r="D16" t="e">
        <f ca="1">E2-(D17+E7*E7*D18)*E7</f>
        <v>#REF!</v>
      </c>
    </row>
    <row r="17" spans="1:7" x14ac:dyDescent="0.2">
      <c r="A17" t="s">
        <v>12</v>
      </c>
      <c r="B17">
        <f>E12-B16*(E7*E7+E7*E8+E8*E8)</f>
        <v>2.3759197851924447E-5</v>
      </c>
      <c r="C17" t="s">
        <v>12</v>
      </c>
      <c r="D17" t="e" cm="1">
        <f t="array" aca="1" ref="D17" ca="1">E12-D18(E7*E7+E7*E8+E8*E8)</f>
        <v>#REF!</v>
      </c>
      <c r="F17">
        <f>(E7+E8+E9)^1</f>
        <v>7.653471190214864</v>
      </c>
    </row>
    <row r="18" spans="1:7" x14ac:dyDescent="0.2">
      <c r="A18" t="s">
        <v>11</v>
      </c>
      <c r="B18">
        <f>E2-(B17+E7*E7*B16)*E7</f>
        <v>3.0844409950920608E-3</v>
      </c>
      <c r="C18" t="s">
        <v>13</v>
      </c>
      <c r="D18">
        <f>(E13-E12)/(E9-E8)*(E7+E8+E9)^-1</f>
        <v>1.3032612157266663E-5</v>
      </c>
    </row>
    <row r="22" spans="1:7" x14ac:dyDescent="0.2">
      <c r="C22" t="s">
        <v>14</v>
      </c>
    </row>
    <row r="30" spans="1:7" x14ac:dyDescent="0.2">
      <c r="C30" s="1"/>
      <c r="D30" s="1"/>
      <c r="E30" s="1"/>
      <c r="F30" s="1"/>
      <c r="G30" s="1"/>
    </row>
    <row r="31" spans="1:7" x14ac:dyDescent="0.2">
      <c r="C31" s="1">
        <v>3.3</v>
      </c>
      <c r="D31" s="1">
        <v>1.67</v>
      </c>
      <c r="E31" s="1">
        <f>D31/C31</f>
        <v>0.5060606060606061</v>
      </c>
      <c r="F31" s="1">
        <f>C31/D31</f>
        <v>1.9760479041916168</v>
      </c>
      <c r="G31" s="1"/>
    </row>
    <row r="32" spans="1:7" x14ac:dyDescent="0.2">
      <c r="C32" s="1">
        <v>5</v>
      </c>
      <c r="D32" s="1">
        <v>2.27</v>
      </c>
      <c r="E32" s="1">
        <f>D32/C32</f>
        <v>0.45400000000000001</v>
      </c>
      <c r="F32" s="1">
        <f>C32/D32</f>
        <v>2.2026431718061672</v>
      </c>
      <c r="G32" s="1"/>
    </row>
    <row r="33" spans="3:7" x14ac:dyDescent="0.2"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5A82-A808-EB4C-B62B-3823C96606D2}">
  <dimension ref="A1:G33"/>
  <sheetViews>
    <sheetView tabSelected="1" workbookViewId="0">
      <selection activeCell="G7" sqref="G7"/>
    </sheetView>
  </sheetViews>
  <sheetFormatPr baseColWidth="10" defaultRowHeight="16" x14ac:dyDescent="0.2"/>
  <cols>
    <col min="2" max="2" width="12.1640625" bestFit="1" customWidth="1"/>
    <col min="4" max="4" width="12.1640625" bestFit="1" customWidth="1"/>
    <col min="5" max="5" width="12.83203125" bestFit="1" customWidth="1"/>
  </cols>
  <sheetData>
    <row r="1" spans="1:5" x14ac:dyDescent="0.2">
      <c r="A1" t="s">
        <v>1</v>
      </c>
      <c r="B1" t="s">
        <v>0</v>
      </c>
      <c r="C1" t="s">
        <v>4</v>
      </c>
    </row>
    <row r="2" spans="1:5" x14ac:dyDescent="0.2">
      <c r="A2">
        <v>23.5</v>
      </c>
      <c r="B2">
        <v>7</v>
      </c>
      <c r="C2">
        <f t="shared" ref="C2:C4" si="0">B2+273.15</f>
        <v>280.14999999999998</v>
      </c>
      <c r="D2" t="s">
        <v>8</v>
      </c>
      <c r="E2">
        <f t="shared" ref="E2:E4" si="1">1/C2</f>
        <v>3.5695163305372126E-3</v>
      </c>
    </row>
    <row r="3" spans="1:5" x14ac:dyDescent="0.2">
      <c r="A3">
        <v>13</v>
      </c>
      <c r="B3">
        <v>24</v>
      </c>
      <c r="C3">
        <f t="shared" si="0"/>
        <v>297.14999999999998</v>
      </c>
      <c r="D3" t="s">
        <v>9</v>
      </c>
      <c r="E3">
        <f t="shared" si="1"/>
        <v>3.3653037186606094E-3</v>
      </c>
    </row>
    <row r="4" spans="1:5" x14ac:dyDescent="0.2">
      <c r="A4">
        <v>6.9</v>
      </c>
      <c r="B4">
        <v>37</v>
      </c>
      <c r="C4">
        <f t="shared" si="0"/>
        <v>310.14999999999998</v>
      </c>
      <c r="D4" t="s">
        <v>10</v>
      </c>
      <c r="E4">
        <f t="shared" si="1"/>
        <v>3.224246332419797E-3</v>
      </c>
    </row>
    <row r="7" spans="1:5" x14ac:dyDescent="0.2">
      <c r="D7" t="s">
        <v>3</v>
      </c>
      <c r="E7">
        <f>LN(A2)</f>
        <v>3.1570004211501135</v>
      </c>
    </row>
    <row r="8" spans="1:5" x14ac:dyDescent="0.2">
      <c r="D8" t="s">
        <v>2</v>
      </c>
      <c r="E8">
        <f t="shared" ref="E8:E9" si="2">LN(A3)</f>
        <v>2.5649493574615367</v>
      </c>
    </row>
    <row r="9" spans="1:5" x14ac:dyDescent="0.2">
      <c r="D9" t="s">
        <v>5</v>
      </c>
      <c r="E9">
        <f t="shared" si="2"/>
        <v>1.9315214116032138</v>
      </c>
    </row>
    <row r="12" spans="1:5" x14ac:dyDescent="0.2">
      <c r="D12" t="s">
        <v>6</v>
      </c>
      <c r="E12">
        <f>(E3-E2)/(E8-E7)</f>
        <v>3.4492398443526927E-4</v>
      </c>
    </row>
    <row r="13" spans="1:5" x14ac:dyDescent="0.2">
      <c r="D13" t="s">
        <v>7</v>
      </c>
      <c r="E13">
        <f>(E4-E2)/(E9-E7)</f>
        <v>2.8174289027200339E-4</v>
      </c>
    </row>
    <row r="16" spans="1:5" x14ac:dyDescent="0.2">
      <c r="A16" t="s">
        <v>13</v>
      </c>
      <c r="B16">
        <f>(E13-E12)/(E9-E8)*(E7+E8+E9)^-1</f>
        <v>1.3032612157266663E-5</v>
      </c>
      <c r="C16" t="s">
        <v>11</v>
      </c>
      <c r="D16" t="e">
        <f ca="1">E2-(D17+E7*E7*D18)*E7</f>
        <v>#REF!</v>
      </c>
    </row>
    <row r="17" spans="1:7" x14ac:dyDescent="0.2">
      <c r="A17" t="s">
        <v>12</v>
      </c>
      <c r="B17">
        <f>E12-B16*(E7*E7+E7*E8+E8*E8)</f>
        <v>2.3759197851924447E-5</v>
      </c>
      <c r="C17" t="s">
        <v>12</v>
      </c>
      <c r="D17" t="e" cm="1">
        <f t="array" aca="1" ref="D17" ca="1">E12-D18(E7*E7+E7*E8+E8*E8)</f>
        <v>#REF!</v>
      </c>
      <c r="F17">
        <f>(E7+E8+E9)^1</f>
        <v>7.653471190214864</v>
      </c>
    </row>
    <row r="18" spans="1:7" x14ac:dyDescent="0.2">
      <c r="A18" t="s">
        <v>11</v>
      </c>
      <c r="B18">
        <f>E2-(B17+E7*E7*B16)*E7</f>
        <v>3.0844409950920608E-3</v>
      </c>
      <c r="C18" t="s">
        <v>13</v>
      </c>
      <c r="D18">
        <f>(E13-E12)/(E9-E8)*(E7+E8+E9)^-1</f>
        <v>1.3032612157266663E-5</v>
      </c>
    </row>
    <row r="22" spans="1:7" x14ac:dyDescent="0.2">
      <c r="C22" t="s">
        <v>14</v>
      </c>
    </row>
    <row r="30" spans="1:7" x14ac:dyDescent="0.2">
      <c r="C30" s="1"/>
      <c r="D30" s="1"/>
      <c r="E30" s="1"/>
      <c r="F30" s="1"/>
      <c r="G30" s="1"/>
    </row>
    <row r="31" spans="1:7" x14ac:dyDescent="0.2">
      <c r="C31" s="1">
        <v>3.3</v>
      </c>
      <c r="D31" s="1">
        <v>1.67</v>
      </c>
      <c r="E31" s="1">
        <f>D31/C31</f>
        <v>0.5060606060606061</v>
      </c>
      <c r="F31" s="1">
        <f>C31/D31</f>
        <v>1.9760479041916168</v>
      </c>
      <c r="G31" s="1"/>
    </row>
    <row r="32" spans="1:7" x14ac:dyDescent="0.2">
      <c r="C32" s="1">
        <v>5</v>
      </c>
      <c r="D32" s="1">
        <v>2.27</v>
      </c>
      <c r="E32" s="1">
        <f>D32/C32</f>
        <v>0.45400000000000001</v>
      </c>
      <c r="F32" s="1">
        <f>C32/D32</f>
        <v>2.2026431718061672</v>
      </c>
      <c r="G32" s="1"/>
    </row>
    <row r="33" spans="3:7" x14ac:dyDescent="0.2">
      <c r="C33" s="1"/>
      <c r="D33" s="1"/>
      <c r="E33" s="1"/>
      <c r="F33" s="1"/>
      <c r="G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Jelínek</cp:lastModifiedBy>
  <dcterms:created xsi:type="dcterms:W3CDTF">2023-01-31T10:18:28Z</dcterms:created>
  <dcterms:modified xsi:type="dcterms:W3CDTF">2023-02-01T12:20:24Z</dcterms:modified>
</cp:coreProperties>
</file>